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hernandezc\Desktop\disco interno\Nuevo Regimen Tarifario 2025-2029\PLIEGO TARIFARIO 2025 -2029\PERDIDAS\"/>
    </mc:Choice>
  </mc:AlternateContent>
  <xr:revisionPtr revIDLastSave="0" documentId="13_ncr:1_{29397090-4CBA-47ED-A588-B5521BEB83A6}" xr6:coauthVersionLast="47" xr6:coauthVersionMax="47" xr10:uidLastSave="{00000000-0000-0000-0000-000000000000}"/>
  <bookViews>
    <workbookView xWindow="-108" yWindow="-108" windowWidth="23256" windowHeight="13176" tabRatio="835" xr2:uid="{00000000-000D-0000-FFFF-FFFF00000000}"/>
  </bookViews>
  <sheets>
    <sheet name="CUADRO RES FACTOR DE PERDIDAS" sheetId="5" r:id="rId1"/>
    <sheet name="Resumen_1" sheetId="1" r:id="rId2"/>
    <sheet name="Resumen_2" sheetId="2" r:id="rId3"/>
    <sheet name="Resumen_3" sheetId="3" r:id="rId4"/>
    <sheet name="Resumen_4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1">Resumen_1!$A$1:$M$4</definedName>
    <definedName name="_xlnm.Print_Area" localSheetId="2">Resumen_2!$A$1:$M$4</definedName>
    <definedName name="_xlnm.Print_Area" localSheetId="3">Resumen_3!$A$1:$M$4</definedName>
    <definedName name="_xlnm.Print_Area" localSheetId="4">Resumen_4!$A$1:$M$4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5" l="1"/>
  <c r="F10" i="5"/>
  <c r="G10" i="5"/>
  <c r="H10" i="5"/>
  <c r="I10" i="5"/>
  <c r="J10" i="5"/>
  <c r="K10" i="5"/>
  <c r="L10" i="5"/>
  <c r="M10" i="5"/>
  <c r="N10" i="5"/>
  <c r="A6" i="3"/>
  <c r="C9" i="5" s="1"/>
  <c r="A5" i="3"/>
  <c r="C10" i="5"/>
  <c r="E10" i="5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C6" i="4"/>
  <c r="C5" i="4"/>
  <c r="A6" i="4"/>
  <c r="A5" i="4"/>
  <c r="G9" i="5"/>
  <c r="H9" i="5"/>
  <c r="I9" i="5"/>
  <c r="J9" i="5"/>
  <c r="K9" i="5"/>
  <c r="L9" i="5"/>
  <c r="M9" i="5"/>
  <c r="N9" i="5"/>
  <c r="O9" i="5"/>
  <c r="F9" i="5"/>
  <c r="E9" i="5"/>
  <c r="M5" i="3"/>
  <c r="M6" i="3"/>
  <c r="D5" i="3"/>
  <c r="E5" i="3"/>
  <c r="F5" i="3"/>
  <c r="G5" i="3"/>
  <c r="H5" i="3"/>
  <c r="I5" i="3"/>
  <c r="J5" i="3"/>
  <c r="K5" i="3"/>
  <c r="L5" i="3"/>
  <c r="D6" i="3"/>
  <c r="E6" i="3"/>
  <c r="F6" i="3"/>
  <c r="G6" i="3"/>
  <c r="H6" i="3"/>
  <c r="I6" i="3"/>
  <c r="J6" i="3"/>
  <c r="K6" i="3"/>
  <c r="L6" i="3"/>
  <c r="C6" i="3"/>
  <c r="C5" i="3"/>
  <c r="F8" i="5"/>
  <c r="G8" i="5"/>
  <c r="H8" i="5"/>
  <c r="I8" i="5"/>
  <c r="J8" i="5"/>
  <c r="K8" i="5"/>
  <c r="L8" i="5"/>
  <c r="M8" i="5"/>
  <c r="N8" i="5"/>
  <c r="O8" i="5"/>
  <c r="E8" i="5"/>
  <c r="C8" i="5"/>
  <c r="M5" i="2"/>
  <c r="M6" i="2"/>
  <c r="D5" i="2"/>
  <c r="E5" i="2"/>
  <c r="F5" i="2"/>
  <c r="G5" i="2"/>
  <c r="H5" i="2"/>
  <c r="I5" i="2"/>
  <c r="J5" i="2"/>
  <c r="K5" i="2"/>
  <c r="L5" i="2"/>
  <c r="D6" i="2"/>
  <c r="E6" i="2"/>
  <c r="F6" i="2"/>
  <c r="G6" i="2"/>
  <c r="H6" i="2"/>
  <c r="I6" i="2"/>
  <c r="J6" i="2"/>
  <c r="K6" i="2"/>
  <c r="L6" i="2"/>
  <c r="C6" i="2"/>
  <c r="C5" i="2"/>
  <c r="A6" i="2"/>
  <c r="A5" i="2"/>
  <c r="M6" i="1"/>
  <c r="M5" i="1"/>
  <c r="D5" i="1"/>
  <c r="E5" i="1"/>
  <c r="F5" i="1"/>
  <c r="G5" i="1"/>
  <c r="H5" i="1"/>
  <c r="I5" i="1"/>
  <c r="J5" i="1"/>
  <c r="K5" i="1"/>
  <c r="L5" i="1"/>
  <c r="D6" i="1"/>
  <c r="E6" i="1"/>
  <c r="F6" i="1"/>
  <c r="G6" i="1"/>
  <c r="H6" i="1"/>
  <c r="I6" i="1"/>
  <c r="J6" i="1"/>
  <c r="K6" i="1"/>
  <c r="L6" i="1"/>
  <c r="C6" i="1"/>
  <c r="E7" i="5" s="1"/>
  <c r="C5" i="1"/>
  <c r="A6" i="1"/>
  <c r="C7" i="5" s="1"/>
  <c r="A5" i="1"/>
  <c r="F7" i="5"/>
  <c r="G7" i="5"/>
  <c r="N7" i="5" l="1"/>
  <c r="L7" i="5"/>
  <c r="I7" i="5"/>
  <c r="H7" i="5"/>
  <c r="M7" i="5"/>
  <c r="K7" i="5"/>
  <c r="J7" i="5"/>
  <c r="O7" i="5"/>
  <c r="N5" i="1"/>
  <c r="B1" i="3" l="1"/>
  <c r="B1" i="2"/>
  <c r="N5" i="4" l="1"/>
  <c r="N5" i="3"/>
  <c r="N5" i="2"/>
  <c r="E19" i="5" l="1"/>
  <c r="B1" i="4"/>
  <c r="D25" i="5"/>
  <c r="D19" i="5"/>
  <c r="C19" i="5"/>
  <c r="F19" i="5" l="1"/>
  <c r="F25" i="5"/>
  <c r="E25" i="5"/>
  <c r="F18" i="5" l="1"/>
  <c r="C26" i="5"/>
  <c r="C24" i="5"/>
  <c r="D27" i="5"/>
  <c r="C25" i="5"/>
  <c r="D20" i="5"/>
  <c r="C20" i="5" l="1"/>
  <c r="F23" i="5"/>
  <c r="F27" i="5"/>
  <c r="E21" i="5"/>
  <c r="E26" i="5"/>
  <c r="E22" i="5"/>
  <c r="D24" i="5"/>
  <c r="D22" i="5"/>
  <c r="D26" i="5"/>
  <c r="D23" i="5"/>
  <c r="D18" i="5"/>
  <c r="C21" i="5"/>
  <c r="F21" i="5"/>
  <c r="F24" i="5"/>
  <c r="F22" i="5"/>
  <c r="F26" i="5"/>
  <c r="E20" i="5"/>
  <c r="E18" i="5"/>
  <c r="E23" i="5"/>
  <c r="E27" i="5"/>
  <c r="E24" i="5"/>
  <c r="C27" i="5"/>
  <c r="C18" i="5"/>
  <c r="C23" i="5"/>
  <c r="C22" i="5"/>
  <c r="F20" i="5" l="1"/>
  <c r="D21" i="5"/>
</calcChain>
</file>

<file path=xl/sharedStrings.xml><?xml version="1.0" encoding="utf-8"?>
<sst xmlns="http://schemas.openxmlformats.org/spreadsheetml/2006/main" count="85" uniqueCount="25">
  <si>
    <t>Año Tarifario:</t>
  </si>
  <si>
    <t>Zona</t>
  </si>
  <si>
    <t>Total</t>
  </si>
  <si>
    <t>Principales Referencias</t>
  </si>
  <si>
    <t>Progreso Baitún</t>
  </si>
  <si>
    <t>Fortuna Guasquitas</t>
  </si>
  <si>
    <t>Caldera L.Estrella</t>
  </si>
  <si>
    <t>Mata Nance Boquerón 3</t>
  </si>
  <si>
    <t>Ll.Sánchez El Higo</t>
  </si>
  <si>
    <t>Chorrera Pan-Am</t>
  </si>
  <si>
    <t>Panamá Pacora</t>
  </si>
  <si>
    <t>Bayano Cañitas</t>
  </si>
  <si>
    <t>T.Colón L.Minas</t>
  </si>
  <si>
    <t>Changinola Cañazas</t>
  </si>
  <si>
    <t>FACTORES DE PÉRDIDAS</t>
  </si>
  <si>
    <t>Año 2</t>
  </si>
  <si>
    <t>Año 3</t>
  </si>
  <si>
    <t>Año 4</t>
  </si>
  <si>
    <t>Año 1</t>
  </si>
  <si>
    <t>AÑO TARIFARIOS</t>
  </si>
  <si>
    <t>2025-2026</t>
  </si>
  <si>
    <t>2027-2028</t>
  </si>
  <si>
    <t>2026-2027</t>
  </si>
  <si>
    <t>2028-2029</t>
  </si>
  <si>
    <t>FACTORES DE PERDIDAS ESTIMADAS PARA EL PERIODO TARIFARIO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</si>
</sst>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\ %"/>
    <numFmt numFmtId="165" formatCode="#,##0.0"/>
    <numFmt numFmtId="166" formatCode="0.00\ %"/>
    <numFmt numFmtId="167" formatCode="0.0%"/>
    <numFmt numFmtId="168" formatCode="0.0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4"/>
      <name val="Times New Roman"/>
      <family val="1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color theme="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color theme="4"/>
      <name val="Times New Roman"/>
      <family val="1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2"/>
      <color rgb="FF000000"/>
      <name val="Times New Roman"/>
      <family val="1"/>
    </font>
    <font>
      <i/>
      <sz val="12"/>
      <color theme="4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8CBAD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66" fontId="5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4" fillId="0" borderId="20" xfId="0" applyFont="1" applyBorder="1" applyAlignment="1">
      <alignment horizontal="center" vertical="center"/>
    </xf>
    <xf numFmtId="10" fontId="13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64" fontId="5" fillId="0" borderId="9" xfId="1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vertical="center" wrapText="1"/>
    </xf>
    <xf numFmtId="168" fontId="0" fillId="0" borderId="0" xfId="0" applyNumberFormat="1"/>
    <xf numFmtId="166" fontId="17" fillId="7" borderId="8" xfId="1" applyNumberFormat="1" applyFont="1" applyFill="1" applyBorder="1" applyAlignment="1">
      <alignment horizontal="center" vertical="center"/>
    </xf>
    <xf numFmtId="165" fontId="18" fillId="6" borderId="24" xfId="0" applyNumberFormat="1" applyFont="1" applyFill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16" fillId="7" borderId="1" xfId="1" applyNumberFormat="1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1\AT1_LOSS-Total-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1/AT1_LOSS-Total-li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1-2025/consulta%20P&#250;blica/PARTE%20II/PLIEGO%20TARIFARIO%202021%20-%202025/Cargos%20CUSTP/CUSPTi_AT2/1.%20DatosFijo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2\AT2_LOSS-Total-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2/AT2_LOSS-Total-li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Nuevo%20Regimen%20Tarifario%202021-2025/consulta%20P&#250;blica/PARTE%20II/PLIEGO%20TARIFARIO%202021%20-%202025/Cargos%20CUSTP/CUSPTi_AT3/1.%20DatosFijo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3\AT3_LOSS-Total-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3/AT3_LOSS-Total-li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ernandezc/Desktop/disco%20interno/CUSPT_ETESA_2017-2021_RESNo.12136/CUSPTi_AT4/1.%20DatosFijos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hernandezc\Desktop\disco%20interno\Nuevo%20Regimen%20Tarifario%202025-2029\PLIEGO%20TARIFARIO%202025%20-2029\Cargos%20CUSPT%20AT1-4_MacrosA\CUSPT%20AT4\AT4_LOSS-Total-link.xls" TargetMode="External"/><Relationship Id="rId1" Type="http://schemas.openxmlformats.org/officeDocument/2006/relationships/externalLinkPath" Target="/Users/ehernandezc/Desktop/disco%20interno/Nuevo%20Regimen%20Tarifario%202025-2029/PLIEGO%20TARIFARIO%202025%20-2029/Cargos%20CUSPT%20AT1-4_MacrosA/CUSPT%20AT4/AT4_LOSS-Total-li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E01"/>
      <sheetName val="E02"/>
      <sheetName val="E03"/>
      <sheetName val="E04"/>
      <sheetName val="E05"/>
      <sheetName val="E06"/>
      <sheetName val="E07"/>
      <sheetName val="E08"/>
      <sheetName val="E09"/>
      <sheetName val="E10"/>
      <sheetName val="E11"/>
      <sheetName val="E12"/>
      <sheetName val="E13"/>
      <sheetName val="E14"/>
      <sheetName val="E15"/>
      <sheetName val="E16"/>
      <sheetName val="E17"/>
      <sheetName val="E18"/>
    </sheetNames>
    <sheetDataSet>
      <sheetData sheetId="0">
        <row r="58">
          <cell r="A58" t="str">
            <v>Total de Perdidas por Zonas MWh</v>
          </cell>
          <cell r="C58">
            <v>0</v>
          </cell>
          <cell r="D58">
            <v>0</v>
          </cell>
          <cell r="E58">
            <v>0</v>
          </cell>
          <cell r="F58">
            <v>3092.4287975667371</v>
          </cell>
          <cell r="G58">
            <v>30081.47210409573</v>
          </cell>
          <cell r="H58">
            <v>53695.835688754261</v>
          </cell>
          <cell r="I58">
            <v>503725.04827967891</v>
          </cell>
          <cell r="J58">
            <v>0</v>
          </cell>
          <cell r="K58">
            <v>36517.172711331274</v>
          </cell>
          <cell r="L58">
            <v>222.34241857302783</v>
          </cell>
          <cell r="M58">
            <v>627334.2999999997</v>
          </cell>
        </row>
        <row r="59">
          <cell r="A59" t="str">
            <v>Factores de Pérdidas  (%)</v>
          </cell>
          <cell r="C59">
            <v>0</v>
          </cell>
          <cell r="D59">
            <v>0</v>
          </cell>
          <cell r="E59">
            <v>0</v>
          </cell>
          <cell r="F59">
            <v>4.9294750782266144E-3</v>
          </cell>
          <cell r="G59">
            <v>4.7951263152828952E-2</v>
          </cell>
          <cell r="H59">
            <v>8.5593655071553212E-2</v>
          </cell>
          <cell r="I59">
            <v>0.80296111384261815</v>
          </cell>
          <cell r="J59">
            <v>0</v>
          </cell>
          <cell r="K59">
            <v>5.821006871668151E-2</v>
          </cell>
          <cell r="L59">
            <v>3.5442413809196776E-4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E01"/>
      <sheetName val="E02"/>
      <sheetName val="E03"/>
      <sheetName val="E04"/>
      <sheetName val="E05"/>
      <sheetName val="E06"/>
      <sheetName val="E07"/>
      <sheetName val="E08"/>
      <sheetName val="E09"/>
      <sheetName val="E10"/>
      <sheetName val="E11"/>
      <sheetName val="E12"/>
      <sheetName val="E13"/>
      <sheetName val="E14"/>
      <sheetName val="E15"/>
      <sheetName val="E16"/>
      <sheetName val="E17"/>
      <sheetName val="E18"/>
    </sheetNames>
    <sheetDataSet>
      <sheetData sheetId="0">
        <row r="58">
          <cell r="A58" t="str">
            <v>Total de Perdidas por Zonas MWh</v>
          </cell>
          <cell r="C58">
            <v>0</v>
          </cell>
          <cell r="D58">
            <v>0</v>
          </cell>
          <cell r="E58">
            <v>0</v>
          </cell>
          <cell r="F58">
            <v>4642.8852624500769</v>
          </cell>
          <cell r="G58">
            <v>22327.273334882972</v>
          </cell>
          <cell r="H58">
            <v>53673.840102616661</v>
          </cell>
          <cell r="I58">
            <v>554085.48238089215</v>
          </cell>
          <cell r="J58">
            <v>0</v>
          </cell>
          <cell r="K58">
            <v>50194.21581491454</v>
          </cell>
          <cell r="L58">
            <v>292.50310424381775</v>
          </cell>
          <cell r="M58">
            <v>685216.2000000003</v>
          </cell>
        </row>
        <row r="59">
          <cell r="A59" t="str">
            <v>Factores de Pérdidas  (%)</v>
          </cell>
          <cell r="C59">
            <v>0</v>
          </cell>
          <cell r="D59">
            <v>0</v>
          </cell>
          <cell r="E59">
            <v>0</v>
          </cell>
          <cell r="F59">
            <v>6.7757961099724068E-3</v>
          </cell>
          <cell r="G59">
            <v>3.2584275349711464E-2</v>
          </cell>
          <cell r="H59">
            <v>7.8331248009922472E-2</v>
          </cell>
          <cell r="I59">
            <v>0.80862869614129362</v>
          </cell>
          <cell r="J59">
            <v>0</v>
          </cell>
          <cell r="K59">
            <v>7.3253107289224212E-2</v>
          </cell>
          <cell r="L59">
            <v>4.2687709987565618E-4</v>
          </cell>
          <cell r="M59">
            <v>0.99999999999999978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E01"/>
      <sheetName val="E02"/>
      <sheetName val="E03"/>
      <sheetName val="E04"/>
      <sheetName val="E05"/>
      <sheetName val="E06"/>
      <sheetName val="E07"/>
      <sheetName val="E08"/>
      <sheetName val="E09"/>
      <sheetName val="E10"/>
      <sheetName val="E11"/>
      <sheetName val="E12"/>
      <sheetName val="E13"/>
      <sheetName val="E14"/>
      <sheetName val="E15"/>
      <sheetName val="E16"/>
      <sheetName val="E17"/>
      <sheetName val="E18"/>
    </sheetNames>
    <sheetDataSet>
      <sheetData sheetId="0">
        <row r="58">
          <cell r="A58" t="str">
            <v>Total de Perdidas por Zonas MWh</v>
          </cell>
          <cell r="C58">
            <v>0</v>
          </cell>
          <cell r="D58">
            <v>0</v>
          </cell>
          <cell r="E58">
            <v>0</v>
          </cell>
          <cell r="F58">
            <v>18454.129055812209</v>
          </cell>
          <cell r="G58">
            <v>14066.294716040882</v>
          </cell>
          <cell r="H58">
            <v>51915.084956948383</v>
          </cell>
          <cell r="I58">
            <v>502793.16206981096</v>
          </cell>
          <cell r="J58">
            <v>0</v>
          </cell>
          <cell r="K58">
            <v>48859.221962794574</v>
          </cell>
          <cell r="L58">
            <v>253.60760426577545</v>
          </cell>
          <cell r="M58">
            <v>636341.50036567275</v>
          </cell>
        </row>
        <row r="59">
          <cell r="A59" t="str">
            <v>Factores de Pérdidas  (%)</v>
          </cell>
          <cell r="C59">
            <v>0</v>
          </cell>
          <cell r="D59">
            <v>0</v>
          </cell>
          <cell r="E59">
            <v>0</v>
          </cell>
          <cell r="F59">
            <v>2.9000354440512792E-2</v>
          </cell>
          <cell r="G59">
            <v>2.2104946334566746E-2</v>
          </cell>
          <cell r="H59">
            <v>8.158368568939077E-2</v>
          </cell>
          <cell r="I59">
            <v>0.79013102521347667</v>
          </cell>
          <cell r="J59">
            <v>0</v>
          </cell>
          <cell r="K59">
            <v>7.6781448223505286E-2</v>
          </cell>
          <cell r="L59">
            <v>3.9854009854777694E-4</v>
          </cell>
          <cell r="M59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Nod"/>
      <sheetName val="Ram"/>
      <sheetName val="%USO"/>
      <sheetName val="Dias"/>
      <sheetName val="ENERGIA"/>
      <sheetName val="ENSA"/>
      <sheetName val="1. DatosFijos"/>
    </sheetNames>
    <sheetDataSet>
      <sheetData sheetId="0">
        <row r="1">
          <cell r="B1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E01"/>
      <sheetName val="E02"/>
      <sheetName val="E03"/>
      <sheetName val="E04"/>
      <sheetName val="E05"/>
      <sheetName val="E06"/>
      <sheetName val="E07"/>
      <sheetName val="E08"/>
      <sheetName val="E09"/>
      <sheetName val="E10"/>
      <sheetName val="E11"/>
      <sheetName val="E12"/>
      <sheetName val="E13"/>
      <sheetName val="E14"/>
      <sheetName val="E15"/>
      <sheetName val="E16"/>
      <sheetName val="E17"/>
      <sheetName val="E18"/>
    </sheetNames>
    <sheetDataSet>
      <sheetData sheetId="0">
        <row r="58">
          <cell r="A58" t="str">
            <v>Total de Perdidas por Zonas MWh</v>
          </cell>
          <cell r="C58">
            <v>0</v>
          </cell>
          <cell r="D58">
            <v>0</v>
          </cell>
          <cell r="E58">
            <v>59.071519140046341</v>
          </cell>
          <cell r="F58">
            <v>18622.814640863693</v>
          </cell>
          <cell r="G58">
            <v>15047.47086879298</v>
          </cell>
          <cell r="H58">
            <v>52502.040959103957</v>
          </cell>
          <cell r="I58">
            <v>479492.54030971829</v>
          </cell>
          <cell r="J58">
            <v>8.619647272611072</v>
          </cell>
          <cell r="K58">
            <v>43547.132943291348</v>
          </cell>
          <cell r="L58">
            <v>309.10911181704273</v>
          </cell>
          <cell r="M58">
            <v>609588.80000000005</v>
          </cell>
        </row>
        <row r="59">
          <cell r="A59" t="str">
            <v>Factores de Pérdidas  (%)</v>
          </cell>
          <cell r="C59">
            <v>0</v>
          </cell>
          <cell r="D59">
            <v>0</v>
          </cell>
          <cell r="E59">
            <v>9.6903878713070735E-5</v>
          </cell>
          <cell r="F59">
            <v>3.0549797897966125E-2</v>
          </cell>
          <cell r="G59">
            <v>2.4684624895983946E-2</v>
          </cell>
          <cell r="H59">
            <v>8.6126977659536974E-2</v>
          </cell>
          <cell r="I59">
            <v>0.7865835794714704</v>
          </cell>
          <cell r="J59">
            <v>1.4140101118345795E-5</v>
          </cell>
          <cell r="K59">
            <v>7.143689802583536E-2</v>
          </cell>
          <cell r="L59">
            <v>5.0707806937568846E-4</v>
          </cell>
          <cell r="M59">
            <v>0.99999999999999978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8"/>
  <sheetViews>
    <sheetView tabSelected="1" workbookViewId="0">
      <selection activeCell="J23" sqref="J23"/>
    </sheetView>
  </sheetViews>
  <sheetFormatPr baseColWidth="10" defaultRowHeight="14.4" x14ac:dyDescent="0.3"/>
  <cols>
    <col min="2" max="2" width="12.44140625" customWidth="1"/>
    <col min="3" max="3" width="15.6640625" customWidth="1"/>
    <col min="4" max="4" width="10.88671875" customWidth="1"/>
    <col min="7" max="7" width="12" bestFit="1" customWidth="1"/>
    <col min="9" max="9" width="13.44140625" customWidth="1"/>
    <col min="15" max="15" width="17.109375" customWidth="1"/>
  </cols>
  <sheetData>
    <row r="2" spans="2:15" ht="15" thickBot="1" x14ac:dyDescent="0.35"/>
    <row r="3" spans="2:15" ht="16.2" thickBot="1" x14ac:dyDescent="0.35">
      <c r="B3" s="40" t="s">
        <v>24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2:15" x14ac:dyDescent="0.3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2:15" x14ac:dyDescent="0.3">
      <c r="B5" s="49" t="s">
        <v>19</v>
      </c>
      <c r="C5" s="45" t="s">
        <v>1</v>
      </c>
      <c r="D5" s="46"/>
      <c r="E5" s="9">
        <v>1</v>
      </c>
      <c r="F5" s="10">
        <v>2</v>
      </c>
      <c r="G5" s="10">
        <v>3</v>
      </c>
      <c r="H5" s="10">
        <v>4</v>
      </c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1">
        <v>10</v>
      </c>
      <c r="O5" s="12" t="s">
        <v>2</v>
      </c>
    </row>
    <row r="6" spans="2:15" ht="24" x14ac:dyDescent="0.3">
      <c r="B6" s="50"/>
      <c r="C6" s="47" t="s">
        <v>3</v>
      </c>
      <c r="D6" s="48"/>
      <c r="E6" s="15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7" t="s">
        <v>13</v>
      </c>
      <c r="O6" s="18"/>
    </row>
    <row r="7" spans="2:15" x14ac:dyDescent="0.3">
      <c r="B7" s="25" t="s">
        <v>18</v>
      </c>
      <c r="C7" s="43" t="str">
        <f>+Resumen_1!A6</f>
        <v>Factores de Pérdidas  (%)</v>
      </c>
      <c r="D7" s="44"/>
      <c r="E7" s="19">
        <f>ROUND(+Resumen_1!C6,4)</f>
        <v>0</v>
      </c>
      <c r="F7" s="19">
        <f>ROUND(+Resumen_1!D6,4)</f>
        <v>0</v>
      </c>
      <c r="G7" s="19">
        <f>ROUND(+Resumen_1!E6,4)</f>
        <v>0</v>
      </c>
      <c r="H7" s="19">
        <f>ROUND(+Resumen_1!F6,4)</f>
        <v>4.8999999999999998E-3</v>
      </c>
      <c r="I7" s="19">
        <f>ROUND(+Resumen_1!G6,4)</f>
        <v>4.8000000000000001E-2</v>
      </c>
      <c r="J7" s="19">
        <f>ROUND(+Resumen_1!H6,4)</f>
        <v>8.5599999999999996E-2</v>
      </c>
      <c r="K7" s="19">
        <f>ROUND(+Resumen_1!I6,4)</f>
        <v>0.80300000000000005</v>
      </c>
      <c r="L7" s="19">
        <f>ROUND(+Resumen_1!J6,4)</f>
        <v>0</v>
      </c>
      <c r="M7" s="19">
        <f>ROUND(+Resumen_1!K6,4)</f>
        <v>5.8200000000000002E-2</v>
      </c>
      <c r="N7" s="19">
        <f>ROUND(+Resumen_1!L6,4)</f>
        <v>4.0000000000000002E-4</v>
      </c>
      <c r="O7" s="26">
        <f>ROUND(+Resumen_1!M6,4)</f>
        <v>1</v>
      </c>
    </row>
    <row r="8" spans="2:15" x14ac:dyDescent="0.3">
      <c r="B8" s="25" t="s">
        <v>15</v>
      </c>
      <c r="C8" s="43" t="str">
        <f>+Resumen_2!A6</f>
        <v>Factores de Pérdidas  (%)</v>
      </c>
      <c r="D8" s="44"/>
      <c r="E8" s="19">
        <f>ROUND(+Resumen_2!C6,4)</f>
        <v>0</v>
      </c>
      <c r="F8" s="19">
        <f>ROUND(+Resumen_2!D6,4)</f>
        <v>0</v>
      </c>
      <c r="G8" s="19">
        <f>ROUND(+Resumen_2!E6,4)</f>
        <v>0</v>
      </c>
      <c r="H8" s="19">
        <f>ROUND(+Resumen_2!F6,4)</f>
        <v>6.7999999999999996E-3</v>
      </c>
      <c r="I8" s="19">
        <f>ROUND(+Resumen_2!G6,4)</f>
        <v>3.2599999999999997E-2</v>
      </c>
      <c r="J8" s="19">
        <f>ROUND(+Resumen_2!H6,4)</f>
        <v>7.8299999999999995E-2</v>
      </c>
      <c r="K8" s="19">
        <f>ROUND(+Resumen_2!I6,4)</f>
        <v>0.80859999999999999</v>
      </c>
      <c r="L8" s="19">
        <f>ROUND(+Resumen_2!J6,4)</f>
        <v>0</v>
      </c>
      <c r="M8" s="19">
        <f>ROUND(+Resumen_2!K6,4)</f>
        <v>7.3300000000000004E-2</v>
      </c>
      <c r="N8" s="19">
        <f>ROUND(+Resumen_2!L6,4)</f>
        <v>4.0000000000000002E-4</v>
      </c>
      <c r="O8" s="26">
        <f>ROUND(+Resumen_2!M6,4)</f>
        <v>1</v>
      </c>
    </row>
    <row r="9" spans="2:15" x14ac:dyDescent="0.3">
      <c r="B9" s="25" t="s">
        <v>16</v>
      </c>
      <c r="C9" s="43" t="str">
        <f>+Resumen_3!A6</f>
        <v>Factores de Pérdidas  (%)</v>
      </c>
      <c r="D9" s="44"/>
      <c r="E9" s="19">
        <f>ROUND(Resumen_3!C6,4)</f>
        <v>0</v>
      </c>
      <c r="F9" s="19">
        <f>ROUND(Resumen_3!D6,4)</f>
        <v>0</v>
      </c>
      <c r="G9" s="19">
        <f>ROUND(Resumen_3!E6,4)</f>
        <v>0</v>
      </c>
      <c r="H9" s="19">
        <f>ROUND(Resumen_3!F6,4)</f>
        <v>2.9000000000000001E-2</v>
      </c>
      <c r="I9" s="19">
        <f>ROUND(Resumen_3!G6,4)</f>
        <v>2.2100000000000002E-2</v>
      </c>
      <c r="J9" s="19">
        <f>ROUND(Resumen_3!H6,4)</f>
        <v>8.1600000000000006E-2</v>
      </c>
      <c r="K9" s="19">
        <f>ROUND(Resumen_3!I6,4)</f>
        <v>0.79010000000000002</v>
      </c>
      <c r="L9" s="19">
        <f>ROUND(Resumen_3!J6,4)</f>
        <v>0</v>
      </c>
      <c r="M9" s="19">
        <f>ROUND(Resumen_3!K6,4)</f>
        <v>7.6799999999999993E-2</v>
      </c>
      <c r="N9" s="19">
        <f>ROUND(Resumen_3!L6,4)</f>
        <v>4.0000000000000002E-4</v>
      </c>
      <c r="O9" s="26">
        <f>ROUND(Resumen_3!M6,4)</f>
        <v>1</v>
      </c>
    </row>
    <row r="10" spans="2:15" x14ac:dyDescent="0.3">
      <c r="B10" s="25" t="s">
        <v>17</v>
      </c>
      <c r="C10" s="43" t="str">
        <f>+Resumen_4!A6</f>
        <v>Factores de Pérdidas  (%)</v>
      </c>
      <c r="D10" s="44"/>
      <c r="E10" s="19">
        <f>ROUND(Resumen_4!C6,4)</f>
        <v>0</v>
      </c>
      <c r="F10" s="19">
        <f>ROUND(Resumen_4!D6,4)</f>
        <v>0</v>
      </c>
      <c r="G10" s="19">
        <f>ROUND(Resumen_4!E6,4)</f>
        <v>1E-4</v>
      </c>
      <c r="H10" s="19">
        <f>ROUND(Resumen_4!F6,4)</f>
        <v>3.0499999999999999E-2</v>
      </c>
      <c r="I10" s="19">
        <f>ROUND(Resumen_4!G6,4)</f>
        <v>2.47E-2</v>
      </c>
      <c r="J10" s="19">
        <f>ROUND(Resumen_4!H6,4)</f>
        <v>8.6099999999999996E-2</v>
      </c>
      <c r="K10" s="19">
        <f>ROUND(Resumen_4!I6,4)</f>
        <v>0.78659999999999997</v>
      </c>
      <c r="L10" s="19">
        <f>ROUND(Resumen_4!J6,4)</f>
        <v>0</v>
      </c>
      <c r="M10" s="19">
        <f>ROUND(Resumen_4!K6,4)</f>
        <v>7.1400000000000005E-2</v>
      </c>
      <c r="N10" s="19">
        <f>ROUND(Resumen_4!L6,4)</f>
        <v>5.0000000000000001E-4</v>
      </c>
      <c r="O10" s="26">
        <f>ROUND(Resumen_4!M6,4)</f>
        <v>1</v>
      </c>
    </row>
    <row r="14" spans="2:15" ht="15" thickBot="1" x14ac:dyDescent="0.35"/>
    <row r="15" spans="2:15" ht="15" thickBot="1" x14ac:dyDescent="0.35">
      <c r="B15" s="34" t="s">
        <v>1</v>
      </c>
      <c r="C15" s="37" t="s">
        <v>14</v>
      </c>
      <c r="D15" s="38"/>
      <c r="E15" s="38"/>
      <c r="F15" s="39"/>
      <c r="G15" s="20"/>
    </row>
    <row r="16" spans="2:15" ht="15" customHeight="1" x14ac:dyDescent="0.3">
      <c r="B16" s="35"/>
      <c r="C16" s="34" t="s">
        <v>18</v>
      </c>
      <c r="D16" s="34" t="s">
        <v>15</v>
      </c>
      <c r="E16" s="34" t="s">
        <v>16</v>
      </c>
      <c r="F16" s="34" t="s">
        <v>17</v>
      </c>
      <c r="G16" s="20"/>
    </row>
    <row r="17" spans="2:7" ht="15" thickBot="1" x14ac:dyDescent="0.35">
      <c r="B17" s="36"/>
      <c r="C17" s="36"/>
      <c r="D17" s="36"/>
      <c r="E17" s="36"/>
      <c r="F17" s="36"/>
      <c r="G17" s="20"/>
    </row>
    <row r="18" spans="2:7" ht="15" thickBot="1" x14ac:dyDescent="0.35">
      <c r="B18" s="21">
        <v>1</v>
      </c>
      <c r="C18" s="22">
        <f>+E7</f>
        <v>0</v>
      </c>
      <c r="D18" s="22">
        <f>+E8</f>
        <v>0</v>
      </c>
      <c r="E18" s="22">
        <f>+E9</f>
        <v>0</v>
      </c>
      <c r="F18" s="22">
        <f>+E10</f>
        <v>0</v>
      </c>
      <c r="G18" s="27"/>
    </row>
    <row r="19" spans="2:7" ht="15" thickBot="1" x14ac:dyDescent="0.35">
      <c r="B19" s="21">
        <v>2</v>
      </c>
      <c r="C19" s="22">
        <f>+F7</f>
        <v>0</v>
      </c>
      <c r="D19" s="22">
        <f>+F8</f>
        <v>0</v>
      </c>
      <c r="E19" s="22">
        <f>+F9</f>
        <v>0</v>
      </c>
      <c r="F19" s="22">
        <f>+F10</f>
        <v>0</v>
      </c>
      <c r="G19" s="27"/>
    </row>
    <row r="20" spans="2:7" ht="15" thickBot="1" x14ac:dyDescent="0.35">
      <c r="B20" s="21">
        <v>3</v>
      </c>
      <c r="C20" s="22">
        <f>+G7</f>
        <v>0</v>
      </c>
      <c r="D20" s="22">
        <f>+G8</f>
        <v>0</v>
      </c>
      <c r="E20" s="22">
        <f>+G9</f>
        <v>0</v>
      </c>
      <c r="F20" s="22">
        <f>+G10</f>
        <v>1E-4</v>
      </c>
      <c r="G20" s="27"/>
    </row>
    <row r="21" spans="2:7" ht="15" thickBot="1" x14ac:dyDescent="0.35">
      <c r="B21" s="21">
        <v>4</v>
      </c>
      <c r="C21" s="22">
        <f>+H7</f>
        <v>4.8999999999999998E-3</v>
      </c>
      <c r="D21" s="22">
        <f>+H8</f>
        <v>6.7999999999999996E-3</v>
      </c>
      <c r="E21" s="22">
        <f>+H9</f>
        <v>2.9000000000000001E-2</v>
      </c>
      <c r="F21" s="22">
        <f>+H10</f>
        <v>3.0499999999999999E-2</v>
      </c>
      <c r="G21" s="27"/>
    </row>
    <row r="22" spans="2:7" ht="15" thickBot="1" x14ac:dyDescent="0.35">
      <c r="B22" s="21">
        <v>5</v>
      </c>
      <c r="C22" s="22">
        <f>+I7</f>
        <v>4.8000000000000001E-2</v>
      </c>
      <c r="D22" s="22">
        <f>+I8</f>
        <v>3.2599999999999997E-2</v>
      </c>
      <c r="E22" s="22">
        <f>+I9</f>
        <v>2.2100000000000002E-2</v>
      </c>
      <c r="F22" s="22">
        <f>+I10</f>
        <v>2.47E-2</v>
      </c>
      <c r="G22" s="27"/>
    </row>
    <row r="23" spans="2:7" ht="15" thickBot="1" x14ac:dyDescent="0.35">
      <c r="B23" s="21">
        <v>6</v>
      </c>
      <c r="C23" s="22">
        <f>+J7</f>
        <v>8.5599999999999996E-2</v>
      </c>
      <c r="D23" s="22">
        <f>+J8</f>
        <v>7.8299999999999995E-2</v>
      </c>
      <c r="E23" s="22">
        <f>+J9</f>
        <v>8.1600000000000006E-2</v>
      </c>
      <c r="F23" s="22">
        <f>+J10</f>
        <v>8.6099999999999996E-2</v>
      </c>
      <c r="G23" s="27"/>
    </row>
    <row r="24" spans="2:7" ht="15" thickBot="1" x14ac:dyDescent="0.35">
      <c r="B24" s="21">
        <v>7</v>
      </c>
      <c r="C24" s="22">
        <f>+K7</f>
        <v>0.80300000000000005</v>
      </c>
      <c r="D24" s="22">
        <f>+K8</f>
        <v>0.80859999999999999</v>
      </c>
      <c r="E24" s="22">
        <f>+K9</f>
        <v>0.79010000000000002</v>
      </c>
      <c r="F24" s="22">
        <f>+K10</f>
        <v>0.78659999999999997</v>
      </c>
      <c r="G24" s="27"/>
    </row>
    <row r="25" spans="2:7" ht="15" thickBot="1" x14ac:dyDescent="0.35">
      <c r="B25" s="21">
        <v>8</v>
      </c>
      <c r="C25" s="22">
        <f>+L7</f>
        <v>0</v>
      </c>
      <c r="D25" s="22">
        <f>+L8</f>
        <v>0</v>
      </c>
      <c r="E25" s="22">
        <f>+L9</f>
        <v>0</v>
      </c>
      <c r="F25" s="22">
        <f>+L10</f>
        <v>0</v>
      </c>
      <c r="G25" s="27"/>
    </row>
    <row r="26" spans="2:7" ht="15" thickBot="1" x14ac:dyDescent="0.35">
      <c r="B26" s="21">
        <v>9</v>
      </c>
      <c r="C26" s="22">
        <f>+M7</f>
        <v>5.8200000000000002E-2</v>
      </c>
      <c r="D26" s="22">
        <f>+M8</f>
        <v>7.3300000000000004E-2</v>
      </c>
      <c r="E26" s="22">
        <f>+M9</f>
        <v>7.6799999999999993E-2</v>
      </c>
      <c r="F26" s="22">
        <f>+M10</f>
        <v>7.1400000000000005E-2</v>
      </c>
      <c r="G26" s="27"/>
    </row>
    <row r="27" spans="2:7" ht="15" thickBot="1" x14ac:dyDescent="0.35">
      <c r="B27" s="21">
        <v>10</v>
      </c>
      <c r="C27" s="22">
        <f>+N7</f>
        <v>4.0000000000000002E-4</v>
      </c>
      <c r="D27" s="22">
        <f>+N8</f>
        <v>4.0000000000000002E-4</v>
      </c>
      <c r="E27" s="22">
        <f>+N9</f>
        <v>4.0000000000000002E-4</v>
      </c>
      <c r="F27" s="22">
        <f>+N10</f>
        <v>5.0000000000000001E-4</v>
      </c>
      <c r="G27" s="27"/>
    </row>
    <row r="28" spans="2:7" x14ac:dyDescent="0.3">
      <c r="C28" s="28"/>
      <c r="D28" s="28"/>
      <c r="E28" s="28"/>
      <c r="F28" s="28"/>
    </row>
  </sheetData>
  <mergeCells count="14">
    <mergeCell ref="B3:O3"/>
    <mergeCell ref="C8:D8"/>
    <mergeCell ref="C9:D9"/>
    <mergeCell ref="C10:D10"/>
    <mergeCell ref="C5:D5"/>
    <mergeCell ref="C6:D6"/>
    <mergeCell ref="C7:D7"/>
    <mergeCell ref="B5:B6"/>
    <mergeCell ref="B15:B17"/>
    <mergeCell ref="C15:F15"/>
    <mergeCell ref="C16:C17"/>
    <mergeCell ref="D16:D17"/>
    <mergeCell ref="E16:E17"/>
    <mergeCell ref="F16:F17"/>
  </mergeCells>
  <conditionalFormatting sqref="E7:O10">
    <cfRule type="cellIs" dxfId="5" priority="1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"/>
  <sheetViews>
    <sheetView zoomScale="85" zoomScaleNormal="85" workbookViewId="0">
      <selection activeCell="C1" sqref="C1"/>
    </sheetView>
  </sheetViews>
  <sheetFormatPr baseColWidth="10" defaultColWidth="8.6640625" defaultRowHeight="15" customHeight="1" x14ac:dyDescent="0.3"/>
  <cols>
    <col min="1" max="1" width="22.88671875" style="5" customWidth="1"/>
    <col min="2" max="2" width="14.44140625" style="3" customWidth="1"/>
    <col min="3" max="12" width="11.88671875" style="3" customWidth="1"/>
    <col min="13" max="13" width="12.6640625" style="3" customWidth="1"/>
    <col min="14" max="14" width="15.5546875" style="3" customWidth="1"/>
    <col min="15" max="256" width="8.6640625" style="3"/>
    <col min="257" max="257" width="13.6640625" style="3" customWidth="1"/>
    <col min="258" max="258" width="10.6640625" style="3" customWidth="1"/>
    <col min="259" max="259" width="9.33203125" style="3" bestFit="1" customWidth="1"/>
    <col min="260" max="512" width="8.6640625" style="3"/>
    <col min="513" max="513" width="13.6640625" style="3" customWidth="1"/>
    <col min="514" max="514" width="10.6640625" style="3" customWidth="1"/>
    <col min="515" max="515" width="9.33203125" style="3" bestFit="1" customWidth="1"/>
    <col min="516" max="768" width="8.6640625" style="3"/>
    <col min="769" max="769" width="13.6640625" style="3" customWidth="1"/>
    <col min="770" max="770" width="10.6640625" style="3" customWidth="1"/>
    <col min="771" max="771" width="9.33203125" style="3" bestFit="1" customWidth="1"/>
    <col min="772" max="1024" width="8.6640625" style="3"/>
    <col min="1025" max="1025" width="13.6640625" style="3" customWidth="1"/>
    <col min="1026" max="1026" width="10.6640625" style="3" customWidth="1"/>
    <col min="1027" max="1027" width="9.33203125" style="3" bestFit="1" customWidth="1"/>
    <col min="1028" max="1280" width="8.6640625" style="3"/>
    <col min="1281" max="1281" width="13.6640625" style="3" customWidth="1"/>
    <col min="1282" max="1282" width="10.6640625" style="3" customWidth="1"/>
    <col min="1283" max="1283" width="9.33203125" style="3" bestFit="1" customWidth="1"/>
    <col min="1284" max="1536" width="8.6640625" style="3"/>
    <col min="1537" max="1537" width="13.6640625" style="3" customWidth="1"/>
    <col min="1538" max="1538" width="10.6640625" style="3" customWidth="1"/>
    <col min="1539" max="1539" width="9.33203125" style="3" bestFit="1" customWidth="1"/>
    <col min="1540" max="1792" width="8.6640625" style="3"/>
    <col min="1793" max="1793" width="13.6640625" style="3" customWidth="1"/>
    <col min="1794" max="1794" width="10.6640625" style="3" customWidth="1"/>
    <col min="1795" max="1795" width="9.33203125" style="3" bestFit="1" customWidth="1"/>
    <col min="1796" max="2048" width="8.6640625" style="3"/>
    <col min="2049" max="2049" width="13.6640625" style="3" customWidth="1"/>
    <col min="2050" max="2050" width="10.6640625" style="3" customWidth="1"/>
    <col min="2051" max="2051" width="9.33203125" style="3" bestFit="1" customWidth="1"/>
    <col min="2052" max="2304" width="8.6640625" style="3"/>
    <col min="2305" max="2305" width="13.6640625" style="3" customWidth="1"/>
    <col min="2306" max="2306" width="10.6640625" style="3" customWidth="1"/>
    <col min="2307" max="2307" width="9.33203125" style="3" bestFit="1" customWidth="1"/>
    <col min="2308" max="2560" width="8.6640625" style="3"/>
    <col min="2561" max="2561" width="13.6640625" style="3" customWidth="1"/>
    <col min="2562" max="2562" width="10.6640625" style="3" customWidth="1"/>
    <col min="2563" max="2563" width="9.33203125" style="3" bestFit="1" customWidth="1"/>
    <col min="2564" max="2816" width="8.6640625" style="3"/>
    <col min="2817" max="2817" width="13.6640625" style="3" customWidth="1"/>
    <col min="2818" max="2818" width="10.6640625" style="3" customWidth="1"/>
    <col min="2819" max="2819" width="9.33203125" style="3" bestFit="1" customWidth="1"/>
    <col min="2820" max="3072" width="8.6640625" style="3"/>
    <col min="3073" max="3073" width="13.6640625" style="3" customWidth="1"/>
    <col min="3074" max="3074" width="10.6640625" style="3" customWidth="1"/>
    <col min="3075" max="3075" width="9.33203125" style="3" bestFit="1" customWidth="1"/>
    <col min="3076" max="3328" width="8.6640625" style="3"/>
    <col min="3329" max="3329" width="13.6640625" style="3" customWidth="1"/>
    <col min="3330" max="3330" width="10.6640625" style="3" customWidth="1"/>
    <col min="3331" max="3331" width="9.33203125" style="3" bestFit="1" customWidth="1"/>
    <col min="3332" max="3584" width="8.6640625" style="3"/>
    <col min="3585" max="3585" width="13.6640625" style="3" customWidth="1"/>
    <col min="3586" max="3586" width="10.6640625" style="3" customWidth="1"/>
    <col min="3587" max="3587" width="9.33203125" style="3" bestFit="1" customWidth="1"/>
    <col min="3588" max="3840" width="8.6640625" style="3"/>
    <col min="3841" max="3841" width="13.6640625" style="3" customWidth="1"/>
    <col min="3842" max="3842" width="10.6640625" style="3" customWidth="1"/>
    <col min="3843" max="3843" width="9.33203125" style="3" bestFit="1" customWidth="1"/>
    <col min="3844" max="4096" width="8.6640625" style="3"/>
    <col min="4097" max="4097" width="13.6640625" style="3" customWidth="1"/>
    <col min="4098" max="4098" width="10.6640625" style="3" customWidth="1"/>
    <col min="4099" max="4099" width="9.33203125" style="3" bestFit="1" customWidth="1"/>
    <col min="4100" max="4352" width="8.6640625" style="3"/>
    <col min="4353" max="4353" width="13.6640625" style="3" customWidth="1"/>
    <col min="4354" max="4354" width="10.6640625" style="3" customWidth="1"/>
    <col min="4355" max="4355" width="9.33203125" style="3" bestFit="1" customWidth="1"/>
    <col min="4356" max="4608" width="8.6640625" style="3"/>
    <col min="4609" max="4609" width="13.6640625" style="3" customWidth="1"/>
    <col min="4610" max="4610" width="10.6640625" style="3" customWidth="1"/>
    <col min="4611" max="4611" width="9.33203125" style="3" bestFit="1" customWidth="1"/>
    <col min="4612" max="4864" width="8.6640625" style="3"/>
    <col min="4865" max="4865" width="13.6640625" style="3" customWidth="1"/>
    <col min="4866" max="4866" width="10.6640625" style="3" customWidth="1"/>
    <col min="4867" max="4867" width="9.33203125" style="3" bestFit="1" customWidth="1"/>
    <col min="4868" max="5120" width="8.6640625" style="3"/>
    <col min="5121" max="5121" width="13.6640625" style="3" customWidth="1"/>
    <col min="5122" max="5122" width="10.6640625" style="3" customWidth="1"/>
    <col min="5123" max="5123" width="9.33203125" style="3" bestFit="1" customWidth="1"/>
    <col min="5124" max="5376" width="8.6640625" style="3"/>
    <col min="5377" max="5377" width="13.6640625" style="3" customWidth="1"/>
    <col min="5378" max="5378" width="10.6640625" style="3" customWidth="1"/>
    <col min="5379" max="5379" width="9.33203125" style="3" bestFit="1" customWidth="1"/>
    <col min="5380" max="5632" width="8.6640625" style="3"/>
    <col min="5633" max="5633" width="13.6640625" style="3" customWidth="1"/>
    <col min="5634" max="5634" width="10.6640625" style="3" customWidth="1"/>
    <col min="5635" max="5635" width="9.33203125" style="3" bestFit="1" customWidth="1"/>
    <col min="5636" max="5888" width="8.6640625" style="3"/>
    <col min="5889" max="5889" width="13.6640625" style="3" customWidth="1"/>
    <col min="5890" max="5890" width="10.6640625" style="3" customWidth="1"/>
    <col min="5891" max="5891" width="9.33203125" style="3" bestFit="1" customWidth="1"/>
    <col min="5892" max="6144" width="8.6640625" style="3"/>
    <col min="6145" max="6145" width="13.6640625" style="3" customWidth="1"/>
    <col min="6146" max="6146" width="10.6640625" style="3" customWidth="1"/>
    <col min="6147" max="6147" width="9.33203125" style="3" bestFit="1" customWidth="1"/>
    <col min="6148" max="6400" width="8.6640625" style="3"/>
    <col min="6401" max="6401" width="13.6640625" style="3" customWidth="1"/>
    <col min="6402" max="6402" width="10.6640625" style="3" customWidth="1"/>
    <col min="6403" max="6403" width="9.33203125" style="3" bestFit="1" customWidth="1"/>
    <col min="6404" max="6656" width="8.6640625" style="3"/>
    <col min="6657" max="6657" width="13.6640625" style="3" customWidth="1"/>
    <col min="6658" max="6658" width="10.6640625" style="3" customWidth="1"/>
    <col min="6659" max="6659" width="9.33203125" style="3" bestFit="1" customWidth="1"/>
    <col min="6660" max="6912" width="8.6640625" style="3"/>
    <col min="6913" max="6913" width="13.6640625" style="3" customWidth="1"/>
    <col min="6914" max="6914" width="10.6640625" style="3" customWidth="1"/>
    <col min="6915" max="6915" width="9.33203125" style="3" bestFit="1" customWidth="1"/>
    <col min="6916" max="7168" width="8.6640625" style="3"/>
    <col min="7169" max="7169" width="13.6640625" style="3" customWidth="1"/>
    <col min="7170" max="7170" width="10.6640625" style="3" customWidth="1"/>
    <col min="7171" max="7171" width="9.33203125" style="3" bestFit="1" customWidth="1"/>
    <col min="7172" max="7424" width="8.6640625" style="3"/>
    <col min="7425" max="7425" width="13.6640625" style="3" customWidth="1"/>
    <col min="7426" max="7426" width="10.6640625" style="3" customWidth="1"/>
    <col min="7427" max="7427" width="9.33203125" style="3" bestFit="1" customWidth="1"/>
    <col min="7428" max="7680" width="8.6640625" style="3"/>
    <col min="7681" max="7681" width="13.6640625" style="3" customWidth="1"/>
    <col min="7682" max="7682" width="10.6640625" style="3" customWidth="1"/>
    <col min="7683" max="7683" width="9.33203125" style="3" bestFit="1" customWidth="1"/>
    <col min="7684" max="7936" width="8.6640625" style="3"/>
    <col min="7937" max="7937" width="13.6640625" style="3" customWidth="1"/>
    <col min="7938" max="7938" width="10.6640625" style="3" customWidth="1"/>
    <col min="7939" max="7939" width="9.33203125" style="3" bestFit="1" customWidth="1"/>
    <col min="7940" max="8192" width="8.6640625" style="3"/>
    <col min="8193" max="8193" width="13.6640625" style="3" customWidth="1"/>
    <col min="8194" max="8194" width="10.6640625" style="3" customWidth="1"/>
    <col min="8195" max="8195" width="9.33203125" style="3" bestFit="1" customWidth="1"/>
    <col min="8196" max="8448" width="8.6640625" style="3"/>
    <col min="8449" max="8449" width="13.6640625" style="3" customWidth="1"/>
    <col min="8450" max="8450" width="10.6640625" style="3" customWidth="1"/>
    <col min="8451" max="8451" width="9.33203125" style="3" bestFit="1" customWidth="1"/>
    <col min="8452" max="8704" width="8.6640625" style="3"/>
    <col min="8705" max="8705" width="13.6640625" style="3" customWidth="1"/>
    <col min="8706" max="8706" width="10.6640625" style="3" customWidth="1"/>
    <col min="8707" max="8707" width="9.33203125" style="3" bestFit="1" customWidth="1"/>
    <col min="8708" max="8960" width="8.6640625" style="3"/>
    <col min="8961" max="8961" width="13.6640625" style="3" customWidth="1"/>
    <col min="8962" max="8962" width="10.6640625" style="3" customWidth="1"/>
    <col min="8963" max="8963" width="9.33203125" style="3" bestFit="1" customWidth="1"/>
    <col min="8964" max="9216" width="8.6640625" style="3"/>
    <col min="9217" max="9217" width="13.6640625" style="3" customWidth="1"/>
    <col min="9218" max="9218" width="10.6640625" style="3" customWidth="1"/>
    <col min="9219" max="9219" width="9.33203125" style="3" bestFit="1" customWidth="1"/>
    <col min="9220" max="9472" width="8.6640625" style="3"/>
    <col min="9473" max="9473" width="13.6640625" style="3" customWidth="1"/>
    <col min="9474" max="9474" width="10.6640625" style="3" customWidth="1"/>
    <col min="9475" max="9475" width="9.33203125" style="3" bestFit="1" customWidth="1"/>
    <col min="9476" max="9728" width="8.6640625" style="3"/>
    <col min="9729" max="9729" width="13.6640625" style="3" customWidth="1"/>
    <col min="9730" max="9730" width="10.6640625" style="3" customWidth="1"/>
    <col min="9731" max="9731" width="9.33203125" style="3" bestFit="1" customWidth="1"/>
    <col min="9732" max="9984" width="8.6640625" style="3"/>
    <col min="9985" max="9985" width="13.6640625" style="3" customWidth="1"/>
    <col min="9986" max="9986" width="10.6640625" style="3" customWidth="1"/>
    <col min="9987" max="9987" width="9.33203125" style="3" bestFit="1" customWidth="1"/>
    <col min="9988" max="10240" width="8.6640625" style="3"/>
    <col min="10241" max="10241" width="13.6640625" style="3" customWidth="1"/>
    <col min="10242" max="10242" width="10.6640625" style="3" customWidth="1"/>
    <col min="10243" max="10243" width="9.33203125" style="3" bestFit="1" customWidth="1"/>
    <col min="10244" max="10496" width="8.6640625" style="3"/>
    <col min="10497" max="10497" width="13.6640625" style="3" customWidth="1"/>
    <col min="10498" max="10498" width="10.6640625" style="3" customWidth="1"/>
    <col min="10499" max="10499" width="9.33203125" style="3" bestFit="1" customWidth="1"/>
    <col min="10500" max="10752" width="8.6640625" style="3"/>
    <col min="10753" max="10753" width="13.6640625" style="3" customWidth="1"/>
    <col min="10754" max="10754" width="10.6640625" style="3" customWidth="1"/>
    <col min="10755" max="10755" width="9.33203125" style="3" bestFit="1" customWidth="1"/>
    <col min="10756" max="11008" width="8.6640625" style="3"/>
    <col min="11009" max="11009" width="13.6640625" style="3" customWidth="1"/>
    <col min="11010" max="11010" width="10.6640625" style="3" customWidth="1"/>
    <col min="11011" max="11011" width="9.33203125" style="3" bestFit="1" customWidth="1"/>
    <col min="11012" max="11264" width="8.6640625" style="3"/>
    <col min="11265" max="11265" width="13.6640625" style="3" customWidth="1"/>
    <col min="11266" max="11266" width="10.6640625" style="3" customWidth="1"/>
    <col min="11267" max="11267" width="9.33203125" style="3" bestFit="1" customWidth="1"/>
    <col min="11268" max="11520" width="8.6640625" style="3"/>
    <col min="11521" max="11521" width="13.6640625" style="3" customWidth="1"/>
    <col min="11522" max="11522" width="10.6640625" style="3" customWidth="1"/>
    <col min="11523" max="11523" width="9.33203125" style="3" bestFit="1" customWidth="1"/>
    <col min="11524" max="11776" width="8.6640625" style="3"/>
    <col min="11777" max="11777" width="13.6640625" style="3" customWidth="1"/>
    <col min="11778" max="11778" width="10.6640625" style="3" customWidth="1"/>
    <col min="11779" max="11779" width="9.33203125" style="3" bestFit="1" customWidth="1"/>
    <col min="11780" max="12032" width="8.6640625" style="3"/>
    <col min="12033" max="12033" width="13.6640625" style="3" customWidth="1"/>
    <col min="12034" max="12034" width="10.6640625" style="3" customWidth="1"/>
    <col min="12035" max="12035" width="9.33203125" style="3" bestFit="1" customWidth="1"/>
    <col min="12036" max="12288" width="8.6640625" style="3"/>
    <col min="12289" max="12289" width="13.6640625" style="3" customWidth="1"/>
    <col min="12290" max="12290" width="10.6640625" style="3" customWidth="1"/>
    <col min="12291" max="12291" width="9.33203125" style="3" bestFit="1" customWidth="1"/>
    <col min="12292" max="12544" width="8.6640625" style="3"/>
    <col min="12545" max="12545" width="13.6640625" style="3" customWidth="1"/>
    <col min="12546" max="12546" width="10.6640625" style="3" customWidth="1"/>
    <col min="12547" max="12547" width="9.33203125" style="3" bestFit="1" customWidth="1"/>
    <col min="12548" max="12800" width="8.6640625" style="3"/>
    <col min="12801" max="12801" width="13.6640625" style="3" customWidth="1"/>
    <col min="12802" max="12802" width="10.6640625" style="3" customWidth="1"/>
    <col min="12803" max="12803" width="9.33203125" style="3" bestFit="1" customWidth="1"/>
    <col min="12804" max="13056" width="8.6640625" style="3"/>
    <col min="13057" max="13057" width="13.6640625" style="3" customWidth="1"/>
    <col min="13058" max="13058" width="10.6640625" style="3" customWidth="1"/>
    <col min="13059" max="13059" width="9.33203125" style="3" bestFit="1" customWidth="1"/>
    <col min="13060" max="13312" width="8.6640625" style="3"/>
    <col min="13313" max="13313" width="13.6640625" style="3" customWidth="1"/>
    <col min="13314" max="13314" width="10.6640625" style="3" customWidth="1"/>
    <col min="13315" max="13315" width="9.33203125" style="3" bestFit="1" customWidth="1"/>
    <col min="13316" max="13568" width="8.6640625" style="3"/>
    <col min="13569" max="13569" width="13.6640625" style="3" customWidth="1"/>
    <col min="13570" max="13570" width="10.6640625" style="3" customWidth="1"/>
    <col min="13571" max="13571" width="9.33203125" style="3" bestFit="1" customWidth="1"/>
    <col min="13572" max="13824" width="8.6640625" style="3"/>
    <col min="13825" max="13825" width="13.6640625" style="3" customWidth="1"/>
    <col min="13826" max="13826" width="10.6640625" style="3" customWidth="1"/>
    <col min="13827" max="13827" width="9.33203125" style="3" bestFit="1" customWidth="1"/>
    <col min="13828" max="14080" width="8.6640625" style="3"/>
    <col min="14081" max="14081" width="13.6640625" style="3" customWidth="1"/>
    <col min="14082" max="14082" width="10.6640625" style="3" customWidth="1"/>
    <col min="14083" max="14083" width="9.33203125" style="3" bestFit="1" customWidth="1"/>
    <col min="14084" max="14336" width="8.6640625" style="3"/>
    <col min="14337" max="14337" width="13.6640625" style="3" customWidth="1"/>
    <col min="14338" max="14338" width="10.6640625" style="3" customWidth="1"/>
    <col min="14339" max="14339" width="9.33203125" style="3" bestFit="1" customWidth="1"/>
    <col min="14340" max="14592" width="8.6640625" style="3"/>
    <col min="14593" max="14593" width="13.6640625" style="3" customWidth="1"/>
    <col min="14594" max="14594" width="10.6640625" style="3" customWidth="1"/>
    <col min="14595" max="14595" width="9.33203125" style="3" bestFit="1" customWidth="1"/>
    <col min="14596" max="14848" width="8.6640625" style="3"/>
    <col min="14849" max="14849" width="13.6640625" style="3" customWidth="1"/>
    <col min="14850" max="14850" width="10.6640625" style="3" customWidth="1"/>
    <col min="14851" max="14851" width="9.33203125" style="3" bestFit="1" customWidth="1"/>
    <col min="14852" max="15104" width="8.6640625" style="3"/>
    <col min="15105" max="15105" width="13.6640625" style="3" customWidth="1"/>
    <col min="15106" max="15106" width="10.6640625" style="3" customWidth="1"/>
    <col min="15107" max="15107" width="9.33203125" style="3" bestFit="1" customWidth="1"/>
    <col min="15108" max="15360" width="8.6640625" style="3"/>
    <col min="15361" max="15361" width="13.6640625" style="3" customWidth="1"/>
    <col min="15362" max="15362" width="10.6640625" style="3" customWidth="1"/>
    <col min="15363" max="15363" width="9.33203125" style="3" bestFit="1" customWidth="1"/>
    <col min="15364" max="15616" width="8.6640625" style="3"/>
    <col min="15617" max="15617" width="13.6640625" style="3" customWidth="1"/>
    <col min="15618" max="15618" width="10.6640625" style="3" customWidth="1"/>
    <col min="15619" max="15619" width="9.33203125" style="3" bestFit="1" customWidth="1"/>
    <col min="15620" max="15872" width="8.6640625" style="3"/>
    <col min="15873" max="15873" width="13.6640625" style="3" customWidth="1"/>
    <col min="15874" max="15874" width="10.6640625" style="3" customWidth="1"/>
    <col min="15875" max="15875" width="9.33203125" style="3" bestFit="1" customWidth="1"/>
    <col min="15876" max="16128" width="8.6640625" style="3"/>
    <col min="16129" max="16129" width="13.6640625" style="3" customWidth="1"/>
    <col min="16130" max="16130" width="10.6640625" style="3" customWidth="1"/>
    <col min="16131" max="16131" width="9.33203125" style="3" bestFit="1" customWidth="1"/>
    <col min="16132" max="16384" width="8.6640625" style="3"/>
  </cols>
  <sheetData>
    <row r="1" spans="1:14" ht="20.100000000000001" customHeight="1" x14ac:dyDescent="0.3">
      <c r="A1" s="1" t="s">
        <v>0</v>
      </c>
      <c r="B1" s="2">
        <v>1</v>
      </c>
      <c r="C1" s="2" t="s">
        <v>20</v>
      </c>
    </row>
    <row r="2" spans="1:14" ht="20.100000000000001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4"/>
    </row>
    <row r="3" spans="1:14" s="14" customFormat="1" ht="20.100000000000001" customHeight="1" x14ac:dyDescent="0.3">
      <c r="A3" s="45" t="s">
        <v>1</v>
      </c>
      <c r="B3" s="46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1">
        <v>10</v>
      </c>
      <c r="M3" s="12" t="s">
        <v>2</v>
      </c>
      <c r="N3" s="13"/>
    </row>
    <row r="4" spans="1:14" s="14" customFormat="1" ht="24.6" customHeight="1" x14ac:dyDescent="0.3">
      <c r="A4" s="47" t="s">
        <v>3</v>
      </c>
      <c r="B4" s="48"/>
      <c r="C4" s="15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13</v>
      </c>
      <c r="M4" s="18"/>
      <c r="N4" s="13"/>
    </row>
    <row r="5" spans="1:14" s="32" customFormat="1" ht="22.8" customHeight="1" x14ac:dyDescent="0.3">
      <c r="A5" s="51" t="str">
        <f>+[1]Resumen!A58</f>
        <v>Total de Perdidas por Zonas MWh</v>
      </c>
      <c r="B5" s="52"/>
      <c r="C5" s="30">
        <f>+[1]Resumen!C58</f>
        <v>0</v>
      </c>
      <c r="D5" s="30">
        <f>+[1]Resumen!D58</f>
        <v>0</v>
      </c>
      <c r="E5" s="30">
        <f>+[1]Resumen!E58</f>
        <v>0</v>
      </c>
      <c r="F5" s="30">
        <f>+[1]Resumen!F58</f>
        <v>3092.4287975667371</v>
      </c>
      <c r="G5" s="30">
        <f>+[1]Resumen!G58</f>
        <v>30081.47210409573</v>
      </c>
      <c r="H5" s="30">
        <f>+[1]Resumen!H58</f>
        <v>53695.835688754261</v>
      </c>
      <c r="I5" s="30">
        <f>+[1]Resumen!I58</f>
        <v>503725.04827967891</v>
      </c>
      <c r="J5" s="30">
        <f>+[1]Resumen!J58</f>
        <v>0</v>
      </c>
      <c r="K5" s="30">
        <f>+[1]Resumen!K58</f>
        <v>36517.172711331274</v>
      </c>
      <c r="L5" s="30">
        <f>+[1]Resumen!L58</f>
        <v>222.34241857302783</v>
      </c>
      <c r="M5" s="30">
        <f>+[1]Resumen!M58</f>
        <v>627334.2999999997</v>
      </c>
      <c r="N5" s="31">
        <f>SUM(F5:L5)/M5</f>
        <v>1.0000000000000004</v>
      </c>
    </row>
    <row r="6" spans="1:14" ht="21.6" customHeight="1" x14ac:dyDescent="0.3">
      <c r="A6" s="53" t="str">
        <f>+[1]Resumen!A59</f>
        <v>Factores de Pérdidas  (%)</v>
      </c>
      <c r="B6" s="54"/>
      <c r="C6" s="33">
        <f>+[1]Resumen!C59</f>
        <v>0</v>
      </c>
      <c r="D6" s="33">
        <f>+[1]Resumen!D59</f>
        <v>0</v>
      </c>
      <c r="E6" s="33">
        <f>+[1]Resumen!E59</f>
        <v>0</v>
      </c>
      <c r="F6" s="29">
        <f>+[1]Resumen!F59</f>
        <v>4.9294750782266144E-3</v>
      </c>
      <c r="G6" s="29">
        <f>+[1]Resumen!G59</f>
        <v>4.7951263152828952E-2</v>
      </c>
      <c r="H6" s="29">
        <f>+[1]Resumen!H59</f>
        <v>8.5593655071553212E-2</v>
      </c>
      <c r="I6" s="29">
        <f>+[1]Resumen!I59</f>
        <v>0.80296111384261815</v>
      </c>
      <c r="J6" s="29">
        <f>+[1]Resumen!J59</f>
        <v>0</v>
      </c>
      <c r="K6" s="29">
        <f>+[1]Resumen!K59</f>
        <v>5.821006871668151E-2</v>
      </c>
      <c r="L6" s="29">
        <f>+[1]Resumen!L59</f>
        <v>3.5442413809196776E-4</v>
      </c>
      <c r="M6" s="29">
        <f>SUM(C6:L6)</f>
        <v>1.0000000000000004</v>
      </c>
    </row>
  </sheetData>
  <mergeCells count="4">
    <mergeCell ref="A3:B3"/>
    <mergeCell ref="A4:B4"/>
    <mergeCell ref="A5:B5"/>
    <mergeCell ref="A6:B6"/>
  </mergeCells>
  <conditionalFormatting sqref="C2:N2">
    <cfRule type="cellIs" dxfId="4" priority="4" stopIfTrue="1" operator="equal">
      <formula>0</formula>
    </cfRule>
  </conditionalFormatting>
  <conditionalFormatting sqref="C5:N5">
    <cfRule type="cellIs" dxfId="3" priority="1" stopIfTrue="1" operator="equal">
      <formula>0</formula>
    </cfRule>
  </conditionalFormatting>
  <printOptions horizontalCentered="1"/>
  <pageMargins left="0.39370078740157483" right="0.39370078740157483" top="0.6692913385826772" bottom="0.47244094488188981" header="0.31496062992125984" footer="0.31496062992125984"/>
  <pageSetup paperSize="9" scale="79" fitToHeight="2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"/>
    </sheetView>
  </sheetViews>
  <sheetFormatPr baseColWidth="10" defaultColWidth="8.6640625" defaultRowHeight="15" customHeight="1" x14ac:dyDescent="0.3"/>
  <cols>
    <col min="1" max="1" width="21.5546875" style="5" customWidth="1"/>
    <col min="2" max="2" width="10.6640625" style="3" customWidth="1"/>
    <col min="3" max="3" width="9.33203125" style="3" bestFit="1" customWidth="1"/>
    <col min="4" max="12" width="10.21875" style="3" customWidth="1"/>
    <col min="13" max="13" width="13.6640625" style="3" customWidth="1"/>
    <col min="14" max="14" width="12.88671875" style="3" customWidth="1"/>
    <col min="15" max="256" width="8.6640625" style="3"/>
    <col min="257" max="257" width="13.6640625" style="3" customWidth="1"/>
    <col min="258" max="258" width="10.6640625" style="3" customWidth="1"/>
    <col min="259" max="259" width="9.33203125" style="3" bestFit="1" customWidth="1"/>
    <col min="260" max="512" width="8.6640625" style="3"/>
    <col min="513" max="513" width="13.6640625" style="3" customWidth="1"/>
    <col min="514" max="514" width="10.6640625" style="3" customWidth="1"/>
    <col min="515" max="515" width="9.33203125" style="3" bestFit="1" customWidth="1"/>
    <col min="516" max="768" width="8.6640625" style="3"/>
    <col min="769" max="769" width="13.6640625" style="3" customWidth="1"/>
    <col min="770" max="770" width="10.6640625" style="3" customWidth="1"/>
    <col min="771" max="771" width="9.33203125" style="3" bestFit="1" customWidth="1"/>
    <col min="772" max="1024" width="8.6640625" style="3"/>
    <col min="1025" max="1025" width="13.6640625" style="3" customWidth="1"/>
    <col min="1026" max="1026" width="10.6640625" style="3" customWidth="1"/>
    <col min="1027" max="1027" width="9.33203125" style="3" bestFit="1" customWidth="1"/>
    <col min="1028" max="1280" width="8.6640625" style="3"/>
    <col min="1281" max="1281" width="13.6640625" style="3" customWidth="1"/>
    <col min="1282" max="1282" width="10.6640625" style="3" customWidth="1"/>
    <col min="1283" max="1283" width="9.33203125" style="3" bestFit="1" customWidth="1"/>
    <col min="1284" max="1536" width="8.6640625" style="3"/>
    <col min="1537" max="1537" width="13.6640625" style="3" customWidth="1"/>
    <col min="1538" max="1538" width="10.6640625" style="3" customWidth="1"/>
    <col min="1539" max="1539" width="9.33203125" style="3" bestFit="1" customWidth="1"/>
    <col min="1540" max="1792" width="8.6640625" style="3"/>
    <col min="1793" max="1793" width="13.6640625" style="3" customWidth="1"/>
    <col min="1794" max="1794" width="10.6640625" style="3" customWidth="1"/>
    <col min="1795" max="1795" width="9.33203125" style="3" bestFit="1" customWidth="1"/>
    <col min="1796" max="2048" width="8.6640625" style="3"/>
    <col min="2049" max="2049" width="13.6640625" style="3" customWidth="1"/>
    <col min="2050" max="2050" width="10.6640625" style="3" customWidth="1"/>
    <col min="2051" max="2051" width="9.33203125" style="3" bestFit="1" customWidth="1"/>
    <col min="2052" max="2304" width="8.6640625" style="3"/>
    <col min="2305" max="2305" width="13.6640625" style="3" customWidth="1"/>
    <col min="2306" max="2306" width="10.6640625" style="3" customWidth="1"/>
    <col min="2307" max="2307" width="9.33203125" style="3" bestFit="1" customWidth="1"/>
    <col min="2308" max="2560" width="8.6640625" style="3"/>
    <col min="2561" max="2561" width="13.6640625" style="3" customWidth="1"/>
    <col min="2562" max="2562" width="10.6640625" style="3" customWidth="1"/>
    <col min="2563" max="2563" width="9.33203125" style="3" bestFit="1" customWidth="1"/>
    <col min="2564" max="2816" width="8.6640625" style="3"/>
    <col min="2817" max="2817" width="13.6640625" style="3" customWidth="1"/>
    <col min="2818" max="2818" width="10.6640625" style="3" customWidth="1"/>
    <col min="2819" max="2819" width="9.33203125" style="3" bestFit="1" customWidth="1"/>
    <col min="2820" max="3072" width="8.6640625" style="3"/>
    <col min="3073" max="3073" width="13.6640625" style="3" customWidth="1"/>
    <col min="3074" max="3074" width="10.6640625" style="3" customWidth="1"/>
    <col min="3075" max="3075" width="9.33203125" style="3" bestFit="1" customWidth="1"/>
    <col min="3076" max="3328" width="8.6640625" style="3"/>
    <col min="3329" max="3329" width="13.6640625" style="3" customWidth="1"/>
    <col min="3330" max="3330" width="10.6640625" style="3" customWidth="1"/>
    <col min="3331" max="3331" width="9.33203125" style="3" bestFit="1" customWidth="1"/>
    <col min="3332" max="3584" width="8.6640625" style="3"/>
    <col min="3585" max="3585" width="13.6640625" style="3" customWidth="1"/>
    <col min="3586" max="3586" width="10.6640625" style="3" customWidth="1"/>
    <col min="3587" max="3587" width="9.33203125" style="3" bestFit="1" customWidth="1"/>
    <col min="3588" max="3840" width="8.6640625" style="3"/>
    <col min="3841" max="3841" width="13.6640625" style="3" customWidth="1"/>
    <col min="3842" max="3842" width="10.6640625" style="3" customWidth="1"/>
    <col min="3843" max="3843" width="9.33203125" style="3" bestFit="1" customWidth="1"/>
    <col min="3844" max="4096" width="8.6640625" style="3"/>
    <col min="4097" max="4097" width="13.6640625" style="3" customWidth="1"/>
    <col min="4098" max="4098" width="10.6640625" style="3" customWidth="1"/>
    <col min="4099" max="4099" width="9.33203125" style="3" bestFit="1" customWidth="1"/>
    <col min="4100" max="4352" width="8.6640625" style="3"/>
    <col min="4353" max="4353" width="13.6640625" style="3" customWidth="1"/>
    <col min="4354" max="4354" width="10.6640625" style="3" customWidth="1"/>
    <col min="4355" max="4355" width="9.33203125" style="3" bestFit="1" customWidth="1"/>
    <col min="4356" max="4608" width="8.6640625" style="3"/>
    <col min="4609" max="4609" width="13.6640625" style="3" customWidth="1"/>
    <col min="4610" max="4610" width="10.6640625" style="3" customWidth="1"/>
    <col min="4611" max="4611" width="9.33203125" style="3" bestFit="1" customWidth="1"/>
    <col min="4612" max="4864" width="8.6640625" style="3"/>
    <col min="4865" max="4865" width="13.6640625" style="3" customWidth="1"/>
    <col min="4866" max="4866" width="10.6640625" style="3" customWidth="1"/>
    <col min="4867" max="4867" width="9.33203125" style="3" bestFit="1" customWidth="1"/>
    <col min="4868" max="5120" width="8.6640625" style="3"/>
    <col min="5121" max="5121" width="13.6640625" style="3" customWidth="1"/>
    <col min="5122" max="5122" width="10.6640625" style="3" customWidth="1"/>
    <col min="5123" max="5123" width="9.33203125" style="3" bestFit="1" customWidth="1"/>
    <col min="5124" max="5376" width="8.6640625" style="3"/>
    <col min="5377" max="5377" width="13.6640625" style="3" customWidth="1"/>
    <col min="5378" max="5378" width="10.6640625" style="3" customWidth="1"/>
    <col min="5379" max="5379" width="9.33203125" style="3" bestFit="1" customWidth="1"/>
    <col min="5380" max="5632" width="8.6640625" style="3"/>
    <col min="5633" max="5633" width="13.6640625" style="3" customWidth="1"/>
    <col min="5634" max="5634" width="10.6640625" style="3" customWidth="1"/>
    <col min="5635" max="5635" width="9.33203125" style="3" bestFit="1" customWidth="1"/>
    <col min="5636" max="5888" width="8.6640625" style="3"/>
    <col min="5889" max="5889" width="13.6640625" style="3" customWidth="1"/>
    <col min="5890" max="5890" width="10.6640625" style="3" customWidth="1"/>
    <col min="5891" max="5891" width="9.33203125" style="3" bestFit="1" customWidth="1"/>
    <col min="5892" max="6144" width="8.6640625" style="3"/>
    <col min="6145" max="6145" width="13.6640625" style="3" customWidth="1"/>
    <col min="6146" max="6146" width="10.6640625" style="3" customWidth="1"/>
    <col min="6147" max="6147" width="9.33203125" style="3" bestFit="1" customWidth="1"/>
    <col min="6148" max="6400" width="8.6640625" style="3"/>
    <col min="6401" max="6401" width="13.6640625" style="3" customWidth="1"/>
    <col min="6402" max="6402" width="10.6640625" style="3" customWidth="1"/>
    <col min="6403" max="6403" width="9.33203125" style="3" bestFit="1" customWidth="1"/>
    <col min="6404" max="6656" width="8.6640625" style="3"/>
    <col min="6657" max="6657" width="13.6640625" style="3" customWidth="1"/>
    <col min="6658" max="6658" width="10.6640625" style="3" customWidth="1"/>
    <col min="6659" max="6659" width="9.33203125" style="3" bestFit="1" customWidth="1"/>
    <col min="6660" max="6912" width="8.6640625" style="3"/>
    <col min="6913" max="6913" width="13.6640625" style="3" customWidth="1"/>
    <col min="6914" max="6914" width="10.6640625" style="3" customWidth="1"/>
    <col min="6915" max="6915" width="9.33203125" style="3" bestFit="1" customWidth="1"/>
    <col min="6916" max="7168" width="8.6640625" style="3"/>
    <col min="7169" max="7169" width="13.6640625" style="3" customWidth="1"/>
    <col min="7170" max="7170" width="10.6640625" style="3" customWidth="1"/>
    <col min="7171" max="7171" width="9.33203125" style="3" bestFit="1" customWidth="1"/>
    <col min="7172" max="7424" width="8.6640625" style="3"/>
    <col min="7425" max="7425" width="13.6640625" style="3" customWidth="1"/>
    <col min="7426" max="7426" width="10.6640625" style="3" customWidth="1"/>
    <col min="7427" max="7427" width="9.33203125" style="3" bestFit="1" customWidth="1"/>
    <col min="7428" max="7680" width="8.6640625" style="3"/>
    <col min="7681" max="7681" width="13.6640625" style="3" customWidth="1"/>
    <col min="7682" max="7682" width="10.6640625" style="3" customWidth="1"/>
    <col min="7683" max="7683" width="9.33203125" style="3" bestFit="1" customWidth="1"/>
    <col min="7684" max="7936" width="8.6640625" style="3"/>
    <col min="7937" max="7937" width="13.6640625" style="3" customWidth="1"/>
    <col min="7938" max="7938" width="10.6640625" style="3" customWidth="1"/>
    <col min="7939" max="7939" width="9.33203125" style="3" bestFit="1" customWidth="1"/>
    <col min="7940" max="8192" width="8.6640625" style="3"/>
    <col min="8193" max="8193" width="13.6640625" style="3" customWidth="1"/>
    <col min="8194" max="8194" width="10.6640625" style="3" customWidth="1"/>
    <col min="8195" max="8195" width="9.33203125" style="3" bestFit="1" customWidth="1"/>
    <col min="8196" max="8448" width="8.6640625" style="3"/>
    <col min="8449" max="8449" width="13.6640625" style="3" customWidth="1"/>
    <col min="8450" max="8450" width="10.6640625" style="3" customWidth="1"/>
    <col min="8451" max="8451" width="9.33203125" style="3" bestFit="1" customWidth="1"/>
    <col min="8452" max="8704" width="8.6640625" style="3"/>
    <col min="8705" max="8705" width="13.6640625" style="3" customWidth="1"/>
    <col min="8706" max="8706" width="10.6640625" style="3" customWidth="1"/>
    <col min="8707" max="8707" width="9.33203125" style="3" bestFit="1" customWidth="1"/>
    <col min="8708" max="8960" width="8.6640625" style="3"/>
    <col min="8961" max="8961" width="13.6640625" style="3" customWidth="1"/>
    <col min="8962" max="8962" width="10.6640625" style="3" customWidth="1"/>
    <col min="8963" max="8963" width="9.33203125" style="3" bestFit="1" customWidth="1"/>
    <col min="8964" max="9216" width="8.6640625" style="3"/>
    <col min="9217" max="9217" width="13.6640625" style="3" customWidth="1"/>
    <col min="9218" max="9218" width="10.6640625" style="3" customWidth="1"/>
    <col min="9219" max="9219" width="9.33203125" style="3" bestFit="1" customWidth="1"/>
    <col min="9220" max="9472" width="8.6640625" style="3"/>
    <col min="9473" max="9473" width="13.6640625" style="3" customWidth="1"/>
    <col min="9474" max="9474" width="10.6640625" style="3" customWidth="1"/>
    <col min="9475" max="9475" width="9.33203125" style="3" bestFit="1" customWidth="1"/>
    <col min="9476" max="9728" width="8.6640625" style="3"/>
    <col min="9729" max="9729" width="13.6640625" style="3" customWidth="1"/>
    <col min="9730" max="9730" width="10.6640625" style="3" customWidth="1"/>
    <col min="9731" max="9731" width="9.33203125" style="3" bestFit="1" customWidth="1"/>
    <col min="9732" max="9984" width="8.6640625" style="3"/>
    <col min="9985" max="9985" width="13.6640625" style="3" customWidth="1"/>
    <col min="9986" max="9986" width="10.6640625" style="3" customWidth="1"/>
    <col min="9987" max="9987" width="9.33203125" style="3" bestFit="1" customWidth="1"/>
    <col min="9988" max="10240" width="8.6640625" style="3"/>
    <col min="10241" max="10241" width="13.6640625" style="3" customWidth="1"/>
    <col min="10242" max="10242" width="10.6640625" style="3" customWidth="1"/>
    <col min="10243" max="10243" width="9.33203125" style="3" bestFit="1" customWidth="1"/>
    <col min="10244" max="10496" width="8.6640625" style="3"/>
    <col min="10497" max="10497" width="13.6640625" style="3" customWidth="1"/>
    <col min="10498" max="10498" width="10.6640625" style="3" customWidth="1"/>
    <col min="10499" max="10499" width="9.33203125" style="3" bestFit="1" customWidth="1"/>
    <col min="10500" max="10752" width="8.6640625" style="3"/>
    <col min="10753" max="10753" width="13.6640625" style="3" customWidth="1"/>
    <col min="10754" max="10754" width="10.6640625" style="3" customWidth="1"/>
    <col min="10755" max="10755" width="9.33203125" style="3" bestFit="1" customWidth="1"/>
    <col min="10756" max="11008" width="8.6640625" style="3"/>
    <col min="11009" max="11009" width="13.6640625" style="3" customWidth="1"/>
    <col min="11010" max="11010" width="10.6640625" style="3" customWidth="1"/>
    <col min="11011" max="11011" width="9.33203125" style="3" bestFit="1" customWidth="1"/>
    <col min="11012" max="11264" width="8.6640625" style="3"/>
    <col min="11265" max="11265" width="13.6640625" style="3" customWidth="1"/>
    <col min="11266" max="11266" width="10.6640625" style="3" customWidth="1"/>
    <col min="11267" max="11267" width="9.33203125" style="3" bestFit="1" customWidth="1"/>
    <col min="11268" max="11520" width="8.6640625" style="3"/>
    <col min="11521" max="11521" width="13.6640625" style="3" customWidth="1"/>
    <col min="11522" max="11522" width="10.6640625" style="3" customWidth="1"/>
    <col min="11523" max="11523" width="9.33203125" style="3" bestFit="1" customWidth="1"/>
    <col min="11524" max="11776" width="8.6640625" style="3"/>
    <col min="11777" max="11777" width="13.6640625" style="3" customWidth="1"/>
    <col min="11778" max="11778" width="10.6640625" style="3" customWidth="1"/>
    <col min="11779" max="11779" width="9.33203125" style="3" bestFit="1" customWidth="1"/>
    <col min="11780" max="12032" width="8.6640625" style="3"/>
    <col min="12033" max="12033" width="13.6640625" style="3" customWidth="1"/>
    <col min="12034" max="12034" width="10.6640625" style="3" customWidth="1"/>
    <col min="12035" max="12035" width="9.33203125" style="3" bestFit="1" customWidth="1"/>
    <col min="12036" max="12288" width="8.6640625" style="3"/>
    <col min="12289" max="12289" width="13.6640625" style="3" customWidth="1"/>
    <col min="12290" max="12290" width="10.6640625" style="3" customWidth="1"/>
    <col min="12291" max="12291" width="9.33203125" style="3" bestFit="1" customWidth="1"/>
    <col min="12292" max="12544" width="8.6640625" style="3"/>
    <col min="12545" max="12545" width="13.6640625" style="3" customWidth="1"/>
    <col min="12546" max="12546" width="10.6640625" style="3" customWidth="1"/>
    <col min="12547" max="12547" width="9.33203125" style="3" bestFit="1" customWidth="1"/>
    <col min="12548" max="12800" width="8.6640625" style="3"/>
    <col min="12801" max="12801" width="13.6640625" style="3" customWidth="1"/>
    <col min="12802" max="12802" width="10.6640625" style="3" customWidth="1"/>
    <col min="12803" max="12803" width="9.33203125" style="3" bestFit="1" customWidth="1"/>
    <col min="12804" max="13056" width="8.6640625" style="3"/>
    <col min="13057" max="13057" width="13.6640625" style="3" customWidth="1"/>
    <col min="13058" max="13058" width="10.6640625" style="3" customWidth="1"/>
    <col min="13059" max="13059" width="9.33203125" style="3" bestFit="1" customWidth="1"/>
    <col min="13060" max="13312" width="8.6640625" style="3"/>
    <col min="13313" max="13313" width="13.6640625" style="3" customWidth="1"/>
    <col min="13314" max="13314" width="10.6640625" style="3" customWidth="1"/>
    <col min="13315" max="13315" width="9.33203125" style="3" bestFit="1" customWidth="1"/>
    <col min="13316" max="13568" width="8.6640625" style="3"/>
    <col min="13569" max="13569" width="13.6640625" style="3" customWidth="1"/>
    <col min="13570" max="13570" width="10.6640625" style="3" customWidth="1"/>
    <col min="13571" max="13571" width="9.33203125" style="3" bestFit="1" customWidth="1"/>
    <col min="13572" max="13824" width="8.6640625" style="3"/>
    <col min="13825" max="13825" width="13.6640625" style="3" customWidth="1"/>
    <col min="13826" max="13826" width="10.6640625" style="3" customWidth="1"/>
    <col min="13827" max="13827" width="9.33203125" style="3" bestFit="1" customWidth="1"/>
    <col min="13828" max="14080" width="8.6640625" style="3"/>
    <col min="14081" max="14081" width="13.6640625" style="3" customWidth="1"/>
    <col min="14082" max="14082" width="10.6640625" style="3" customWidth="1"/>
    <col min="14083" max="14083" width="9.33203125" style="3" bestFit="1" customWidth="1"/>
    <col min="14084" max="14336" width="8.6640625" style="3"/>
    <col min="14337" max="14337" width="13.6640625" style="3" customWidth="1"/>
    <col min="14338" max="14338" width="10.6640625" style="3" customWidth="1"/>
    <col min="14339" max="14339" width="9.33203125" style="3" bestFit="1" customWidth="1"/>
    <col min="14340" max="14592" width="8.6640625" style="3"/>
    <col min="14593" max="14593" width="13.6640625" style="3" customWidth="1"/>
    <col min="14594" max="14594" width="10.6640625" style="3" customWidth="1"/>
    <col min="14595" max="14595" width="9.33203125" style="3" bestFit="1" customWidth="1"/>
    <col min="14596" max="14848" width="8.6640625" style="3"/>
    <col min="14849" max="14849" width="13.6640625" style="3" customWidth="1"/>
    <col min="14850" max="14850" width="10.6640625" style="3" customWidth="1"/>
    <col min="14851" max="14851" width="9.33203125" style="3" bestFit="1" customWidth="1"/>
    <col min="14852" max="15104" width="8.6640625" style="3"/>
    <col min="15105" max="15105" width="13.6640625" style="3" customWidth="1"/>
    <col min="15106" max="15106" width="10.6640625" style="3" customWidth="1"/>
    <col min="15107" max="15107" width="9.33203125" style="3" bestFit="1" customWidth="1"/>
    <col min="15108" max="15360" width="8.6640625" style="3"/>
    <col min="15361" max="15361" width="13.6640625" style="3" customWidth="1"/>
    <col min="15362" max="15362" width="10.6640625" style="3" customWidth="1"/>
    <col min="15363" max="15363" width="9.33203125" style="3" bestFit="1" customWidth="1"/>
    <col min="15364" max="15616" width="8.6640625" style="3"/>
    <col min="15617" max="15617" width="13.6640625" style="3" customWidth="1"/>
    <col min="15618" max="15618" width="10.6640625" style="3" customWidth="1"/>
    <col min="15619" max="15619" width="9.33203125" style="3" bestFit="1" customWidth="1"/>
    <col min="15620" max="15872" width="8.6640625" style="3"/>
    <col min="15873" max="15873" width="13.6640625" style="3" customWidth="1"/>
    <col min="15874" max="15874" width="10.6640625" style="3" customWidth="1"/>
    <col min="15875" max="15875" width="9.33203125" style="3" bestFit="1" customWidth="1"/>
    <col min="15876" max="16128" width="8.6640625" style="3"/>
    <col min="16129" max="16129" width="13.6640625" style="3" customWidth="1"/>
    <col min="16130" max="16130" width="10.6640625" style="3" customWidth="1"/>
    <col min="16131" max="16131" width="9.33203125" style="3" bestFit="1" customWidth="1"/>
    <col min="16132" max="16384" width="8.6640625" style="3"/>
  </cols>
  <sheetData>
    <row r="1" spans="1:14" ht="20.100000000000001" customHeight="1" x14ac:dyDescent="0.3">
      <c r="A1" s="1" t="s">
        <v>0</v>
      </c>
      <c r="B1" s="2">
        <f>[2]Input!B1</f>
        <v>2</v>
      </c>
      <c r="C1" s="2" t="s">
        <v>22</v>
      </c>
    </row>
    <row r="2" spans="1:14" ht="20.100000000000001" customHeight="1" x14ac:dyDescent="0.3">
      <c r="A2" s="1"/>
      <c r="B2" s="2"/>
      <c r="C2" s="2"/>
    </row>
    <row r="3" spans="1:14" s="14" customFormat="1" ht="20.100000000000001" customHeight="1" x14ac:dyDescent="0.3">
      <c r="A3" s="45" t="s">
        <v>1</v>
      </c>
      <c r="B3" s="46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1">
        <v>10</v>
      </c>
      <c r="M3" s="12" t="s">
        <v>2</v>
      </c>
      <c r="N3" s="13"/>
    </row>
    <row r="4" spans="1:14" s="14" customFormat="1" ht="24" x14ac:dyDescent="0.3">
      <c r="A4" s="47" t="s">
        <v>3</v>
      </c>
      <c r="B4" s="48"/>
      <c r="C4" s="15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13</v>
      </c>
      <c r="M4" s="18"/>
      <c r="N4" s="13"/>
    </row>
    <row r="5" spans="1:14" ht="15" customHeight="1" x14ac:dyDescent="0.3">
      <c r="A5" s="51" t="str">
        <f>+[3]Resumen!A58</f>
        <v>Total de Perdidas por Zonas MWh</v>
      </c>
      <c r="B5" s="52"/>
      <c r="C5" s="30">
        <f>+[3]Resumen!C58</f>
        <v>0</v>
      </c>
      <c r="D5" s="30">
        <f>+[3]Resumen!D58</f>
        <v>0</v>
      </c>
      <c r="E5" s="30">
        <f>+[3]Resumen!E58</f>
        <v>0</v>
      </c>
      <c r="F5" s="30">
        <f>+[3]Resumen!F58</f>
        <v>4642.8852624500769</v>
      </c>
      <c r="G5" s="30">
        <f>+[3]Resumen!G58</f>
        <v>22327.273334882972</v>
      </c>
      <c r="H5" s="30">
        <f>+[3]Resumen!H58</f>
        <v>53673.840102616661</v>
      </c>
      <c r="I5" s="30">
        <f>+[3]Resumen!I58</f>
        <v>554085.48238089215</v>
      </c>
      <c r="J5" s="30">
        <f>+[3]Resumen!J58</f>
        <v>0</v>
      </c>
      <c r="K5" s="30">
        <f>+[3]Resumen!K58</f>
        <v>50194.21581491454</v>
      </c>
      <c r="L5" s="30">
        <f>+[3]Resumen!L58</f>
        <v>292.50310424381775</v>
      </c>
      <c r="M5" s="30">
        <f>+[3]Resumen!M58</f>
        <v>685216.2000000003</v>
      </c>
      <c r="N5" s="31">
        <f>SUM(F5:L5)/M5</f>
        <v>0.99999999999999978</v>
      </c>
    </row>
    <row r="6" spans="1:14" ht="17.399999999999999" customHeight="1" x14ac:dyDescent="0.3">
      <c r="A6" s="53" t="str">
        <f>+[3]Resumen!A59</f>
        <v>Factores de Pérdidas  (%)</v>
      </c>
      <c r="B6" s="54"/>
      <c r="C6" s="33">
        <f>+[3]Resumen!C59</f>
        <v>0</v>
      </c>
      <c r="D6" s="33">
        <f>+[3]Resumen!D59</f>
        <v>0</v>
      </c>
      <c r="E6" s="33">
        <f>+[3]Resumen!E59</f>
        <v>0</v>
      </c>
      <c r="F6" s="29">
        <f>+[3]Resumen!F59</f>
        <v>6.7757961099724068E-3</v>
      </c>
      <c r="G6" s="29">
        <f>+[3]Resumen!G59</f>
        <v>3.2584275349711464E-2</v>
      </c>
      <c r="H6" s="29">
        <f>+[3]Resumen!H59</f>
        <v>7.8331248009922472E-2</v>
      </c>
      <c r="I6" s="29">
        <f>+[3]Resumen!I59</f>
        <v>0.80862869614129362</v>
      </c>
      <c r="J6" s="29">
        <f>+[3]Resumen!J59</f>
        <v>0</v>
      </c>
      <c r="K6" s="29">
        <f>+[3]Resumen!K59</f>
        <v>7.3253107289224212E-2</v>
      </c>
      <c r="L6" s="29">
        <f>+[3]Resumen!L59</f>
        <v>4.2687709987565618E-4</v>
      </c>
      <c r="M6" s="29">
        <f>+[3]Resumen!M59</f>
        <v>0.99999999999999978</v>
      </c>
    </row>
    <row r="7" spans="1:14" ht="15" customHeight="1" x14ac:dyDescent="0.3">
      <c r="A7" s="3"/>
    </row>
  </sheetData>
  <mergeCells count="4">
    <mergeCell ref="A3:B3"/>
    <mergeCell ref="A4:B4"/>
    <mergeCell ref="A5:B5"/>
    <mergeCell ref="A6:B6"/>
  </mergeCells>
  <conditionalFormatting sqref="C5:N5">
    <cfRule type="cellIs" dxfId="2" priority="1" stopIfTrue="1" operator="equal">
      <formula>0</formula>
    </cfRule>
  </conditionalFormatting>
  <printOptions horizontalCentered="1"/>
  <pageMargins left="0.39370078740157483" right="0.39370078740157483" top="0.6692913385826772" bottom="0.47244094488188981" header="0.31496062992125984" footer="0.31496062992125984"/>
  <pageSetup paperSize="9" scale="79" fitToHeight="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"/>
  <sheetViews>
    <sheetView zoomScale="85" zoomScaleNormal="85" workbookViewId="0">
      <selection activeCell="F20" sqref="F20"/>
    </sheetView>
  </sheetViews>
  <sheetFormatPr baseColWidth="10" defaultColWidth="8.6640625" defaultRowHeight="15" customHeight="1" x14ac:dyDescent="0.3"/>
  <cols>
    <col min="1" max="1" width="24.21875" style="5" customWidth="1"/>
    <col min="2" max="2" width="10.6640625" style="3" customWidth="1"/>
    <col min="3" max="3" width="9.33203125" style="3" bestFit="1" customWidth="1"/>
    <col min="4" max="5" width="8.6640625" style="3"/>
    <col min="6" max="6" width="10.44140625" style="3" bestFit="1" customWidth="1"/>
    <col min="7" max="7" width="10.77734375" style="3" customWidth="1"/>
    <col min="8" max="9" width="10.44140625" style="3" bestFit="1" customWidth="1"/>
    <col min="10" max="10" width="8.6640625" style="3"/>
    <col min="11" max="11" width="10.44140625" style="3" bestFit="1" customWidth="1"/>
    <col min="12" max="12" width="9.109375" style="3" bestFit="1" customWidth="1"/>
    <col min="13" max="13" width="11.33203125" style="3" bestFit="1" customWidth="1"/>
    <col min="14" max="14" width="12.109375" style="3" bestFit="1" customWidth="1"/>
    <col min="15" max="256" width="8.6640625" style="3"/>
    <col min="257" max="257" width="13.6640625" style="3" customWidth="1"/>
    <col min="258" max="258" width="10.6640625" style="3" customWidth="1"/>
    <col min="259" max="259" width="9.33203125" style="3" bestFit="1" customWidth="1"/>
    <col min="260" max="512" width="8.6640625" style="3"/>
    <col min="513" max="513" width="13.6640625" style="3" customWidth="1"/>
    <col min="514" max="514" width="10.6640625" style="3" customWidth="1"/>
    <col min="515" max="515" width="9.33203125" style="3" bestFit="1" customWidth="1"/>
    <col min="516" max="768" width="8.6640625" style="3"/>
    <col min="769" max="769" width="13.6640625" style="3" customWidth="1"/>
    <col min="770" max="770" width="10.6640625" style="3" customWidth="1"/>
    <col min="771" max="771" width="9.33203125" style="3" bestFit="1" customWidth="1"/>
    <col min="772" max="1024" width="8.6640625" style="3"/>
    <col min="1025" max="1025" width="13.6640625" style="3" customWidth="1"/>
    <col min="1026" max="1026" width="10.6640625" style="3" customWidth="1"/>
    <col min="1027" max="1027" width="9.33203125" style="3" bestFit="1" customWidth="1"/>
    <col min="1028" max="1280" width="8.6640625" style="3"/>
    <col min="1281" max="1281" width="13.6640625" style="3" customWidth="1"/>
    <col min="1282" max="1282" width="10.6640625" style="3" customWidth="1"/>
    <col min="1283" max="1283" width="9.33203125" style="3" bestFit="1" customWidth="1"/>
    <col min="1284" max="1536" width="8.6640625" style="3"/>
    <col min="1537" max="1537" width="13.6640625" style="3" customWidth="1"/>
    <col min="1538" max="1538" width="10.6640625" style="3" customWidth="1"/>
    <col min="1539" max="1539" width="9.33203125" style="3" bestFit="1" customWidth="1"/>
    <col min="1540" max="1792" width="8.6640625" style="3"/>
    <col min="1793" max="1793" width="13.6640625" style="3" customWidth="1"/>
    <col min="1794" max="1794" width="10.6640625" style="3" customWidth="1"/>
    <col min="1795" max="1795" width="9.33203125" style="3" bestFit="1" customWidth="1"/>
    <col min="1796" max="2048" width="8.6640625" style="3"/>
    <col min="2049" max="2049" width="13.6640625" style="3" customWidth="1"/>
    <col min="2050" max="2050" width="10.6640625" style="3" customWidth="1"/>
    <col min="2051" max="2051" width="9.33203125" style="3" bestFit="1" customWidth="1"/>
    <col min="2052" max="2304" width="8.6640625" style="3"/>
    <col min="2305" max="2305" width="13.6640625" style="3" customWidth="1"/>
    <col min="2306" max="2306" width="10.6640625" style="3" customWidth="1"/>
    <col min="2307" max="2307" width="9.33203125" style="3" bestFit="1" customWidth="1"/>
    <col min="2308" max="2560" width="8.6640625" style="3"/>
    <col min="2561" max="2561" width="13.6640625" style="3" customWidth="1"/>
    <col min="2562" max="2562" width="10.6640625" style="3" customWidth="1"/>
    <col min="2563" max="2563" width="9.33203125" style="3" bestFit="1" customWidth="1"/>
    <col min="2564" max="2816" width="8.6640625" style="3"/>
    <col min="2817" max="2817" width="13.6640625" style="3" customWidth="1"/>
    <col min="2818" max="2818" width="10.6640625" style="3" customWidth="1"/>
    <col min="2819" max="2819" width="9.33203125" style="3" bestFit="1" customWidth="1"/>
    <col min="2820" max="3072" width="8.6640625" style="3"/>
    <col min="3073" max="3073" width="13.6640625" style="3" customWidth="1"/>
    <col min="3074" max="3074" width="10.6640625" style="3" customWidth="1"/>
    <col min="3075" max="3075" width="9.33203125" style="3" bestFit="1" customWidth="1"/>
    <col min="3076" max="3328" width="8.6640625" style="3"/>
    <col min="3329" max="3329" width="13.6640625" style="3" customWidth="1"/>
    <col min="3330" max="3330" width="10.6640625" style="3" customWidth="1"/>
    <col min="3331" max="3331" width="9.33203125" style="3" bestFit="1" customWidth="1"/>
    <col min="3332" max="3584" width="8.6640625" style="3"/>
    <col min="3585" max="3585" width="13.6640625" style="3" customWidth="1"/>
    <col min="3586" max="3586" width="10.6640625" style="3" customWidth="1"/>
    <col min="3587" max="3587" width="9.33203125" style="3" bestFit="1" customWidth="1"/>
    <col min="3588" max="3840" width="8.6640625" style="3"/>
    <col min="3841" max="3841" width="13.6640625" style="3" customWidth="1"/>
    <col min="3842" max="3842" width="10.6640625" style="3" customWidth="1"/>
    <col min="3843" max="3843" width="9.33203125" style="3" bestFit="1" customWidth="1"/>
    <col min="3844" max="4096" width="8.6640625" style="3"/>
    <col min="4097" max="4097" width="13.6640625" style="3" customWidth="1"/>
    <col min="4098" max="4098" width="10.6640625" style="3" customWidth="1"/>
    <col min="4099" max="4099" width="9.33203125" style="3" bestFit="1" customWidth="1"/>
    <col min="4100" max="4352" width="8.6640625" style="3"/>
    <col min="4353" max="4353" width="13.6640625" style="3" customWidth="1"/>
    <col min="4354" max="4354" width="10.6640625" style="3" customWidth="1"/>
    <col min="4355" max="4355" width="9.33203125" style="3" bestFit="1" customWidth="1"/>
    <col min="4356" max="4608" width="8.6640625" style="3"/>
    <col min="4609" max="4609" width="13.6640625" style="3" customWidth="1"/>
    <col min="4610" max="4610" width="10.6640625" style="3" customWidth="1"/>
    <col min="4611" max="4611" width="9.33203125" style="3" bestFit="1" customWidth="1"/>
    <col min="4612" max="4864" width="8.6640625" style="3"/>
    <col min="4865" max="4865" width="13.6640625" style="3" customWidth="1"/>
    <col min="4866" max="4866" width="10.6640625" style="3" customWidth="1"/>
    <col min="4867" max="4867" width="9.33203125" style="3" bestFit="1" customWidth="1"/>
    <col min="4868" max="5120" width="8.6640625" style="3"/>
    <col min="5121" max="5121" width="13.6640625" style="3" customWidth="1"/>
    <col min="5122" max="5122" width="10.6640625" style="3" customWidth="1"/>
    <col min="5123" max="5123" width="9.33203125" style="3" bestFit="1" customWidth="1"/>
    <col min="5124" max="5376" width="8.6640625" style="3"/>
    <col min="5377" max="5377" width="13.6640625" style="3" customWidth="1"/>
    <col min="5378" max="5378" width="10.6640625" style="3" customWidth="1"/>
    <col min="5379" max="5379" width="9.33203125" style="3" bestFit="1" customWidth="1"/>
    <col min="5380" max="5632" width="8.6640625" style="3"/>
    <col min="5633" max="5633" width="13.6640625" style="3" customWidth="1"/>
    <col min="5634" max="5634" width="10.6640625" style="3" customWidth="1"/>
    <col min="5635" max="5635" width="9.33203125" style="3" bestFit="1" customWidth="1"/>
    <col min="5636" max="5888" width="8.6640625" style="3"/>
    <col min="5889" max="5889" width="13.6640625" style="3" customWidth="1"/>
    <col min="5890" max="5890" width="10.6640625" style="3" customWidth="1"/>
    <col min="5891" max="5891" width="9.33203125" style="3" bestFit="1" customWidth="1"/>
    <col min="5892" max="6144" width="8.6640625" style="3"/>
    <col min="6145" max="6145" width="13.6640625" style="3" customWidth="1"/>
    <col min="6146" max="6146" width="10.6640625" style="3" customWidth="1"/>
    <col min="6147" max="6147" width="9.33203125" style="3" bestFit="1" customWidth="1"/>
    <col min="6148" max="6400" width="8.6640625" style="3"/>
    <col min="6401" max="6401" width="13.6640625" style="3" customWidth="1"/>
    <col min="6402" max="6402" width="10.6640625" style="3" customWidth="1"/>
    <col min="6403" max="6403" width="9.33203125" style="3" bestFit="1" customWidth="1"/>
    <col min="6404" max="6656" width="8.6640625" style="3"/>
    <col min="6657" max="6657" width="13.6640625" style="3" customWidth="1"/>
    <col min="6658" max="6658" width="10.6640625" style="3" customWidth="1"/>
    <col min="6659" max="6659" width="9.33203125" style="3" bestFit="1" customWidth="1"/>
    <col min="6660" max="6912" width="8.6640625" style="3"/>
    <col min="6913" max="6913" width="13.6640625" style="3" customWidth="1"/>
    <col min="6914" max="6914" width="10.6640625" style="3" customWidth="1"/>
    <col min="6915" max="6915" width="9.33203125" style="3" bestFit="1" customWidth="1"/>
    <col min="6916" max="7168" width="8.6640625" style="3"/>
    <col min="7169" max="7169" width="13.6640625" style="3" customWidth="1"/>
    <col min="7170" max="7170" width="10.6640625" style="3" customWidth="1"/>
    <col min="7171" max="7171" width="9.33203125" style="3" bestFit="1" customWidth="1"/>
    <col min="7172" max="7424" width="8.6640625" style="3"/>
    <col min="7425" max="7425" width="13.6640625" style="3" customWidth="1"/>
    <col min="7426" max="7426" width="10.6640625" style="3" customWidth="1"/>
    <col min="7427" max="7427" width="9.33203125" style="3" bestFit="1" customWidth="1"/>
    <col min="7428" max="7680" width="8.6640625" style="3"/>
    <col min="7681" max="7681" width="13.6640625" style="3" customWidth="1"/>
    <col min="7682" max="7682" width="10.6640625" style="3" customWidth="1"/>
    <col min="7683" max="7683" width="9.33203125" style="3" bestFit="1" customWidth="1"/>
    <col min="7684" max="7936" width="8.6640625" style="3"/>
    <col min="7937" max="7937" width="13.6640625" style="3" customWidth="1"/>
    <col min="7938" max="7938" width="10.6640625" style="3" customWidth="1"/>
    <col min="7939" max="7939" width="9.33203125" style="3" bestFit="1" customWidth="1"/>
    <col min="7940" max="8192" width="8.6640625" style="3"/>
    <col min="8193" max="8193" width="13.6640625" style="3" customWidth="1"/>
    <col min="8194" max="8194" width="10.6640625" style="3" customWidth="1"/>
    <col min="8195" max="8195" width="9.33203125" style="3" bestFit="1" customWidth="1"/>
    <col min="8196" max="8448" width="8.6640625" style="3"/>
    <col min="8449" max="8449" width="13.6640625" style="3" customWidth="1"/>
    <col min="8450" max="8450" width="10.6640625" style="3" customWidth="1"/>
    <col min="8451" max="8451" width="9.33203125" style="3" bestFit="1" customWidth="1"/>
    <col min="8452" max="8704" width="8.6640625" style="3"/>
    <col min="8705" max="8705" width="13.6640625" style="3" customWidth="1"/>
    <col min="8706" max="8706" width="10.6640625" style="3" customWidth="1"/>
    <col min="8707" max="8707" width="9.33203125" style="3" bestFit="1" customWidth="1"/>
    <col min="8708" max="8960" width="8.6640625" style="3"/>
    <col min="8961" max="8961" width="13.6640625" style="3" customWidth="1"/>
    <col min="8962" max="8962" width="10.6640625" style="3" customWidth="1"/>
    <col min="8963" max="8963" width="9.33203125" style="3" bestFit="1" customWidth="1"/>
    <col min="8964" max="9216" width="8.6640625" style="3"/>
    <col min="9217" max="9217" width="13.6640625" style="3" customWidth="1"/>
    <col min="9218" max="9218" width="10.6640625" style="3" customWidth="1"/>
    <col min="9219" max="9219" width="9.33203125" style="3" bestFit="1" customWidth="1"/>
    <col min="9220" max="9472" width="8.6640625" style="3"/>
    <col min="9473" max="9473" width="13.6640625" style="3" customWidth="1"/>
    <col min="9474" max="9474" width="10.6640625" style="3" customWidth="1"/>
    <col min="9475" max="9475" width="9.33203125" style="3" bestFit="1" customWidth="1"/>
    <col min="9476" max="9728" width="8.6640625" style="3"/>
    <col min="9729" max="9729" width="13.6640625" style="3" customWidth="1"/>
    <col min="9730" max="9730" width="10.6640625" style="3" customWidth="1"/>
    <col min="9731" max="9731" width="9.33203125" style="3" bestFit="1" customWidth="1"/>
    <col min="9732" max="9984" width="8.6640625" style="3"/>
    <col min="9985" max="9985" width="13.6640625" style="3" customWidth="1"/>
    <col min="9986" max="9986" width="10.6640625" style="3" customWidth="1"/>
    <col min="9987" max="9987" width="9.33203125" style="3" bestFit="1" customWidth="1"/>
    <col min="9988" max="10240" width="8.6640625" style="3"/>
    <col min="10241" max="10241" width="13.6640625" style="3" customWidth="1"/>
    <col min="10242" max="10242" width="10.6640625" style="3" customWidth="1"/>
    <col min="10243" max="10243" width="9.33203125" style="3" bestFit="1" customWidth="1"/>
    <col min="10244" max="10496" width="8.6640625" style="3"/>
    <col min="10497" max="10497" width="13.6640625" style="3" customWidth="1"/>
    <col min="10498" max="10498" width="10.6640625" style="3" customWidth="1"/>
    <col min="10499" max="10499" width="9.33203125" style="3" bestFit="1" customWidth="1"/>
    <col min="10500" max="10752" width="8.6640625" style="3"/>
    <col min="10753" max="10753" width="13.6640625" style="3" customWidth="1"/>
    <col min="10754" max="10754" width="10.6640625" style="3" customWidth="1"/>
    <col min="10755" max="10755" width="9.33203125" style="3" bestFit="1" customWidth="1"/>
    <col min="10756" max="11008" width="8.6640625" style="3"/>
    <col min="11009" max="11009" width="13.6640625" style="3" customWidth="1"/>
    <col min="11010" max="11010" width="10.6640625" style="3" customWidth="1"/>
    <col min="11011" max="11011" width="9.33203125" style="3" bestFit="1" customWidth="1"/>
    <col min="11012" max="11264" width="8.6640625" style="3"/>
    <col min="11265" max="11265" width="13.6640625" style="3" customWidth="1"/>
    <col min="11266" max="11266" width="10.6640625" style="3" customWidth="1"/>
    <col min="11267" max="11267" width="9.33203125" style="3" bestFit="1" customWidth="1"/>
    <col min="11268" max="11520" width="8.6640625" style="3"/>
    <col min="11521" max="11521" width="13.6640625" style="3" customWidth="1"/>
    <col min="11522" max="11522" width="10.6640625" style="3" customWidth="1"/>
    <col min="11523" max="11523" width="9.33203125" style="3" bestFit="1" customWidth="1"/>
    <col min="11524" max="11776" width="8.6640625" style="3"/>
    <col min="11777" max="11777" width="13.6640625" style="3" customWidth="1"/>
    <col min="11778" max="11778" width="10.6640625" style="3" customWidth="1"/>
    <col min="11779" max="11779" width="9.33203125" style="3" bestFit="1" customWidth="1"/>
    <col min="11780" max="12032" width="8.6640625" style="3"/>
    <col min="12033" max="12033" width="13.6640625" style="3" customWidth="1"/>
    <col min="12034" max="12034" width="10.6640625" style="3" customWidth="1"/>
    <col min="12035" max="12035" width="9.33203125" style="3" bestFit="1" customWidth="1"/>
    <col min="12036" max="12288" width="8.6640625" style="3"/>
    <col min="12289" max="12289" width="13.6640625" style="3" customWidth="1"/>
    <col min="12290" max="12290" width="10.6640625" style="3" customWidth="1"/>
    <col min="12291" max="12291" width="9.33203125" style="3" bestFit="1" customWidth="1"/>
    <col min="12292" max="12544" width="8.6640625" style="3"/>
    <col min="12545" max="12545" width="13.6640625" style="3" customWidth="1"/>
    <col min="12546" max="12546" width="10.6640625" style="3" customWidth="1"/>
    <col min="12547" max="12547" width="9.33203125" style="3" bestFit="1" customWidth="1"/>
    <col min="12548" max="12800" width="8.6640625" style="3"/>
    <col min="12801" max="12801" width="13.6640625" style="3" customWidth="1"/>
    <col min="12802" max="12802" width="10.6640625" style="3" customWidth="1"/>
    <col min="12803" max="12803" width="9.33203125" style="3" bestFit="1" customWidth="1"/>
    <col min="12804" max="13056" width="8.6640625" style="3"/>
    <col min="13057" max="13057" width="13.6640625" style="3" customWidth="1"/>
    <col min="13058" max="13058" width="10.6640625" style="3" customWidth="1"/>
    <col min="13059" max="13059" width="9.33203125" style="3" bestFit="1" customWidth="1"/>
    <col min="13060" max="13312" width="8.6640625" style="3"/>
    <col min="13313" max="13313" width="13.6640625" style="3" customWidth="1"/>
    <col min="13314" max="13314" width="10.6640625" style="3" customWidth="1"/>
    <col min="13315" max="13315" width="9.33203125" style="3" bestFit="1" customWidth="1"/>
    <col min="13316" max="13568" width="8.6640625" style="3"/>
    <col min="13569" max="13569" width="13.6640625" style="3" customWidth="1"/>
    <col min="13570" max="13570" width="10.6640625" style="3" customWidth="1"/>
    <col min="13571" max="13571" width="9.33203125" style="3" bestFit="1" customWidth="1"/>
    <col min="13572" max="13824" width="8.6640625" style="3"/>
    <col min="13825" max="13825" width="13.6640625" style="3" customWidth="1"/>
    <col min="13826" max="13826" width="10.6640625" style="3" customWidth="1"/>
    <col min="13827" max="13827" width="9.33203125" style="3" bestFit="1" customWidth="1"/>
    <col min="13828" max="14080" width="8.6640625" style="3"/>
    <col min="14081" max="14081" width="13.6640625" style="3" customWidth="1"/>
    <col min="14082" max="14082" width="10.6640625" style="3" customWidth="1"/>
    <col min="14083" max="14083" width="9.33203125" style="3" bestFit="1" customWidth="1"/>
    <col min="14084" max="14336" width="8.6640625" style="3"/>
    <col min="14337" max="14337" width="13.6640625" style="3" customWidth="1"/>
    <col min="14338" max="14338" width="10.6640625" style="3" customWidth="1"/>
    <col min="14339" max="14339" width="9.33203125" style="3" bestFit="1" customWidth="1"/>
    <col min="14340" max="14592" width="8.6640625" style="3"/>
    <col min="14593" max="14593" width="13.6640625" style="3" customWidth="1"/>
    <col min="14594" max="14594" width="10.6640625" style="3" customWidth="1"/>
    <col min="14595" max="14595" width="9.33203125" style="3" bestFit="1" customWidth="1"/>
    <col min="14596" max="14848" width="8.6640625" style="3"/>
    <col min="14849" max="14849" width="13.6640625" style="3" customWidth="1"/>
    <col min="14850" max="14850" width="10.6640625" style="3" customWidth="1"/>
    <col min="14851" max="14851" width="9.33203125" style="3" bestFit="1" customWidth="1"/>
    <col min="14852" max="15104" width="8.6640625" style="3"/>
    <col min="15105" max="15105" width="13.6640625" style="3" customWidth="1"/>
    <col min="15106" max="15106" width="10.6640625" style="3" customWidth="1"/>
    <col min="15107" max="15107" width="9.33203125" style="3" bestFit="1" customWidth="1"/>
    <col min="15108" max="15360" width="8.6640625" style="3"/>
    <col min="15361" max="15361" width="13.6640625" style="3" customWidth="1"/>
    <col min="15362" max="15362" width="10.6640625" style="3" customWidth="1"/>
    <col min="15363" max="15363" width="9.33203125" style="3" bestFit="1" customWidth="1"/>
    <col min="15364" max="15616" width="8.6640625" style="3"/>
    <col min="15617" max="15617" width="13.6640625" style="3" customWidth="1"/>
    <col min="15618" max="15618" width="10.6640625" style="3" customWidth="1"/>
    <col min="15619" max="15619" width="9.33203125" style="3" bestFit="1" customWidth="1"/>
    <col min="15620" max="15872" width="8.6640625" style="3"/>
    <col min="15873" max="15873" width="13.6640625" style="3" customWidth="1"/>
    <col min="15874" max="15874" width="10.6640625" style="3" customWidth="1"/>
    <col min="15875" max="15875" width="9.33203125" style="3" bestFit="1" customWidth="1"/>
    <col min="15876" max="16128" width="8.6640625" style="3"/>
    <col min="16129" max="16129" width="13.6640625" style="3" customWidth="1"/>
    <col min="16130" max="16130" width="10.6640625" style="3" customWidth="1"/>
    <col min="16131" max="16131" width="9.33203125" style="3" bestFit="1" customWidth="1"/>
    <col min="16132" max="16384" width="8.6640625" style="3"/>
  </cols>
  <sheetData>
    <row r="1" spans="1:14" ht="20.100000000000001" customHeight="1" x14ac:dyDescent="0.3">
      <c r="A1" s="1" t="s">
        <v>0</v>
      </c>
      <c r="B1" s="2">
        <f>[4]Input!B1</f>
        <v>3</v>
      </c>
      <c r="C1" s="2" t="s">
        <v>21</v>
      </c>
    </row>
    <row r="2" spans="1:14" ht="20.100000000000001" customHeight="1" x14ac:dyDescent="0.3">
      <c r="A2" s="1"/>
      <c r="B2" s="2"/>
      <c r="C2" s="2"/>
    </row>
    <row r="3" spans="1:14" s="14" customFormat="1" ht="20.100000000000001" customHeight="1" x14ac:dyDescent="0.3">
      <c r="A3" s="45" t="s">
        <v>1</v>
      </c>
      <c r="B3" s="46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1">
        <v>10</v>
      </c>
      <c r="M3" s="12" t="s">
        <v>2</v>
      </c>
      <c r="N3" s="13"/>
    </row>
    <row r="4" spans="1:14" s="14" customFormat="1" ht="24" x14ac:dyDescent="0.3">
      <c r="A4" s="47" t="s">
        <v>3</v>
      </c>
      <c r="B4" s="48"/>
      <c r="C4" s="15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13</v>
      </c>
      <c r="M4" s="18"/>
      <c r="N4" s="13"/>
    </row>
    <row r="5" spans="1:14" ht="21.6" customHeight="1" x14ac:dyDescent="0.3">
      <c r="A5" s="51" t="str">
        <f>+[5]Resumen!A58</f>
        <v>Total de Perdidas por Zonas MWh</v>
      </c>
      <c r="B5" s="52"/>
      <c r="C5" s="30">
        <f>+[5]Resumen!C58</f>
        <v>0</v>
      </c>
      <c r="D5" s="30">
        <f>+[5]Resumen!D58</f>
        <v>0</v>
      </c>
      <c r="E5" s="30">
        <f>+[5]Resumen!E58</f>
        <v>0</v>
      </c>
      <c r="F5" s="30">
        <f>+[5]Resumen!F58</f>
        <v>18454.129055812209</v>
      </c>
      <c r="G5" s="30">
        <f>+[5]Resumen!G58</f>
        <v>14066.294716040882</v>
      </c>
      <c r="H5" s="30">
        <f>+[5]Resumen!H58</f>
        <v>51915.084956948383</v>
      </c>
      <c r="I5" s="30">
        <f>+[5]Resumen!I58</f>
        <v>502793.16206981096</v>
      </c>
      <c r="J5" s="30">
        <f>+[5]Resumen!J58</f>
        <v>0</v>
      </c>
      <c r="K5" s="30">
        <f>+[5]Resumen!K58</f>
        <v>48859.221962794574</v>
      </c>
      <c r="L5" s="30">
        <f>+[5]Resumen!L58</f>
        <v>253.60760426577545</v>
      </c>
      <c r="M5" s="30">
        <f>+[5]Resumen!M58</f>
        <v>636341.50036567275</v>
      </c>
      <c r="N5" s="31">
        <f>SUM(F5:L5)/M5</f>
        <v>1</v>
      </c>
    </row>
    <row r="6" spans="1:14" ht="22.2" customHeight="1" x14ac:dyDescent="0.3">
      <c r="A6" s="53" t="str">
        <f>+[5]Resumen!A59</f>
        <v>Factores de Pérdidas  (%)</v>
      </c>
      <c r="B6" s="54"/>
      <c r="C6" s="33">
        <f>+[5]Resumen!C59</f>
        <v>0</v>
      </c>
      <c r="D6" s="33">
        <f>+[5]Resumen!D59</f>
        <v>0</v>
      </c>
      <c r="E6" s="33">
        <f>+[5]Resumen!E59</f>
        <v>0</v>
      </c>
      <c r="F6" s="29">
        <f>+[5]Resumen!F59</f>
        <v>2.9000354440512792E-2</v>
      </c>
      <c r="G6" s="29">
        <f>+[5]Resumen!G59</f>
        <v>2.2104946334566746E-2</v>
      </c>
      <c r="H6" s="29">
        <f>+[5]Resumen!H59</f>
        <v>8.158368568939077E-2</v>
      </c>
      <c r="I6" s="29">
        <f>+[5]Resumen!I59</f>
        <v>0.79013102521347667</v>
      </c>
      <c r="J6" s="29">
        <f>+[5]Resumen!J59</f>
        <v>0</v>
      </c>
      <c r="K6" s="29">
        <f>+[5]Resumen!K59</f>
        <v>7.6781448223505286E-2</v>
      </c>
      <c r="L6" s="29">
        <f>+[5]Resumen!L59</f>
        <v>3.9854009854777694E-4</v>
      </c>
      <c r="M6" s="29">
        <f>+[5]Resumen!M59</f>
        <v>1</v>
      </c>
    </row>
  </sheetData>
  <mergeCells count="4">
    <mergeCell ref="A3:B3"/>
    <mergeCell ref="A4:B4"/>
    <mergeCell ref="A5:B5"/>
    <mergeCell ref="A6:B6"/>
  </mergeCells>
  <conditionalFormatting sqref="C5:N5">
    <cfRule type="cellIs" dxfId="1" priority="1" stopIfTrue="1" operator="equal">
      <formula>0</formula>
    </cfRule>
  </conditionalFormatting>
  <printOptions horizontalCentered="1"/>
  <pageMargins left="0.39370078740157483" right="0.39370078740157483" top="0.6692913385826772" bottom="0.47244094488188981" header="0.31496062992125984" footer="0.31496062992125984"/>
  <pageSetup paperSize="9" scale="79" fitToHeight="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"/>
  <sheetViews>
    <sheetView zoomScaleNormal="100" workbookViewId="0">
      <selection activeCell="C5" sqref="C5:M6"/>
    </sheetView>
  </sheetViews>
  <sheetFormatPr baseColWidth="10" defaultColWidth="8.6640625" defaultRowHeight="15" customHeight="1" x14ac:dyDescent="0.3"/>
  <cols>
    <col min="1" max="1" width="21.77734375" style="5" customWidth="1"/>
    <col min="2" max="2" width="13.88671875" style="3" customWidth="1"/>
    <col min="3" max="12" width="12.88671875" style="3" customWidth="1"/>
    <col min="13" max="13" width="14" style="3" customWidth="1"/>
    <col min="14" max="14" width="11.33203125" style="3" customWidth="1"/>
    <col min="15" max="16384" width="8.6640625" style="3"/>
  </cols>
  <sheetData>
    <row r="1" spans="1:14" ht="20.100000000000001" customHeight="1" x14ac:dyDescent="0.3">
      <c r="A1" s="1" t="s">
        <v>0</v>
      </c>
      <c r="B1" s="2">
        <f>[6]Input!B1</f>
        <v>4</v>
      </c>
      <c r="C1" s="2" t="s">
        <v>23</v>
      </c>
    </row>
    <row r="2" spans="1:14" ht="20.100000000000001" customHeight="1" x14ac:dyDescent="0.3">
      <c r="A2" s="1"/>
      <c r="B2" s="2"/>
      <c r="C2" s="2"/>
    </row>
    <row r="3" spans="1:14" s="14" customFormat="1" ht="20.100000000000001" customHeight="1" x14ac:dyDescent="0.3">
      <c r="A3" s="45" t="s">
        <v>1</v>
      </c>
      <c r="B3" s="46"/>
      <c r="C3" s="9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>
        <v>8</v>
      </c>
      <c r="K3" s="10">
        <v>9</v>
      </c>
      <c r="L3" s="11">
        <v>10</v>
      </c>
      <c r="M3" s="12" t="s">
        <v>2</v>
      </c>
      <c r="N3" s="13"/>
    </row>
    <row r="4" spans="1:14" s="14" customFormat="1" ht="24" x14ac:dyDescent="0.3">
      <c r="A4" s="47" t="s">
        <v>3</v>
      </c>
      <c r="B4" s="48"/>
      <c r="C4" s="15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13</v>
      </c>
      <c r="M4" s="18"/>
      <c r="N4" s="13"/>
    </row>
    <row r="5" spans="1:14" ht="15" customHeight="1" x14ac:dyDescent="0.3">
      <c r="A5" s="51" t="str">
        <f>+[7]Resumen!A58</f>
        <v>Total de Perdidas por Zonas MWh</v>
      </c>
      <c r="B5" s="52"/>
      <c r="C5" s="30">
        <f>+[7]Resumen!C58</f>
        <v>0</v>
      </c>
      <c r="D5" s="30">
        <f>+[7]Resumen!D58</f>
        <v>0</v>
      </c>
      <c r="E5" s="30">
        <f>+[7]Resumen!E58</f>
        <v>59.071519140046341</v>
      </c>
      <c r="F5" s="30">
        <f>+[7]Resumen!F58</f>
        <v>18622.814640863693</v>
      </c>
      <c r="G5" s="30">
        <f>+[7]Resumen!G58</f>
        <v>15047.47086879298</v>
      </c>
      <c r="H5" s="30">
        <f>+[7]Resumen!H58</f>
        <v>52502.040959103957</v>
      </c>
      <c r="I5" s="30">
        <f>+[7]Resumen!I58</f>
        <v>479492.54030971829</v>
      </c>
      <c r="J5" s="30">
        <f>+[7]Resumen!J58</f>
        <v>8.619647272611072</v>
      </c>
      <c r="K5" s="30">
        <f>+[7]Resumen!K58</f>
        <v>43547.132943291348</v>
      </c>
      <c r="L5" s="30">
        <f>+[7]Resumen!L58</f>
        <v>309.10911181704273</v>
      </c>
      <c r="M5" s="30">
        <f>+[7]Resumen!M58</f>
        <v>609588.80000000005</v>
      </c>
      <c r="N5" s="31">
        <f>SUM(F5:L5)/M5</f>
        <v>0.99990309612128692</v>
      </c>
    </row>
    <row r="6" spans="1:14" ht="15" customHeight="1" x14ac:dyDescent="0.3">
      <c r="A6" s="53" t="str">
        <f>+[7]Resumen!A59</f>
        <v>Factores de Pérdidas  (%)</v>
      </c>
      <c r="B6" s="54"/>
      <c r="C6" s="33">
        <f>+[7]Resumen!C59</f>
        <v>0</v>
      </c>
      <c r="D6" s="33">
        <f>+[7]Resumen!D59</f>
        <v>0</v>
      </c>
      <c r="E6" s="33">
        <f>+[7]Resumen!E59</f>
        <v>9.6903878713070735E-5</v>
      </c>
      <c r="F6" s="29">
        <f>+[7]Resumen!F59</f>
        <v>3.0549797897966125E-2</v>
      </c>
      <c r="G6" s="29">
        <f>+[7]Resumen!G59</f>
        <v>2.4684624895983946E-2</v>
      </c>
      <c r="H6" s="29">
        <f>+[7]Resumen!H59</f>
        <v>8.6126977659536974E-2</v>
      </c>
      <c r="I6" s="29">
        <f>+[7]Resumen!I59</f>
        <v>0.7865835794714704</v>
      </c>
      <c r="J6" s="29">
        <f>+[7]Resumen!J59</f>
        <v>1.4140101118345795E-5</v>
      </c>
      <c r="K6" s="29">
        <f>+[7]Resumen!K59</f>
        <v>7.143689802583536E-2</v>
      </c>
      <c r="L6" s="29">
        <f>+[7]Resumen!L59</f>
        <v>5.0707806937568846E-4</v>
      </c>
      <c r="M6" s="29">
        <f>+[7]Resumen!M59</f>
        <v>0.99999999999999978</v>
      </c>
    </row>
    <row r="7" spans="1:14" ht="15" customHeight="1" x14ac:dyDescent="0.3">
      <c r="A7" s="3"/>
    </row>
  </sheetData>
  <mergeCells count="4">
    <mergeCell ref="A3:B3"/>
    <mergeCell ref="A4:B4"/>
    <mergeCell ref="A5:B5"/>
    <mergeCell ref="A6:B6"/>
  </mergeCells>
  <conditionalFormatting sqref="C5:N5">
    <cfRule type="cellIs" dxfId="0" priority="1" stopIfTrue="1" operator="equal">
      <formula>0</formula>
    </cfRule>
  </conditionalFormatting>
  <printOptions horizontalCentered="1"/>
  <pageMargins left="0.39370078740157483" right="0.39370078740157483" top="0.6692913385826772" bottom="0.47244094488188981" header="0.31496062992125984" footer="0.31496062992125984"/>
  <pageSetup paperSize="9" scale="79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CUADRO RES FACTOR DE PERDIDAS</vt:lpstr>
      <vt:lpstr>Resumen_1</vt:lpstr>
      <vt:lpstr>Resumen_2</vt:lpstr>
      <vt:lpstr>Resumen_3</vt:lpstr>
      <vt:lpstr>Resumen_4</vt:lpstr>
      <vt:lpstr>Resumen_1!Área_de_impresión</vt:lpstr>
      <vt:lpstr>Resumen_2!Área_de_impresión</vt:lpstr>
      <vt:lpstr>Resumen_3!Área_de_impresión</vt:lpstr>
      <vt:lpstr>Resumen_4!Área_de_impresión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Hernandez Cárdenas</dc:creator>
  <cp:lastModifiedBy>Enrique Hernandez Cárdenas</cp:lastModifiedBy>
  <dcterms:created xsi:type="dcterms:W3CDTF">2018-01-08T22:00:20Z</dcterms:created>
  <dcterms:modified xsi:type="dcterms:W3CDTF">2025-06-02T05:48:00Z</dcterms:modified>
</cp:coreProperties>
</file>