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epgob.sharepoint.com/sites/DAF/Documentos compartidos/General/Empresas comparadoras/Excel a cargar con la resolución de empresas comparadoras/"/>
    </mc:Choice>
  </mc:AlternateContent>
  <xr:revisionPtr revIDLastSave="275" documentId="13_ncr:1_{F3D703A8-779D-4EE3-895A-E0229C344383}" xr6:coauthVersionLast="47" xr6:coauthVersionMax="47" xr10:uidLastSave="{C543C1BC-24BC-4547-8330-78F8916FA878}"/>
  <bookViews>
    <workbookView xWindow="28680" yWindow="1230" windowWidth="29040" windowHeight="15840" firstSheet="5" activeTab="10" xr2:uid="{36A6331B-CD6F-4570-A1E8-80C82F90BF0F}"/>
  </bookViews>
  <sheets>
    <sheet name="Base Datos Anuales" sheetId="2" r:id="rId1"/>
    <sheet name="Result Efic. Emp. Comparadoras" sheetId="1" r:id="rId2"/>
    <sheet name="Base DatosDEA_Prom" sheetId="3" r:id="rId3"/>
    <sheet name="Act_Distr" sheetId="13" r:id="rId4"/>
    <sheet name="Act_Com" sheetId="14" r:id="rId5"/>
    <sheet name="OyM_Distr" sheetId="16" r:id="rId6"/>
    <sheet name="OyM_Com" sheetId="15" r:id="rId7"/>
    <sheet name="OyM_Adm" sheetId="17" r:id="rId8"/>
    <sheet name="Result. Param. Ec. Eficiencia" sheetId="10" r:id="rId9"/>
    <sheet name="Base_DataPanel_Perdidas&gt;6.5%" sheetId="12" r:id="rId10"/>
    <sheet name="Pérdidas" sheetId="18" r:id="rId11"/>
    <sheet name="Result. Param. Ec. Pérdidas" sheetId="1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0" hidden="1">'Base Datos Anuales'!$A$3:$AE$3</definedName>
    <definedName name="_xlnm._FilterDatabase" localSheetId="2" hidden="1">'Base DatosDEA_Prom'!$A$3:$S$105</definedName>
    <definedName name="_xlnm._FilterDatabase" localSheetId="1" hidden="1">'Result Efic. Emp. Comparadoras'!$C$2:$D$2</definedName>
    <definedName name="AÑO2016" localSheetId="0">'Base Datos Anuales'!$A$4:$O$411</definedName>
    <definedName name="AÑO2016" localSheetId="9">#REF!</definedName>
    <definedName name="AÑO2016">#REF!</definedName>
    <definedName name="CLR" localSheetId="9">'[1]Panel de Control'!$D$13</definedName>
    <definedName name="CLR">'[2]Panel de Control'!$D$13</definedName>
    <definedName name="CLR_2017" localSheetId="9">'[1]Panel de Control'!$B$13</definedName>
    <definedName name="CLR_2017">'[2]Panel de Control'!$B$13</definedName>
    <definedName name="Desvio" localSheetId="9">'[1]Panel de Control'!$B$8</definedName>
    <definedName name="Desvio">'[2]Panel de Control'!$B$8</definedName>
    <definedName name="Fecha_base" localSheetId="9">'[1]Panel de Control'!$B$4</definedName>
    <definedName name="Fecha_base">'[2]Panel de Control'!$B$4</definedName>
    <definedName name="Met_exclusion_outliers" localSheetId="9">'[1]Panel de Control'!$B$7</definedName>
    <definedName name="Met_exclusion_outliers">'[3]Panel de Control'!$B$7</definedName>
    <definedName name="Metodo_Porc_MO" localSheetId="9">'[1]Panel de Control'!$B$10</definedName>
    <definedName name="Metodo_Porc_MO">'[2]Panel de Control'!$B$10</definedName>
    <definedName name="Parametros_seleccionados" localSheetId="9">'[1]Panel de Control'!$B$6</definedName>
    <definedName name="Parametros_seleccionados">'[2]Panel de Control'!$B$6</definedName>
    <definedName name="Periodo_analizado" localSheetId="9">'[1]Panel de Control'!$B$5</definedName>
    <definedName name="Periodo_analizado">'[2]Panel de Control'!$B$5</definedName>
    <definedName name="Porc_Lineas_Subt" localSheetId="9">'[1]Panel de Control'!$D$30</definedName>
    <definedName name="Porc_Lineas_Subt">'[2]Panel de Control'!$D$30</definedName>
    <definedName name="Porc_Lineas_Subt_2017" localSheetId="9">'[1]Panel de Control'!$B$30</definedName>
    <definedName name="Porc_Lineas_Subt_2017">'[2]Panel de Control'!$B$30</definedName>
    <definedName name="Porc_MO_AC" localSheetId="9">'[1]Panel de Control'!$D$16</definedName>
    <definedName name="Porc_MO_AC">'[2]Panel de Control'!$D$16</definedName>
    <definedName name="Porc_MO_AD" localSheetId="9">'[1]Panel de Control'!$D$15</definedName>
    <definedName name="Porc_MO_AD">'[2]Panel de Control'!$D$15</definedName>
    <definedName name="Porc_MO_ADM" localSheetId="9">'[1]Panel de Control'!$D$19</definedName>
    <definedName name="Porc_MO_ADM">'[2]Panel de Control'!$D$19</definedName>
    <definedName name="Porc_MO_COM" localSheetId="9">'[1]Panel de Control'!$D$18</definedName>
    <definedName name="Porc_MO_COM">'[2]Panel de Control'!$D$18</definedName>
    <definedName name="Porc_MO_OM" localSheetId="9">'[1]Panel de Control'!$D$17</definedName>
    <definedName name="Porc_MO_OM">'[2]Panel de Control'!$D$17</definedName>
    <definedName name="Porc_Nacional_AC" localSheetId="9">'[1]Panel de Control'!$D$25</definedName>
    <definedName name="Porc_Nacional_AC">'[2]Panel de Control'!$D$25</definedName>
    <definedName name="Porc_Nacional_AC_2017" localSheetId="9">'[1]Panel de Control'!$B$25</definedName>
    <definedName name="Porc_Nacional_AC_2017">'[2]Panel de Control'!$B$25</definedName>
    <definedName name="Porc_Nacional_AC_2020" localSheetId="9">'[1]Panel de Control'!$C$25</definedName>
    <definedName name="Porc_Nacional_AC_2020">'[2]Panel de Control'!$C$25</definedName>
    <definedName name="Porc_Nacional_AD" localSheetId="9">'[1]Panel de Control'!$D$24</definedName>
    <definedName name="Porc_Nacional_AD">'[2]Panel de Control'!$D$24</definedName>
    <definedName name="Porc_Nacional_AD_2017" localSheetId="9">'[1]Panel de Control'!$B$24</definedName>
    <definedName name="Porc_Nacional_AD_2017">'[2]Panel de Control'!$B$24</definedName>
    <definedName name="Porc_Nacional_AD_2020" localSheetId="9">'[1]Panel de Control'!$C$24</definedName>
    <definedName name="Porc_Nacional_AD_2020">'[2]Panel de Control'!$C$24</definedName>
    <definedName name="Porc_Nacional_ADM" localSheetId="9">'[1]Panel de Control'!$D$28</definedName>
    <definedName name="Porc_Nacional_ADM">'[2]Panel de Control'!$D$28</definedName>
    <definedName name="Porc_Nacional_ADM_2017" localSheetId="9">'[1]Panel de Control'!$B$28</definedName>
    <definedName name="Porc_Nacional_ADM_2017">'[2]Panel de Control'!$B$28</definedName>
    <definedName name="Porc_Nacional_ADM_2020" localSheetId="9">'[1]Panel de Control'!$C$28</definedName>
    <definedName name="Porc_Nacional_ADM_2020">'[2]Panel de Control'!$C$28</definedName>
    <definedName name="Porc_Nacional_COM" localSheetId="9">'[1]Panel de Control'!$D$27</definedName>
    <definedName name="Porc_Nacional_COM">'[2]Panel de Control'!$D$27</definedName>
    <definedName name="Porc_Nacional_COM_2017" localSheetId="9">'[1]Panel de Control'!$B$27</definedName>
    <definedName name="Porc_Nacional_COM_2017">'[2]Panel de Control'!$B$27</definedName>
    <definedName name="Porc_Nacional_COM_2020" localSheetId="9">'[1]Panel de Control'!$C$27</definedName>
    <definedName name="Porc_Nacional_COM_2020">'[2]Panel de Control'!$C$27</definedName>
    <definedName name="Porc_Nacional_OM" localSheetId="9">'[1]Panel de Control'!$D$26</definedName>
    <definedName name="Porc_Nacional_OM">'[2]Panel de Control'!$D$26</definedName>
    <definedName name="Porc_Nacional_OM_2017" localSheetId="9">'[1]Panel de Control'!$B$26</definedName>
    <definedName name="Porc_Nacional_OM_2017">'[2]Panel de Control'!$B$26</definedName>
    <definedName name="Porc_Nacional_OM_2020" localSheetId="9">'[1]Panel de Control'!$C$26</definedName>
    <definedName name="Porc_Nacional_OM_2020">'[2]Panel de Control'!$C$26</definedName>
    <definedName name="PPP" localSheetId="9">'[1]Panel de Control'!$D$22</definedName>
    <definedName name="PPP">'[2]Panel de Control'!$D$22</definedName>
    <definedName name="Variables" localSheetId="9">[1]Variables!$A$2:$A$100</definedName>
    <definedName name="Variables">[1]Variables!$A$2:$A$100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2" i="3" l="1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C3" i="1"/>
  <c r="G96" i="12"/>
  <c r="F96" i="12"/>
  <c r="E96" i="12"/>
  <c r="D96" i="12"/>
  <c r="C96" i="12"/>
  <c r="B96" i="12"/>
  <c r="A96" i="12"/>
  <c r="G95" i="12"/>
  <c r="F95" i="12"/>
  <c r="E95" i="12"/>
  <c r="D95" i="12"/>
  <c r="C95" i="12"/>
  <c r="B95" i="12"/>
  <c r="A95" i="12"/>
  <c r="G94" i="12"/>
  <c r="F94" i="12"/>
  <c r="E94" i="12"/>
  <c r="D94" i="12"/>
  <c r="C94" i="12"/>
  <c r="B94" i="12"/>
  <c r="A94" i="12"/>
  <c r="G93" i="12"/>
  <c r="F93" i="12"/>
  <c r="E93" i="12"/>
  <c r="D93" i="12"/>
  <c r="C93" i="12"/>
  <c r="B93" i="12"/>
  <c r="A93" i="12"/>
  <c r="G92" i="12"/>
  <c r="F92" i="12"/>
  <c r="E92" i="12"/>
  <c r="D92" i="12"/>
  <c r="C92" i="12"/>
  <c r="B92" i="12"/>
  <c r="A92" i="12"/>
  <c r="G91" i="12"/>
  <c r="F91" i="12"/>
  <c r="E91" i="12"/>
  <c r="D91" i="12"/>
  <c r="C91" i="12"/>
  <c r="B91" i="12"/>
  <c r="A91" i="12"/>
  <c r="G90" i="12"/>
  <c r="F90" i="12"/>
  <c r="E90" i="12"/>
  <c r="D90" i="12"/>
  <c r="C90" i="12"/>
  <c r="B90" i="12"/>
  <c r="A90" i="12"/>
  <c r="G89" i="12"/>
  <c r="F89" i="12"/>
  <c r="E89" i="12"/>
  <c r="D89" i="12"/>
  <c r="C89" i="12"/>
  <c r="B89" i="12"/>
  <c r="A89" i="12"/>
  <c r="G88" i="12"/>
  <c r="F88" i="12"/>
  <c r="E88" i="12"/>
  <c r="D88" i="12"/>
  <c r="C88" i="12"/>
  <c r="B88" i="12"/>
  <c r="A88" i="12"/>
  <c r="G87" i="12"/>
  <c r="F87" i="12"/>
  <c r="E87" i="12"/>
  <c r="D87" i="12"/>
  <c r="C87" i="12"/>
  <c r="B87" i="12"/>
  <c r="A87" i="12"/>
  <c r="G86" i="12"/>
  <c r="F86" i="12"/>
  <c r="E86" i="12"/>
  <c r="D86" i="12"/>
  <c r="C86" i="12"/>
  <c r="B86" i="12"/>
  <c r="A86" i="12"/>
  <c r="G85" i="12"/>
  <c r="F85" i="12"/>
  <c r="E85" i="12"/>
  <c r="D85" i="12"/>
  <c r="C85" i="12"/>
  <c r="B85" i="12"/>
  <c r="A85" i="12"/>
  <c r="G84" i="12"/>
  <c r="F84" i="12"/>
  <c r="E84" i="12"/>
  <c r="D84" i="12"/>
  <c r="C84" i="12"/>
  <c r="B84" i="12"/>
  <c r="A84" i="12"/>
  <c r="G83" i="12"/>
  <c r="F83" i="12"/>
  <c r="E83" i="12"/>
  <c r="D83" i="12"/>
  <c r="C83" i="12"/>
  <c r="B83" i="12"/>
  <c r="A83" i="12"/>
  <c r="G82" i="12"/>
  <c r="F82" i="12"/>
  <c r="E82" i="12"/>
  <c r="D82" i="12"/>
  <c r="C82" i="12"/>
  <c r="B82" i="12"/>
  <c r="A82" i="12"/>
  <c r="G81" i="12"/>
  <c r="F81" i="12"/>
  <c r="E81" i="12"/>
  <c r="D81" i="12"/>
  <c r="C81" i="12"/>
  <c r="B81" i="12"/>
  <c r="A81" i="12"/>
  <c r="G80" i="12"/>
  <c r="F80" i="12"/>
  <c r="E80" i="12"/>
  <c r="D80" i="12"/>
  <c r="C80" i="12"/>
  <c r="B80" i="12"/>
  <c r="A80" i="12"/>
  <c r="G79" i="12"/>
  <c r="F79" i="12"/>
  <c r="E79" i="12"/>
  <c r="D79" i="12"/>
  <c r="C79" i="12"/>
  <c r="B79" i="12"/>
  <c r="A79" i="12"/>
  <c r="G78" i="12"/>
  <c r="F78" i="12"/>
  <c r="E78" i="12"/>
  <c r="D78" i="12"/>
  <c r="C78" i="12"/>
  <c r="B78" i="12"/>
  <c r="A78" i="12"/>
  <c r="G77" i="12"/>
  <c r="F77" i="12"/>
  <c r="E77" i="12"/>
  <c r="D77" i="12"/>
  <c r="C77" i="12"/>
  <c r="B77" i="12"/>
  <c r="A77" i="12"/>
  <c r="G76" i="12"/>
  <c r="F76" i="12"/>
  <c r="E76" i="12"/>
  <c r="D76" i="12"/>
  <c r="C76" i="12"/>
  <c r="B76" i="12"/>
  <c r="A76" i="12"/>
  <c r="G75" i="12"/>
  <c r="F75" i="12"/>
  <c r="E75" i="12"/>
  <c r="D75" i="12"/>
  <c r="C75" i="12"/>
  <c r="B75" i="12"/>
  <c r="A75" i="12"/>
  <c r="G74" i="12"/>
  <c r="F74" i="12"/>
  <c r="E74" i="12"/>
  <c r="D74" i="12"/>
  <c r="C74" i="12"/>
  <c r="B74" i="12"/>
  <c r="A74" i="12"/>
  <c r="G73" i="12"/>
  <c r="F73" i="12"/>
  <c r="E73" i="12"/>
  <c r="D73" i="12"/>
  <c r="C73" i="12"/>
  <c r="B73" i="12"/>
  <c r="A73" i="12"/>
  <c r="G72" i="12"/>
  <c r="F72" i="12"/>
  <c r="E72" i="12"/>
  <c r="D72" i="12"/>
  <c r="C72" i="12"/>
  <c r="B72" i="12"/>
  <c r="A72" i="12"/>
  <c r="G71" i="12"/>
  <c r="F71" i="12"/>
  <c r="E71" i="12"/>
  <c r="D71" i="12"/>
  <c r="C71" i="12"/>
  <c r="B71" i="12"/>
  <c r="A71" i="12"/>
  <c r="G70" i="12"/>
  <c r="F70" i="12"/>
  <c r="E70" i="12"/>
  <c r="D70" i="12"/>
  <c r="C70" i="12"/>
  <c r="B70" i="12"/>
  <c r="A70" i="12"/>
  <c r="G69" i="12"/>
  <c r="F69" i="12"/>
  <c r="E69" i="12"/>
  <c r="D69" i="12"/>
  <c r="C69" i="12"/>
  <c r="B69" i="12"/>
  <c r="A69" i="12"/>
  <c r="G68" i="12"/>
  <c r="F68" i="12"/>
  <c r="E68" i="12"/>
  <c r="D68" i="12"/>
  <c r="C68" i="12"/>
  <c r="B68" i="12"/>
  <c r="A68" i="12"/>
  <c r="G67" i="12"/>
  <c r="F67" i="12"/>
  <c r="E67" i="12"/>
  <c r="D67" i="12"/>
  <c r="C67" i="12"/>
  <c r="B67" i="12"/>
  <c r="A67" i="12"/>
  <c r="G66" i="12"/>
  <c r="F66" i="12"/>
  <c r="E66" i="12"/>
  <c r="D66" i="12"/>
  <c r="C66" i="12"/>
  <c r="B66" i="12"/>
  <c r="A66" i="12"/>
  <c r="G65" i="12"/>
  <c r="F65" i="12"/>
  <c r="E65" i="12"/>
  <c r="D65" i="12"/>
  <c r="C65" i="12"/>
  <c r="B65" i="12"/>
  <c r="A65" i="12"/>
  <c r="G64" i="12"/>
  <c r="F64" i="12"/>
  <c r="E64" i="12"/>
  <c r="D64" i="12"/>
  <c r="C64" i="12"/>
  <c r="B64" i="12"/>
  <c r="A64" i="12"/>
  <c r="G63" i="12"/>
  <c r="F63" i="12"/>
  <c r="E63" i="12"/>
  <c r="D63" i="12"/>
  <c r="C63" i="12"/>
  <c r="B63" i="12"/>
  <c r="A63" i="12"/>
  <c r="G62" i="12"/>
  <c r="F62" i="12"/>
  <c r="E62" i="12"/>
  <c r="D62" i="12"/>
  <c r="C62" i="12"/>
  <c r="B62" i="12"/>
  <c r="A62" i="12"/>
  <c r="G61" i="12"/>
  <c r="F61" i="12"/>
  <c r="E61" i="12"/>
  <c r="D61" i="12"/>
  <c r="C61" i="12"/>
  <c r="B61" i="12"/>
  <c r="A61" i="12"/>
  <c r="G60" i="12"/>
  <c r="F60" i="12"/>
  <c r="E60" i="12"/>
  <c r="D60" i="12"/>
  <c r="C60" i="12"/>
  <c r="B60" i="12"/>
  <c r="A60" i="12"/>
  <c r="G59" i="12"/>
  <c r="F59" i="12"/>
  <c r="E59" i="12"/>
  <c r="D59" i="12"/>
  <c r="C59" i="12"/>
  <c r="B59" i="12"/>
  <c r="A59" i="12"/>
  <c r="G58" i="12"/>
  <c r="F58" i="12"/>
  <c r="E58" i="12"/>
  <c r="D58" i="12"/>
  <c r="C58" i="12"/>
  <c r="B58" i="12"/>
  <c r="A58" i="12"/>
  <c r="G57" i="12"/>
  <c r="F57" i="12"/>
  <c r="E57" i="12"/>
  <c r="D57" i="12"/>
  <c r="C57" i="12"/>
  <c r="B57" i="12"/>
  <c r="A57" i="12"/>
  <c r="G56" i="12"/>
  <c r="F56" i="12"/>
  <c r="E56" i="12"/>
  <c r="D56" i="12"/>
  <c r="C56" i="12"/>
  <c r="B56" i="12"/>
  <c r="A56" i="12"/>
  <c r="G55" i="12"/>
  <c r="F55" i="12"/>
  <c r="E55" i="12"/>
  <c r="D55" i="12"/>
  <c r="C55" i="12"/>
  <c r="B55" i="12"/>
  <c r="A55" i="12"/>
  <c r="G54" i="12"/>
  <c r="F54" i="12"/>
  <c r="E54" i="12"/>
  <c r="D54" i="12"/>
  <c r="C54" i="12"/>
  <c r="B54" i="12"/>
  <c r="A54" i="12"/>
  <c r="G53" i="12"/>
  <c r="F53" i="12"/>
  <c r="E53" i="12"/>
  <c r="D53" i="12"/>
  <c r="C53" i="12"/>
  <c r="B53" i="12"/>
  <c r="A53" i="12"/>
  <c r="G52" i="12"/>
  <c r="F52" i="12"/>
  <c r="E52" i="12"/>
  <c r="D52" i="12"/>
  <c r="C52" i="12"/>
  <c r="B52" i="12"/>
  <c r="A52" i="12"/>
  <c r="G51" i="12"/>
  <c r="F51" i="12"/>
  <c r="E51" i="12"/>
  <c r="D51" i="12"/>
  <c r="C51" i="12"/>
  <c r="B51" i="12"/>
  <c r="A51" i="12"/>
  <c r="G50" i="12"/>
  <c r="F50" i="12"/>
  <c r="E50" i="12"/>
  <c r="D50" i="12"/>
  <c r="C50" i="12"/>
  <c r="B50" i="12"/>
  <c r="A50" i="12"/>
  <c r="G49" i="12"/>
  <c r="F49" i="12"/>
  <c r="E49" i="12"/>
  <c r="D49" i="12"/>
  <c r="C49" i="12"/>
  <c r="B49" i="12"/>
  <c r="A49" i="12"/>
  <c r="G48" i="12"/>
  <c r="F48" i="12"/>
  <c r="E48" i="12"/>
  <c r="D48" i="12"/>
  <c r="C48" i="12"/>
  <c r="B48" i="12"/>
  <c r="A48" i="12"/>
  <c r="G47" i="12"/>
  <c r="F47" i="12"/>
  <c r="E47" i="12"/>
  <c r="D47" i="12"/>
  <c r="C47" i="12"/>
  <c r="B47" i="12"/>
  <c r="A47" i="12"/>
  <c r="G46" i="12"/>
  <c r="F46" i="12"/>
  <c r="E46" i="12"/>
  <c r="D46" i="12"/>
  <c r="C46" i="12"/>
  <c r="B46" i="12"/>
  <c r="A46" i="12"/>
  <c r="G45" i="12"/>
  <c r="F45" i="12"/>
  <c r="E45" i="12"/>
  <c r="D45" i="12"/>
  <c r="C45" i="12"/>
  <c r="B45" i="12"/>
  <c r="A45" i="12"/>
  <c r="G44" i="12"/>
  <c r="F44" i="12"/>
  <c r="E44" i="12"/>
  <c r="D44" i="12"/>
  <c r="C44" i="12"/>
  <c r="B44" i="12"/>
  <c r="A44" i="12"/>
  <c r="G43" i="12"/>
  <c r="F43" i="12"/>
  <c r="E43" i="12"/>
  <c r="D43" i="12"/>
  <c r="C43" i="12"/>
  <c r="B43" i="12"/>
  <c r="A43" i="12"/>
  <c r="G42" i="12"/>
  <c r="F42" i="12"/>
  <c r="E42" i="12"/>
  <c r="D42" i="12"/>
  <c r="C42" i="12"/>
  <c r="B42" i="12"/>
  <c r="A42" i="12"/>
  <c r="G41" i="12"/>
  <c r="F41" i="12"/>
  <c r="E41" i="12"/>
  <c r="D41" i="12"/>
  <c r="C41" i="12"/>
  <c r="B41" i="12"/>
  <c r="A41" i="12"/>
  <c r="G40" i="12"/>
  <c r="F40" i="12"/>
  <c r="E40" i="12"/>
  <c r="D40" i="12"/>
  <c r="C40" i="12"/>
  <c r="B40" i="12"/>
  <c r="A40" i="12"/>
  <c r="G39" i="12"/>
  <c r="F39" i="12"/>
  <c r="E39" i="12"/>
  <c r="D39" i="12"/>
  <c r="C39" i="12"/>
  <c r="B39" i="12"/>
  <c r="A39" i="12"/>
  <c r="G38" i="12"/>
  <c r="F38" i="12"/>
  <c r="E38" i="12"/>
  <c r="D38" i="12"/>
  <c r="C38" i="12"/>
  <c r="B38" i="12"/>
  <c r="A38" i="12"/>
  <c r="G37" i="12"/>
  <c r="F37" i="12"/>
  <c r="E37" i="12"/>
  <c r="D37" i="12"/>
  <c r="C37" i="12"/>
  <c r="B37" i="12"/>
  <c r="A37" i="12"/>
  <c r="G36" i="12"/>
  <c r="F36" i="12"/>
  <c r="E36" i="12"/>
  <c r="D36" i="12"/>
  <c r="C36" i="12"/>
  <c r="B36" i="12"/>
  <c r="A36" i="12"/>
  <c r="G35" i="12"/>
  <c r="F35" i="12"/>
  <c r="E35" i="12"/>
  <c r="D35" i="12"/>
  <c r="C35" i="12"/>
  <c r="B35" i="12"/>
  <c r="A35" i="12"/>
  <c r="G34" i="12"/>
  <c r="F34" i="12"/>
  <c r="E34" i="12"/>
  <c r="D34" i="12"/>
  <c r="C34" i="12"/>
  <c r="B34" i="12"/>
  <c r="A34" i="12"/>
  <c r="G33" i="12"/>
  <c r="F33" i="12"/>
  <c r="E33" i="12"/>
  <c r="D33" i="12"/>
  <c r="C33" i="12"/>
  <c r="B33" i="12"/>
  <c r="A33" i="12"/>
  <c r="G32" i="12"/>
  <c r="F32" i="12"/>
  <c r="E32" i="12"/>
  <c r="D32" i="12"/>
  <c r="C32" i="12"/>
  <c r="B32" i="12"/>
  <c r="A32" i="12"/>
  <c r="G31" i="12"/>
  <c r="F31" i="12"/>
  <c r="E31" i="12"/>
  <c r="D31" i="12"/>
  <c r="C31" i="12"/>
  <c r="B31" i="12"/>
  <c r="A31" i="12"/>
  <c r="G30" i="12"/>
  <c r="F30" i="12"/>
  <c r="E30" i="12"/>
  <c r="D30" i="12"/>
  <c r="C30" i="12"/>
  <c r="B30" i="12"/>
  <c r="A30" i="12"/>
  <c r="G29" i="12"/>
  <c r="F29" i="12"/>
  <c r="E29" i="12"/>
  <c r="D29" i="12"/>
  <c r="C29" i="12"/>
  <c r="B29" i="12"/>
  <c r="A29" i="12"/>
  <c r="G28" i="12"/>
  <c r="F28" i="12"/>
  <c r="E28" i="12"/>
  <c r="D28" i="12"/>
  <c r="C28" i="12"/>
  <c r="B28" i="12"/>
  <c r="A28" i="12"/>
  <c r="G27" i="12"/>
  <c r="F27" i="12"/>
  <c r="E27" i="12"/>
  <c r="D27" i="12"/>
  <c r="C27" i="12"/>
  <c r="B27" i="12"/>
  <c r="A27" i="12"/>
  <c r="G26" i="12"/>
  <c r="F26" i="12"/>
  <c r="E26" i="12"/>
  <c r="D26" i="12"/>
  <c r="C26" i="12"/>
  <c r="B26" i="12"/>
  <c r="A26" i="12"/>
  <c r="G25" i="12"/>
  <c r="F25" i="12"/>
  <c r="E25" i="12"/>
  <c r="D25" i="12"/>
  <c r="C25" i="12"/>
  <c r="B25" i="12"/>
  <c r="A25" i="12"/>
  <c r="G24" i="12"/>
  <c r="F24" i="12"/>
  <c r="E24" i="12"/>
  <c r="D24" i="12"/>
  <c r="C24" i="12"/>
  <c r="B24" i="12"/>
  <c r="A24" i="12"/>
  <c r="G23" i="12"/>
  <c r="F23" i="12"/>
  <c r="E23" i="12"/>
  <c r="D23" i="12"/>
  <c r="C23" i="12"/>
  <c r="B23" i="12"/>
  <c r="A23" i="12"/>
  <c r="G22" i="12"/>
  <c r="F22" i="12"/>
  <c r="E22" i="12"/>
  <c r="D22" i="12"/>
  <c r="C22" i="12"/>
  <c r="B22" i="12"/>
  <c r="A22" i="12"/>
  <c r="G21" i="12"/>
  <c r="F21" i="12"/>
  <c r="E21" i="12"/>
  <c r="D21" i="12"/>
  <c r="C21" i="12"/>
  <c r="B21" i="12"/>
  <c r="A21" i="12"/>
  <c r="G20" i="12"/>
  <c r="F20" i="12"/>
  <c r="E20" i="12"/>
  <c r="D20" i="12"/>
  <c r="C20" i="12"/>
  <c r="B20" i="12"/>
  <c r="A20" i="12"/>
  <c r="G19" i="12"/>
  <c r="F19" i="12"/>
  <c r="E19" i="12"/>
  <c r="D19" i="12"/>
  <c r="C19" i="12"/>
  <c r="B19" i="12"/>
  <c r="A19" i="12"/>
  <c r="G18" i="12"/>
  <c r="F18" i="12"/>
  <c r="E18" i="12"/>
  <c r="D18" i="12"/>
  <c r="C18" i="12"/>
  <c r="B18" i="12"/>
  <c r="A18" i="12"/>
  <c r="G17" i="12"/>
  <c r="F17" i="12"/>
  <c r="E17" i="12"/>
  <c r="D17" i="12"/>
  <c r="C17" i="12"/>
  <c r="B17" i="12"/>
  <c r="A17" i="12"/>
  <c r="G16" i="12"/>
  <c r="F16" i="12"/>
  <c r="E16" i="12"/>
  <c r="D16" i="12"/>
  <c r="C16" i="12"/>
  <c r="B16" i="12"/>
  <c r="A16" i="12"/>
  <c r="G15" i="12"/>
  <c r="F15" i="12"/>
  <c r="E15" i="12"/>
  <c r="D15" i="12"/>
  <c r="C15" i="12"/>
  <c r="B15" i="12"/>
  <c r="A15" i="12"/>
  <c r="G14" i="12"/>
  <c r="F14" i="12"/>
  <c r="E14" i="12"/>
  <c r="D14" i="12"/>
  <c r="C14" i="12"/>
  <c r="B14" i="12"/>
  <c r="A14" i="12"/>
  <c r="G13" i="12"/>
  <c r="F13" i="12"/>
  <c r="E13" i="12"/>
  <c r="D13" i="12"/>
  <c r="C13" i="12"/>
  <c r="B13" i="12"/>
  <c r="A13" i="12"/>
  <c r="G12" i="12"/>
  <c r="F12" i="12"/>
  <c r="E12" i="12"/>
  <c r="D12" i="12"/>
  <c r="C12" i="12"/>
  <c r="B12" i="12"/>
  <c r="A12" i="12"/>
  <c r="G11" i="12"/>
  <c r="F11" i="12"/>
  <c r="E11" i="12"/>
  <c r="D11" i="12"/>
  <c r="C11" i="12"/>
  <c r="B11" i="12"/>
  <c r="A11" i="12"/>
  <c r="G10" i="12"/>
  <c r="F10" i="12"/>
  <c r="E10" i="12"/>
  <c r="D10" i="12"/>
  <c r="C10" i="12"/>
  <c r="B10" i="12"/>
  <c r="A10" i="12"/>
  <c r="G9" i="12"/>
  <c r="F9" i="12"/>
  <c r="E9" i="12"/>
  <c r="D9" i="12"/>
  <c r="C9" i="12"/>
  <c r="B9" i="12"/>
  <c r="A9" i="12"/>
  <c r="G8" i="12"/>
  <c r="F8" i="12"/>
  <c r="E8" i="12"/>
  <c r="D8" i="12"/>
  <c r="C8" i="12"/>
  <c r="B8" i="12"/>
  <c r="A8" i="12"/>
  <c r="G7" i="12"/>
  <c r="F7" i="12"/>
  <c r="E7" i="12"/>
  <c r="D7" i="12"/>
  <c r="C7" i="12"/>
  <c r="B7" i="12"/>
  <c r="A7" i="12"/>
  <c r="G6" i="12"/>
  <c r="F6" i="12"/>
  <c r="E6" i="12"/>
  <c r="D6" i="12"/>
  <c r="C6" i="12"/>
  <c r="B6" i="12"/>
  <c r="A6" i="12"/>
  <c r="G5" i="12"/>
  <c r="F5" i="12"/>
  <c r="E5" i="12"/>
  <c r="D5" i="12"/>
  <c r="C5" i="12"/>
  <c r="B5" i="12"/>
  <c r="A5" i="12"/>
  <c r="G4" i="12"/>
  <c r="F4" i="12"/>
  <c r="E4" i="12"/>
  <c r="D4" i="12"/>
  <c r="C4" i="12"/>
  <c r="B4" i="12"/>
  <c r="A4" i="12"/>
  <c r="G3" i="12"/>
  <c r="F3" i="12"/>
  <c r="E3" i="12"/>
  <c r="D3" i="12"/>
  <c r="C3" i="12"/>
  <c r="B3" i="12"/>
  <c r="A3" i="12"/>
  <c r="X411" i="2"/>
  <c r="W411" i="2"/>
  <c r="V411" i="2"/>
  <c r="U411" i="2"/>
  <c r="T411" i="2"/>
  <c r="S411" i="2"/>
  <c r="O411" i="2"/>
  <c r="N411" i="2"/>
  <c r="M411" i="2"/>
  <c r="L411" i="2"/>
  <c r="K411" i="2"/>
  <c r="G411" i="2"/>
  <c r="F411" i="2"/>
  <c r="E411" i="2"/>
  <c r="D411" i="2"/>
  <c r="C411" i="2"/>
  <c r="A411" i="2"/>
  <c r="X410" i="2"/>
  <c r="W410" i="2"/>
  <c r="V410" i="2"/>
  <c r="U410" i="2"/>
  <c r="T410" i="2"/>
  <c r="S410" i="2"/>
  <c r="O410" i="2"/>
  <c r="N410" i="2"/>
  <c r="M410" i="2"/>
  <c r="L410" i="2"/>
  <c r="K410" i="2"/>
  <c r="G410" i="2"/>
  <c r="F410" i="2"/>
  <c r="E410" i="2"/>
  <c r="D410" i="2"/>
  <c r="C410" i="2"/>
  <c r="A410" i="2"/>
  <c r="X409" i="2"/>
  <c r="W409" i="2"/>
  <c r="V409" i="2"/>
  <c r="U409" i="2"/>
  <c r="T409" i="2"/>
  <c r="S409" i="2"/>
  <c r="O409" i="2"/>
  <c r="N409" i="2"/>
  <c r="M409" i="2"/>
  <c r="L409" i="2"/>
  <c r="K409" i="2"/>
  <c r="G409" i="2"/>
  <c r="F409" i="2"/>
  <c r="E409" i="2"/>
  <c r="D409" i="2"/>
  <c r="C409" i="2"/>
  <c r="A409" i="2"/>
  <c r="X408" i="2"/>
  <c r="W408" i="2"/>
  <c r="V408" i="2"/>
  <c r="U408" i="2"/>
  <c r="T408" i="2"/>
  <c r="S408" i="2"/>
  <c r="O408" i="2"/>
  <c r="N408" i="2"/>
  <c r="M408" i="2"/>
  <c r="L408" i="2"/>
  <c r="K408" i="2"/>
  <c r="G408" i="2"/>
  <c r="F408" i="2"/>
  <c r="E408" i="2"/>
  <c r="D408" i="2"/>
  <c r="C408" i="2"/>
  <c r="B408" i="2"/>
  <c r="A408" i="2"/>
  <c r="X407" i="2"/>
  <c r="W407" i="2"/>
  <c r="V407" i="2"/>
  <c r="U407" i="2"/>
  <c r="T407" i="2"/>
  <c r="S407" i="2"/>
  <c r="O407" i="2"/>
  <c r="N407" i="2"/>
  <c r="M407" i="2"/>
  <c r="L407" i="2"/>
  <c r="K407" i="2"/>
  <c r="G407" i="2"/>
  <c r="F407" i="2"/>
  <c r="E407" i="2"/>
  <c r="D407" i="2"/>
  <c r="C407" i="2"/>
  <c r="B407" i="2"/>
  <c r="A407" i="2"/>
  <c r="X406" i="2"/>
  <c r="W406" i="2"/>
  <c r="V406" i="2"/>
  <c r="U406" i="2"/>
  <c r="T406" i="2"/>
  <c r="S406" i="2"/>
  <c r="O406" i="2"/>
  <c r="N406" i="2"/>
  <c r="M406" i="2"/>
  <c r="L406" i="2"/>
  <c r="K406" i="2"/>
  <c r="G406" i="2"/>
  <c r="F406" i="2"/>
  <c r="E406" i="2"/>
  <c r="D406" i="2"/>
  <c r="C406" i="2"/>
  <c r="B406" i="2"/>
  <c r="A406" i="2"/>
  <c r="X405" i="2"/>
  <c r="W405" i="2"/>
  <c r="V405" i="2"/>
  <c r="U405" i="2"/>
  <c r="T405" i="2"/>
  <c r="S405" i="2"/>
  <c r="O405" i="2"/>
  <c r="N405" i="2"/>
  <c r="M405" i="2"/>
  <c r="L405" i="2"/>
  <c r="K405" i="2"/>
  <c r="G405" i="2"/>
  <c r="F405" i="2"/>
  <c r="E405" i="2"/>
  <c r="D405" i="2"/>
  <c r="C405" i="2"/>
  <c r="B405" i="2"/>
  <c r="A405" i="2"/>
  <c r="X404" i="2"/>
  <c r="W404" i="2"/>
  <c r="V404" i="2"/>
  <c r="U404" i="2"/>
  <c r="T404" i="2"/>
  <c r="S404" i="2"/>
  <c r="O404" i="2"/>
  <c r="N404" i="2"/>
  <c r="M404" i="2"/>
  <c r="L404" i="2"/>
  <c r="K404" i="2"/>
  <c r="G404" i="2"/>
  <c r="F404" i="2"/>
  <c r="E404" i="2"/>
  <c r="D404" i="2"/>
  <c r="C404" i="2"/>
  <c r="B404" i="2"/>
  <c r="A404" i="2"/>
  <c r="X403" i="2"/>
  <c r="W403" i="2"/>
  <c r="V403" i="2"/>
  <c r="U403" i="2"/>
  <c r="T403" i="2"/>
  <c r="S403" i="2"/>
  <c r="O403" i="2"/>
  <c r="N403" i="2"/>
  <c r="M403" i="2"/>
  <c r="L403" i="2"/>
  <c r="K403" i="2"/>
  <c r="G403" i="2"/>
  <c r="F403" i="2"/>
  <c r="E403" i="2"/>
  <c r="D403" i="2"/>
  <c r="C403" i="2"/>
  <c r="B403" i="2"/>
  <c r="A403" i="2"/>
  <c r="X402" i="2"/>
  <c r="W402" i="2"/>
  <c r="V402" i="2"/>
  <c r="U402" i="2"/>
  <c r="T402" i="2"/>
  <c r="S402" i="2"/>
  <c r="O402" i="2"/>
  <c r="N402" i="2"/>
  <c r="M402" i="2"/>
  <c r="L402" i="2"/>
  <c r="K402" i="2"/>
  <c r="G402" i="2"/>
  <c r="F402" i="2"/>
  <c r="E402" i="2"/>
  <c r="D402" i="2"/>
  <c r="C402" i="2"/>
  <c r="B402" i="2"/>
  <c r="A402" i="2"/>
  <c r="X401" i="2"/>
  <c r="W401" i="2"/>
  <c r="V401" i="2"/>
  <c r="U401" i="2"/>
  <c r="T401" i="2"/>
  <c r="S401" i="2"/>
  <c r="O401" i="2"/>
  <c r="N401" i="2"/>
  <c r="M401" i="2"/>
  <c r="L401" i="2"/>
  <c r="K401" i="2"/>
  <c r="G401" i="2"/>
  <c r="F401" i="2"/>
  <c r="E401" i="2"/>
  <c r="D401" i="2"/>
  <c r="C401" i="2"/>
  <c r="B401" i="2"/>
  <c r="A401" i="2"/>
  <c r="X400" i="2"/>
  <c r="W400" i="2"/>
  <c r="V400" i="2"/>
  <c r="U400" i="2"/>
  <c r="T400" i="2"/>
  <c r="S400" i="2"/>
  <c r="O400" i="2"/>
  <c r="N400" i="2"/>
  <c r="M400" i="2"/>
  <c r="L400" i="2"/>
  <c r="K400" i="2"/>
  <c r="G400" i="2"/>
  <c r="F400" i="2"/>
  <c r="E400" i="2"/>
  <c r="D400" i="2"/>
  <c r="C400" i="2"/>
  <c r="B400" i="2"/>
  <c r="A400" i="2"/>
  <c r="X399" i="2"/>
  <c r="W399" i="2"/>
  <c r="V399" i="2"/>
  <c r="U399" i="2"/>
  <c r="T399" i="2"/>
  <c r="S399" i="2"/>
  <c r="O399" i="2"/>
  <c r="N399" i="2"/>
  <c r="M399" i="2"/>
  <c r="L399" i="2"/>
  <c r="K399" i="2"/>
  <c r="G399" i="2"/>
  <c r="F399" i="2"/>
  <c r="E399" i="2"/>
  <c r="D399" i="2"/>
  <c r="C399" i="2"/>
  <c r="B399" i="2"/>
  <c r="A399" i="2"/>
  <c r="X398" i="2"/>
  <c r="W398" i="2"/>
  <c r="V398" i="2"/>
  <c r="U398" i="2"/>
  <c r="T398" i="2"/>
  <c r="S398" i="2"/>
  <c r="O398" i="2"/>
  <c r="N398" i="2"/>
  <c r="M398" i="2"/>
  <c r="L398" i="2"/>
  <c r="K398" i="2"/>
  <c r="G398" i="2"/>
  <c r="F398" i="2"/>
  <c r="E398" i="2"/>
  <c r="D398" i="2"/>
  <c r="C398" i="2"/>
  <c r="B398" i="2"/>
  <c r="A398" i="2"/>
  <c r="X397" i="2"/>
  <c r="W397" i="2"/>
  <c r="V397" i="2"/>
  <c r="U397" i="2"/>
  <c r="T397" i="2"/>
  <c r="S397" i="2"/>
  <c r="O397" i="2"/>
  <c r="N397" i="2"/>
  <c r="M397" i="2"/>
  <c r="L397" i="2"/>
  <c r="K397" i="2"/>
  <c r="G397" i="2"/>
  <c r="F397" i="2"/>
  <c r="E397" i="2"/>
  <c r="D397" i="2"/>
  <c r="C397" i="2"/>
  <c r="B397" i="2"/>
  <c r="A397" i="2"/>
  <c r="X396" i="2"/>
  <c r="W396" i="2"/>
  <c r="V396" i="2"/>
  <c r="U396" i="2"/>
  <c r="T396" i="2"/>
  <c r="S396" i="2"/>
  <c r="O396" i="2"/>
  <c r="N396" i="2"/>
  <c r="M396" i="2"/>
  <c r="L396" i="2"/>
  <c r="K396" i="2"/>
  <c r="G396" i="2"/>
  <c r="F396" i="2"/>
  <c r="E396" i="2"/>
  <c r="D396" i="2"/>
  <c r="C396" i="2"/>
  <c r="B396" i="2"/>
  <c r="A396" i="2"/>
  <c r="X395" i="2"/>
  <c r="W395" i="2"/>
  <c r="V395" i="2"/>
  <c r="U395" i="2"/>
  <c r="T395" i="2"/>
  <c r="S395" i="2"/>
  <c r="O395" i="2"/>
  <c r="N395" i="2"/>
  <c r="M395" i="2"/>
  <c r="L395" i="2"/>
  <c r="K395" i="2"/>
  <c r="G395" i="2"/>
  <c r="F395" i="2"/>
  <c r="E395" i="2"/>
  <c r="D395" i="2"/>
  <c r="C395" i="2"/>
  <c r="B395" i="2"/>
  <c r="A395" i="2"/>
  <c r="X394" i="2"/>
  <c r="W394" i="2"/>
  <c r="V394" i="2"/>
  <c r="U394" i="2"/>
  <c r="T394" i="2"/>
  <c r="S394" i="2"/>
  <c r="O394" i="2"/>
  <c r="N394" i="2"/>
  <c r="M394" i="2"/>
  <c r="L394" i="2"/>
  <c r="K394" i="2"/>
  <c r="G394" i="2"/>
  <c r="F394" i="2"/>
  <c r="E394" i="2"/>
  <c r="D394" i="2"/>
  <c r="C394" i="2"/>
  <c r="B394" i="2"/>
  <c r="A394" i="2"/>
  <c r="X393" i="2"/>
  <c r="W393" i="2"/>
  <c r="V393" i="2"/>
  <c r="U393" i="2"/>
  <c r="T393" i="2"/>
  <c r="S393" i="2"/>
  <c r="O393" i="2"/>
  <c r="N393" i="2"/>
  <c r="M393" i="2"/>
  <c r="L393" i="2"/>
  <c r="K393" i="2"/>
  <c r="G393" i="2"/>
  <c r="F393" i="2"/>
  <c r="E393" i="2"/>
  <c r="D393" i="2"/>
  <c r="C393" i="2"/>
  <c r="B393" i="2"/>
  <c r="A393" i="2"/>
  <c r="X392" i="2"/>
  <c r="W392" i="2"/>
  <c r="V392" i="2"/>
  <c r="U392" i="2"/>
  <c r="T392" i="2"/>
  <c r="S392" i="2"/>
  <c r="O392" i="2"/>
  <c r="N392" i="2"/>
  <c r="M392" i="2"/>
  <c r="L392" i="2"/>
  <c r="K392" i="2"/>
  <c r="G392" i="2"/>
  <c r="F392" i="2"/>
  <c r="E392" i="2"/>
  <c r="D392" i="2"/>
  <c r="C392" i="2"/>
  <c r="B392" i="2"/>
  <c r="A392" i="2"/>
  <c r="X391" i="2"/>
  <c r="W391" i="2"/>
  <c r="V391" i="2"/>
  <c r="U391" i="2"/>
  <c r="T391" i="2"/>
  <c r="S391" i="2"/>
  <c r="O391" i="2"/>
  <c r="N391" i="2"/>
  <c r="M391" i="2"/>
  <c r="L391" i="2"/>
  <c r="K391" i="2"/>
  <c r="G391" i="2"/>
  <c r="F391" i="2"/>
  <c r="E391" i="2"/>
  <c r="D391" i="2"/>
  <c r="C391" i="2"/>
  <c r="B391" i="2"/>
  <c r="A391" i="2"/>
  <c r="X390" i="2"/>
  <c r="W390" i="2"/>
  <c r="V390" i="2"/>
  <c r="U390" i="2"/>
  <c r="T390" i="2"/>
  <c r="S390" i="2"/>
  <c r="O390" i="2"/>
  <c r="N390" i="2"/>
  <c r="M390" i="2"/>
  <c r="L390" i="2"/>
  <c r="K390" i="2"/>
  <c r="G390" i="2"/>
  <c r="F390" i="2"/>
  <c r="E390" i="2"/>
  <c r="D390" i="2"/>
  <c r="C390" i="2"/>
  <c r="B390" i="2"/>
  <c r="A390" i="2"/>
  <c r="X389" i="2"/>
  <c r="W389" i="2"/>
  <c r="V389" i="2"/>
  <c r="U389" i="2"/>
  <c r="T389" i="2"/>
  <c r="S389" i="2"/>
  <c r="O389" i="2"/>
  <c r="N389" i="2"/>
  <c r="M389" i="2"/>
  <c r="L389" i="2"/>
  <c r="K389" i="2"/>
  <c r="G389" i="2"/>
  <c r="F389" i="2"/>
  <c r="E389" i="2"/>
  <c r="D389" i="2"/>
  <c r="C389" i="2"/>
  <c r="B389" i="2"/>
  <c r="A389" i="2"/>
  <c r="X388" i="2"/>
  <c r="W388" i="2"/>
  <c r="V388" i="2"/>
  <c r="U388" i="2"/>
  <c r="T388" i="2"/>
  <c r="S388" i="2"/>
  <c r="O388" i="2"/>
  <c r="N388" i="2"/>
  <c r="M388" i="2"/>
  <c r="L388" i="2"/>
  <c r="K388" i="2"/>
  <c r="G388" i="2"/>
  <c r="F388" i="2"/>
  <c r="E388" i="2"/>
  <c r="D388" i="2"/>
  <c r="C388" i="2"/>
  <c r="B388" i="2"/>
  <c r="A388" i="2"/>
  <c r="X387" i="2"/>
  <c r="W387" i="2"/>
  <c r="V387" i="2"/>
  <c r="U387" i="2"/>
  <c r="T387" i="2"/>
  <c r="S387" i="2"/>
  <c r="O387" i="2"/>
  <c r="N387" i="2"/>
  <c r="M387" i="2"/>
  <c r="L387" i="2"/>
  <c r="K387" i="2"/>
  <c r="G387" i="2"/>
  <c r="F387" i="2"/>
  <c r="E387" i="2"/>
  <c r="D387" i="2"/>
  <c r="C387" i="2"/>
  <c r="B387" i="2"/>
  <c r="A387" i="2"/>
  <c r="X386" i="2"/>
  <c r="W386" i="2"/>
  <c r="V386" i="2"/>
  <c r="U386" i="2"/>
  <c r="T386" i="2"/>
  <c r="S386" i="2"/>
  <c r="O386" i="2"/>
  <c r="N386" i="2"/>
  <c r="M386" i="2"/>
  <c r="L386" i="2"/>
  <c r="K386" i="2"/>
  <c r="G386" i="2"/>
  <c r="F386" i="2"/>
  <c r="E386" i="2"/>
  <c r="D386" i="2"/>
  <c r="C386" i="2"/>
  <c r="B386" i="2"/>
  <c r="A386" i="2"/>
  <c r="X385" i="2"/>
  <c r="W385" i="2"/>
  <c r="V385" i="2"/>
  <c r="U385" i="2"/>
  <c r="T385" i="2"/>
  <c r="S385" i="2"/>
  <c r="O385" i="2"/>
  <c r="N385" i="2"/>
  <c r="M385" i="2"/>
  <c r="L385" i="2"/>
  <c r="K385" i="2"/>
  <c r="G385" i="2"/>
  <c r="F385" i="2"/>
  <c r="E385" i="2"/>
  <c r="D385" i="2"/>
  <c r="C385" i="2"/>
  <c r="B385" i="2"/>
  <c r="A385" i="2"/>
  <c r="X384" i="2"/>
  <c r="W384" i="2"/>
  <c r="V384" i="2"/>
  <c r="U384" i="2"/>
  <c r="T384" i="2"/>
  <c r="S384" i="2"/>
  <c r="O384" i="2"/>
  <c r="N384" i="2"/>
  <c r="M384" i="2"/>
  <c r="L384" i="2"/>
  <c r="K384" i="2"/>
  <c r="G384" i="2"/>
  <c r="F384" i="2"/>
  <c r="E384" i="2"/>
  <c r="D384" i="2"/>
  <c r="C384" i="2"/>
  <c r="B384" i="2"/>
  <c r="A384" i="2"/>
  <c r="X383" i="2"/>
  <c r="W383" i="2"/>
  <c r="V383" i="2"/>
  <c r="U383" i="2"/>
  <c r="T383" i="2"/>
  <c r="S383" i="2"/>
  <c r="O383" i="2"/>
  <c r="N383" i="2"/>
  <c r="M383" i="2"/>
  <c r="L383" i="2"/>
  <c r="K383" i="2"/>
  <c r="G383" i="2"/>
  <c r="F383" i="2"/>
  <c r="E383" i="2"/>
  <c r="D383" i="2"/>
  <c r="C383" i="2"/>
  <c r="B383" i="2"/>
  <c r="A383" i="2"/>
  <c r="X382" i="2"/>
  <c r="W382" i="2"/>
  <c r="V382" i="2"/>
  <c r="U382" i="2"/>
  <c r="T382" i="2"/>
  <c r="S382" i="2"/>
  <c r="O382" i="2"/>
  <c r="N382" i="2"/>
  <c r="M382" i="2"/>
  <c r="L382" i="2"/>
  <c r="K382" i="2"/>
  <c r="G382" i="2"/>
  <c r="F382" i="2"/>
  <c r="E382" i="2"/>
  <c r="D382" i="2"/>
  <c r="C382" i="2"/>
  <c r="B382" i="2"/>
  <c r="A382" i="2"/>
  <c r="X381" i="2"/>
  <c r="W381" i="2"/>
  <c r="V381" i="2"/>
  <c r="U381" i="2"/>
  <c r="T381" i="2"/>
  <c r="S381" i="2"/>
  <c r="O381" i="2"/>
  <c r="N381" i="2"/>
  <c r="M381" i="2"/>
  <c r="L381" i="2"/>
  <c r="K381" i="2"/>
  <c r="G381" i="2"/>
  <c r="F381" i="2"/>
  <c r="E381" i="2"/>
  <c r="D381" i="2"/>
  <c r="C381" i="2"/>
  <c r="B381" i="2"/>
  <c r="A381" i="2"/>
  <c r="X380" i="2"/>
  <c r="W380" i="2"/>
  <c r="V380" i="2"/>
  <c r="U380" i="2"/>
  <c r="T380" i="2"/>
  <c r="S380" i="2"/>
  <c r="O380" i="2"/>
  <c r="N380" i="2"/>
  <c r="M380" i="2"/>
  <c r="L380" i="2"/>
  <c r="K380" i="2"/>
  <c r="G380" i="2"/>
  <c r="F380" i="2"/>
  <c r="E380" i="2"/>
  <c r="D380" i="2"/>
  <c r="C380" i="2"/>
  <c r="B380" i="2"/>
  <c r="A380" i="2"/>
  <c r="X379" i="2"/>
  <c r="W379" i="2"/>
  <c r="V379" i="2"/>
  <c r="U379" i="2"/>
  <c r="T379" i="2"/>
  <c r="S379" i="2"/>
  <c r="O379" i="2"/>
  <c r="N379" i="2"/>
  <c r="M379" i="2"/>
  <c r="L379" i="2"/>
  <c r="K379" i="2"/>
  <c r="G379" i="2"/>
  <c r="F379" i="2"/>
  <c r="E379" i="2"/>
  <c r="D379" i="2"/>
  <c r="C379" i="2"/>
  <c r="B379" i="2"/>
  <c r="A379" i="2"/>
  <c r="X378" i="2"/>
  <c r="W378" i="2"/>
  <c r="V378" i="2"/>
  <c r="U378" i="2"/>
  <c r="T378" i="2"/>
  <c r="S378" i="2"/>
  <c r="O378" i="2"/>
  <c r="N378" i="2"/>
  <c r="M378" i="2"/>
  <c r="L378" i="2"/>
  <c r="K378" i="2"/>
  <c r="G378" i="2"/>
  <c r="F378" i="2"/>
  <c r="E378" i="2"/>
  <c r="D378" i="2"/>
  <c r="C378" i="2"/>
  <c r="B378" i="2"/>
  <c r="A378" i="2"/>
  <c r="X377" i="2"/>
  <c r="W377" i="2"/>
  <c r="V377" i="2"/>
  <c r="U377" i="2"/>
  <c r="T377" i="2"/>
  <c r="S377" i="2"/>
  <c r="O377" i="2"/>
  <c r="N377" i="2"/>
  <c r="M377" i="2"/>
  <c r="L377" i="2"/>
  <c r="K377" i="2"/>
  <c r="G377" i="2"/>
  <c r="F377" i="2"/>
  <c r="E377" i="2"/>
  <c r="D377" i="2"/>
  <c r="C377" i="2"/>
  <c r="B377" i="2"/>
  <c r="A377" i="2"/>
  <c r="X376" i="2"/>
  <c r="W376" i="2"/>
  <c r="V376" i="2"/>
  <c r="U376" i="2"/>
  <c r="T376" i="2"/>
  <c r="S376" i="2"/>
  <c r="O376" i="2"/>
  <c r="N376" i="2"/>
  <c r="M376" i="2"/>
  <c r="L376" i="2"/>
  <c r="K376" i="2"/>
  <c r="G376" i="2"/>
  <c r="F376" i="2"/>
  <c r="E376" i="2"/>
  <c r="D376" i="2"/>
  <c r="C376" i="2"/>
  <c r="B376" i="2"/>
  <c r="A376" i="2"/>
  <c r="X375" i="2"/>
  <c r="W375" i="2"/>
  <c r="V375" i="2"/>
  <c r="U375" i="2"/>
  <c r="T375" i="2"/>
  <c r="S375" i="2"/>
  <c r="O375" i="2"/>
  <c r="N375" i="2"/>
  <c r="M375" i="2"/>
  <c r="L375" i="2"/>
  <c r="K375" i="2"/>
  <c r="G375" i="2"/>
  <c r="F375" i="2"/>
  <c r="E375" i="2"/>
  <c r="D375" i="2"/>
  <c r="C375" i="2"/>
  <c r="B375" i="2"/>
  <c r="A375" i="2"/>
  <c r="X374" i="2"/>
  <c r="W374" i="2"/>
  <c r="V374" i="2"/>
  <c r="U374" i="2"/>
  <c r="T374" i="2"/>
  <c r="S374" i="2"/>
  <c r="O374" i="2"/>
  <c r="N374" i="2"/>
  <c r="M374" i="2"/>
  <c r="L374" i="2"/>
  <c r="K374" i="2"/>
  <c r="G374" i="2"/>
  <c r="F374" i="2"/>
  <c r="E374" i="2"/>
  <c r="D374" i="2"/>
  <c r="C374" i="2"/>
  <c r="B374" i="2"/>
  <c r="A374" i="2"/>
  <c r="X373" i="2"/>
  <c r="W373" i="2"/>
  <c r="V373" i="2"/>
  <c r="U373" i="2"/>
  <c r="T373" i="2"/>
  <c r="S373" i="2"/>
  <c r="O373" i="2"/>
  <c r="N373" i="2"/>
  <c r="M373" i="2"/>
  <c r="L373" i="2"/>
  <c r="K373" i="2"/>
  <c r="G373" i="2"/>
  <c r="F373" i="2"/>
  <c r="E373" i="2"/>
  <c r="D373" i="2"/>
  <c r="C373" i="2"/>
  <c r="B373" i="2"/>
  <c r="A373" i="2"/>
  <c r="X372" i="2"/>
  <c r="W372" i="2"/>
  <c r="V372" i="2"/>
  <c r="U372" i="2"/>
  <c r="T372" i="2"/>
  <c r="S372" i="2"/>
  <c r="O372" i="2"/>
  <c r="N372" i="2"/>
  <c r="M372" i="2"/>
  <c r="L372" i="2"/>
  <c r="K372" i="2"/>
  <c r="G372" i="2"/>
  <c r="F372" i="2"/>
  <c r="E372" i="2"/>
  <c r="D372" i="2"/>
  <c r="C372" i="2"/>
  <c r="B372" i="2"/>
  <c r="A372" i="2"/>
  <c r="X371" i="2"/>
  <c r="W371" i="2"/>
  <c r="V371" i="2"/>
  <c r="U371" i="2"/>
  <c r="T371" i="2"/>
  <c r="S371" i="2"/>
  <c r="O371" i="2"/>
  <c r="N371" i="2"/>
  <c r="M371" i="2"/>
  <c r="L371" i="2"/>
  <c r="K371" i="2"/>
  <c r="G371" i="2"/>
  <c r="F371" i="2"/>
  <c r="E371" i="2"/>
  <c r="D371" i="2"/>
  <c r="C371" i="2"/>
  <c r="B371" i="2"/>
  <c r="A371" i="2"/>
  <c r="X370" i="2"/>
  <c r="W370" i="2"/>
  <c r="V370" i="2"/>
  <c r="U370" i="2"/>
  <c r="T370" i="2"/>
  <c r="S370" i="2"/>
  <c r="O370" i="2"/>
  <c r="N370" i="2"/>
  <c r="M370" i="2"/>
  <c r="L370" i="2"/>
  <c r="K370" i="2"/>
  <c r="G370" i="2"/>
  <c r="F370" i="2"/>
  <c r="E370" i="2"/>
  <c r="D370" i="2"/>
  <c r="C370" i="2"/>
  <c r="B370" i="2"/>
  <c r="A370" i="2"/>
  <c r="X369" i="2"/>
  <c r="W369" i="2"/>
  <c r="V369" i="2"/>
  <c r="U369" i="2"/>
  <c r="T369" i="2"/>
  <c r="S369" i="2"/>
  <c r="O369" i="2"/>
  <c r="N369" i="2"/>
  <c r="M369" i="2"/>
  <c r="L369" i="2"/>
  <c r="K369" i="2"/>
  <c r="G369" i="2"/>
  <c r="F369" i="2"/>
  <c r="E369" i="2"/>
  <c r="D369" i="2"/>
  <c r="C369" i="2"/>
  <c r="B369" i="2"/>
  <c r="A369" i="2"/>
  <c r="X368" i="2"/>
  <c r="W368" i="2"/>
  <c r="V368" i="2"/>
  <c r="U368" i="2"/>
  <c r="T368" i="2"/>
  <c r="S368" i="2"/>
  <c r="O368" i="2"/>
  <c r="N368" i="2"/>
  <c r="M368" i="2"/>
  <c r="L368" i="2"/>
  <c r="K368" i="2"/>
  <c r="G368" i="2"/>
  <c r="F368" i="2"/>
  <c r="E368" i="2"/>
  <c r="D368" i="2"/>
  <c r="C368" i="2"/>
  <c r="B368" i="2"/>
  <c r="A368" i="2"/>
  <c r="X367" i="2"/>
  <c r="W367" i="2"/>
  <c r="V367" i="2"/>
  <c r="U367" i="2"/>
  <c r="T367" i="2"/>
  <c r="S367" i="2"/>
  <c r="O367" i="2"/>
  <c r="N367" i="2"/>
  <c r="M367" i="2"/>
  <c r="L367" i="2"/>
  <c r="K367" i="2"/>
  <c r="G367" i="2"/>
  <c r="F367" i="2"/>
  <c r="E367" i="2"/>
  <c r="D367" i="2"/>
  <c r="C367" i="2"/>
  <c r="B367" i="2"/>
  <c r="A367" i="2"/>
  <c r="X366" i="2"/>
  <c r="W366" i="2"/>
  <c r="V366" i="2"/>
  <c r="U366" i="2"/>
  <c r="T366" i="2"/>
  <c r="S366" i="2"/>
  <c r="O366" i="2"/>
  <c r="N366" i="2"/>
  <c r="M366" i="2"/>
  <c r="L366" i="2"/>
  <c r="K366" i="2"/>
  <c r="G366" i="2"/>
  <c r="F366" i="2"/>
  <c r="E366" i="2"/>
  <c r="D366" i="2"/>
  <c r="C366" i="2"/>
  <c r="B366" i="2"/>
  <c r="A366" i="2"/>
  <c r="X365" i="2"/>
  <c r="W365" i="2"/>
  <c r="V365" i="2"/>
  <c r="U365" i="2"/>
  <c r="T365" i="2"/>
  <c r="S365" i="2"/>
  <c r="O365" i="2"/>
  <c r="N365" i="2"/>
  <c r="M365" i="2"/>
  <c r="L365" i="2"/>
  <c r="K365" i="2"/>
  <c r="G365" i="2"/>
  <c r="F365" i="2"/>
  <c r="E365" i="2"/>
  <c r="D365" i="2"/>
  <c r="C365" i="2"/>
  <c r="B365" i="2"/>
  <c r="A365" i="2"/>
  <c r="X364" i="2"/>
  <c r="W364" i="2"/>
  <c r="V364" i="2"/>
  <c r="U364" i="2"/>
  <c r="T364" i="2"/>
  <c r="S364" i="2"/>
  <c r="O364" i="2"/>
  <c r="N364" i="2"/>
  <c r="M364" i="2"/>
  <c r="L364" i="2"/>
  <c r="K364" i="2"/>
  <c r="G364" i="2"/>
  <c r="F364" i="2"/>
  <c r="E364" i="2"/>
  <c r="D364" i="2"/>
  <c r="C364" i="2"/>
  <c r="B364" i="2"/>
  <c r="A364" i="2"/>
  <c r="X363" i="2"/>
  <c r="W363" i="2"/>
  <c r="V363" i="2"/>
  <c r="U363" i="2"/>
  <c r="T363" i="2"/>
  <c r="S363" i="2"/>
  <c r="O363" i="2"/>
  <c r="N363" i="2"/>
  <c r="M363" i="2"/>
  <c r="L363" i="2"/>
  <c r="K363" i="2"/>
  <c r="G363" i="2"/>
  <c r="F363" i="2"/>
  <c r="E363" i="2"/>
  <c r="D363" i="2"/>
  <c r="C363" i="2"/>
  <c r="B363" i="2"/>
  <c r="A363" i="2"/>
  <c r="X362" i="2"/>
  <c r="W362" i="2"/>
  <c r="V362" i="2"/>
  <c r="U362" i="2"/>
  <c r="T362" i="2"/>
  <c r="S362" i="2"/>
  <c r="O362" i="2"/>
  <c r="N362" i="2"/>
  <c r="M362" i="2"/>
  <c r="L362" i="2"/>
  <c r="K362" i="2"/>
  <c r="G362" i="2"/>
  <c r="F362" i="2"/>
  <c r="E362" i="2"/>
  <c r="D362" i="2"/>
  <c r="C362" i="2"/>
  <c r="B362" i="2"/>
  <c r="A362" i="2"/>
  <c r="X361" i="2"/>
  <c r="W361" i="2"/>
  <c r="V361" i="2"/>
  <c r="U361" i="2"/>
  <c r="T361" i="2"/>
  <c r="S361" i="2"/>
  <c r="O361" i="2"/>
  <c r="N361" i="2"/>
  <c r="M361" i="2"/>
  <c r="L361" i="2"/>
  <c r="K361" i="2"/>
  <c r="G361" i="2"/>
  <c r="F361" i="2"/>
  <c r="E361" i="2"/>
  <c r="D361" i="2"/>
  <c r="C361" i="2"/>
  <c r="B361" i="2"/>
  <c r="A361" i="2"/>
  <c r="X360" i="2"/>
  <c r="W360" i="2"/>
  <c r="V360" i="2"/>
  <c r="U360" i="2"/>
  <c r="T360" i="2"/>
  <c r="S360" i="2"/>
  <c r="O360" i="2"/>
  <c r="N360" i="2"/>
  <c r="M360" i="2"/>
  <c r="L360" i="2"/>
  <c r="K360" i="2"/>
  <c r="G360" i="2"/>
  <c r="F360" i="2"/>
  <c r="E360" i="2"/>
  <c r="D360" i="2"/>
  <c r="C360" i="2"/>
  <c r="B360" i="2"/>
  <c r="A360" i="2"/>
  <c r="X359" i="2"/>
  <c r="W359" i="2"/>
  <c r="V359" i="2"/>
  <c r="U359" i="2"/>
  <c r="T359" i="2"/>
  <c r="S359" i="2"/>
  <c r="O359" i="2"/>
  <c r="N359" i="2"/>
  <c r="M359" i="2"/>
  <c r="L359" i="2"/>
  <c r="K359" i="2"/>
  <c r="G359" i="2"/>
  <c r="F359" i="2"/>
  <c r="E359" i="2"/>
  <c r="D359" i="2"/>
  <c r="C359" i="2"/>
  <c r="B359" i="2"/>
  <c r="A359" i="2"/>
  <c r="X358" i="2"/>
  <c r="W358" i="2"/>
  <c r="V358" i="2"/>
  <c r="U358" i="2"/>
  <c r="T358" i="2"/>
  <c r="S358" i="2"/>
  <c r="O358" i="2"/>
  <c r="N358" i="2"/>
  <c r="M358" i="2"/>
  <c r="L358" i="2"/>
  <c r="K358" i="2"/>
  <c r="G358" i="2"/>
  <c r="F358" i="2"/>
  <c r="E358" i="2"/>
  <c r="D358" i="2"/>
  <c r="C358" i="2"/>
  <c r="B358" i="2"/>
  <c r="A358" i="2"/>
  <c r="X357" i="2"/>
  <c r="W357" i="2"/>
  <c r="V357" i="2"/>
  <c r="U357" i="2"/>
  <c r="T357" i="2"/>
  <c r="S357" i="2"/>
  <c r="O357" i="2"/>
  <c r="N357" i="2"/>
  <c r="M357" i="2"/>
  <c r="L357" i="2"/>
  <c r="K357" i="2"/>
  <c r="G357" i="2"/>
  <c r="F357" i="2"/>
  <c r="E357" i="2"/>
  <c r="D357" i="2"/>
  <c r="C357" i="2"/>
  <c r="B357" i="2"/>
  <c r="A357" i="2"/>
  <c r="X356" i="2"/>
  <c r="W356" i="2"/>
  <c r="V356" i="2"/>
  <c r="U356" i="2"/>
  <c r="T356" i="2"/>
  <c r="S356" i="2"/>
  <c r="O356" i="2"/>
  <c r="N356" i="2"/>
  <c r="M356" i="2"/>
  <c r="L356" i="2"/>
  <c r="K356" i="2"/>
  <c r="G356" i="2"/>
  <c r="F356" i="2"/>
  <c r="E356" i="2"/>
  <c r="D356" i="2"/>
  <c r="C356" i="2"/>
  <c r="B356" i="2"/>
  <c r="A356" i="2"/>
  <c r="X355" i="2"/>
  <c r="W355" i="2"/>
  <c r="V355" i="2"/>
  <c r="U355" i="2"/>
  <c r="T355" i="2"/>
  <c r="S355" i="2"/>
  <c r="O355" i="2"/>
  <c r="N355" i="2"/>
  <c r="M355" i="2"/>
  <c r="L355" i="2"/>
  <c r="K355" i="2"/>
  <c r="G355" i="2"/>
  <c r="F355" i="2"/>
  <c r="E355" i="2"/>
  <c r="D355" i="2"/>
  <c r="C355" i="2"/>
  <c r="B355" i="2"/>
  <c r="A355" i="2"/>
  <c r="X354" i="2"/>
  <c r="W354" i="2"/>
  <c r="V354" i="2"/>
  <c r="U354" i="2"/>
  <c r="T354" i="2"/>
  <c r="S354" i="2"/>
  <c r="O354" i="2"/>
  <c r="N354" i="2"/>
  <c r="M354" i="2"/>
  <c r="L354" i="2"/>
  <c r="K354" i="2"/>
  <c r="G354" i="2"/>
  <c r="F354" i="2"/>
  <c r="E354" i="2"/>
  <c r="D354" i="2"/>
  <c r="C354" i="2"/>
  <c r="B354" i="2"/>
  <c r="A354" i="2"/>
  <c r="X353" i="2"/>
  <c r="W353" i="2"/>
  <c r="V353" i="2"/>
  <c r="U353" i="2"/>
  <c r="T353" i="2"/>
  <c r="S353" i="2"/>
  <c r="O353" i="2"/>
  <c r="N353" i="2"/>
  <c r="M353" i="2"/>
  <c r="L353" i="2"/>
  <c r="K353" i="2"/>
  <c r="G353" i="2"/>
  <c r="F353" i="2"/>
  <c r="E353" i="2"/>
  <c r="D353" i="2"/>
  <c r="C353" i="2"/>
  <c r="B353" i="2"/>
  <c r="A353" i="2"/>
  <c r="X352" i="2"/>
  <c r="W352" i="2"/>
  <c r="V352" i="2"/>
  <c r="U352" i="2"/>
  <c r="T352" i="2"/>
  <c r="S352" i="2"/>
  <c r="O352" i="2"/>
  <c r="N352" i="2"/>
  <c r="M352" i="2"/>
  <c r="L352" i="2"/>
  <c r="K352" i="2"/>
  <c r="G352" i="2"/>
  <c r="F352" i="2"/>
  <c r="E352" i="2"/>
  <c r="D352" i="2"/>
  <c r="C352" i="2"/>
  <c r="B352" i="2"/>
  <c r="A352" i="2"/>
  <c r="X351" i="2"/>
  <c r="W351" i="2"/>
  <c r="V351" i="2"/>
  <c r="U351" i="2"/>
  <c r="T351" i="2"/>
  <c r="S351" i="2"/>
  <c r="O351" i="2"/>
  <c r="N351" i="2"/>
  <c r="M351" i="2"/>
  <c r="L351" i="2"/>
  <c r="K351" i="2"/>
  <c r="G351" i="2"/>
  <c r="F351" i="2"/>
  <c r="E351" i="2"/>
  <c r="D351" i="2"/>
  <c r="C351" i="2"/>
  <c r="B351" i="2"/>
  <c r="A351" i="2"/>
  <c r="X350" i="2"/>
  <c r="W350" i="2"/>
  <c r="V350" i="2"/>
  <c r="U350" i="2"/>
  <c r="T350" i="2"/>
  <c r="S350" i="2"/>
  <c r="O350" i="2"/>
  <c r="N350" i="2"/>
  <c r="M350" i="2"/>
  <c r="L350" i="2"/>
  <c r="K350" i="2"/>
  <c r="G350" i="2"/>
  <c r="F350" i="2"/>
  <c r="E350" i="2"/>
  <c r="D350" i="2"/>
  <c r="C350" i="2"/>
  <c r="B350" i="2"/>
  <c r="A350" i="2"/>
  <c r="X349" i="2"/>
  <c r="W349" i="2"/>
  <c r="V349" i="2"/>
  <c r="U349" i="2"/>
  <c r="T349" i="2"/>
  <c r="S349" i="2"/>
  <c r="O349" i="2"/>
  <c r="N349" i="2"/>
  <c r="M349" i="2"/>
  <c r="L349" i="2"/>
  <c r="K349" i="2"/>
  <c r="G349" i="2"/>
  <c r="F349" i="2"/>
  <c r="E349" i="2"/>
  <c r="D349" i="2"/>
  <c r="C349" i="2"/>
  <c r="B349" i="2"/>
  <c r="A349" i="2"/>
  <c r="X348" i="2"/>
  <c r="W348" i="2"/>
  <c r="V348" i="2"/>
  <c r="U348" i="2"/>
  <c r="T348" i="2"/>
  <c r="S348" i="2"/>
  <c r="O348" i="2"/>
  <c r="N348" i="2"/>
  <c r="M348" i="2"/>
  <c r="L348" i="2"/>
  <c r="K348" i="2"/>
  <c r="G348" i="2"/>
  <c r="F348" i="2"/>
  <c r="E348" i="2"/>
  <c r="D348" i="2"/>
  <c r="C348" i="2"/>
  <c r="B348" i="2"/>
  <c r="A348" i="2"/>
  <c r="X347" i="2"/>
  <c r="W347" i="2"/>
  <c r="V347" i="2"/>
  <c r="U347" i="2"/>
  <c r="T347" i="2"/>
  <c r="S347" i="2"/>
  <c r="O347" i="2"/>
  <c r="N347" i="2"/>
  <c r="M347" i="2"/>
  <c r="L347" i="2"/>
  <c r="K347" i="2"/>
  <c r="G347" i="2"/>
  <c r="F347" i="2"/>
  <c r="E347" i="2"/>
  <c r="D347" i="2"/>
  <c r="C347" i="2"/>
  <c r="B347" i="2"/>
  <c r="A347" i="2"/>
  <c r="X346" i="2"/>
  <c r="W346" i="2"/>
  <c r="V346" i="2"/>
  <c r="U346" i="2"/>
  <c r="T346" i="2"/>
  <c r="S346" i="2"/>
  <c r="O346" i="2"/>
  <c r="N346" i="2"/>
  <c r="M346" i="2"/>
  <c r="L346" i="2"/>
  <c r="K346" i="2"/>
  <c r="G346" i="2"/>
  <c r="F346" i="2"/>
  <c r="E346" i="2"/>
  <c r="D346" i="2"/>
  <c r="C346" i="2"/>
  <c r="B346" i="2"/>
  <c r="A346" i="2"/>
  <c r="X345" i="2"/>
  <c r="W345" i="2"/>
  <c r="V345" i="2"/>
  <c r="U345" i="2"/>
  <c r="T345" i="2"/>
  <c r="S345" i="2"/>
  <c r="O345" i="2"/>
  <c r="N345" i="2"/>
  <c r="M345" i="2"/>
  <c r="L345" i="2"/>
  <c r="K345" i="2"/>
  <c r="G345" i="2"/>
  <c r="F345" i="2"/>
  <c r="E345" i="2"/>
  <c r="D345" i="2"/>
  <c r="C345" i="2"/>
  <c r="B345" i="2"/>
  <c r="A345" i="2"/>
  <c r="X344" i="2"/>
  <c r="W344" i="2"/>
  <c r="V344" i="2"/>
  <c r="U344" i="2"/>
  <c r="T344" i="2"/>
  <c r="S344" i="2"/>
  <c r="O344" i="2"/>
  <c r="N344" i="2"/>
  <c r="M344" i="2"/>
  <c r="L344" i="2"/>
  <c r="K344" i="2"/>
  <c r="G344" i="2"/>
  <c r="F344" i="2"/>
  <c r="E344" i="2"/>
  <c r="D344" i="2"/>
  <c r="C344" i="2"/>
  <c r="B344" i="2"/>
  <c r="A344" i="2"/>
  <c r="X343" i="2"/>
  <c r="W343" i="2"/>
  <c r="V343" i="2"/>
  <c r="U343" i="2"/>
  <c r="T343" i="2"/>
  <c r="S343" i="2"/>
  <c r="O343" i="2"/>
  <c r="N343" i="2"/>
  <c r="M343" i="2"/>
  <c r="L343" i="2"/>
  <c r="K343" i="2"/>
  <c r="G343" i="2"/>
  <c r="F343" i="2"/>
  <c r="E343" i="2"/>
  <c r="D343" i="2"/>
  <c r="C343" i="2"/>
  <c r="B343" i="2"/>
  <c r="A343" i="2"/>
  <c r="X342" i="2"/>
  <c r="W342" i="2"/>
  <c r="V342" i="2"/>
  <c r="U342" i="2"/>
  <c r="T342" i="2"/>
  <c r="S342" i="2"/>
  <c r="O342" i="2"/>
  <c r="N342" i="2"/>
  <c r="M342" i="2"/>
  <c r="L342" i="2"/>
  <c r="K342" i="2"/>
  <c r="G342" i="2"/>
  <c r="F342" i="2"/>
  <c r="E342" i="2"/>
  <c r="D342" i="2"/>
  <c r="C342" i="2"/>
  <c r="B342" i="2"/>
  <c r="A342" i="2"/>
  <c r="X341" i="2"/>
  <c r="W341" i="2"/>
  <c r="V341" i="2"/>
  <c r="U341" i="2"/>
  <c r="T341" i="2"/>
  <c r="S341" i="2"/>
  <c r="O341" i="2"/>
  <c r="N341" i="2"/>
  <c r="M341" i="2"/>
  <c r="L341" i="2"/>
  <c r="K341" i="2"/>
  <c r="G341" i="2"/>
  <c r="F341" i="2"/>
  <c r="E341" i="2"/>
  <c r="D341" i="2"/>
  <c r="C341" i="2"/>
  <c r="B341" i="2"/>
  <c r="A341" i="2"/>
  <c r="X340" i="2"/>
  <c r="W340" i="2"/>
  <c r="V340" i="2"/>
  <c r="U340" i="2"/>
  <c r="T340" i="2"/>
  <c r="S340" i="2"/>
  <c r="O340" i="2"/>
  <c r="N340" i="2"/>
  <c r="M340" i="2"/>
  <c r="L340" i="2"/>
  <c r="K340" i="2"/>
  <c r="G340" i="2"/>
  <c r="F340" i="2"/>
  <c r="E340" i="2"/>
  <c r="D340" i="2"/>
  <c r="C340" i="2"/>
  <c r="B340" i="2"/>
  <c r="A340" i="2"/>
  <c r="X339" i="2"/>
  <c r="W339" i="2"/>
  <c r="V339" i="2"/>
  <c r="U339" i="2"/>
  <c r="T339" i="2"/>
  <c r="S339" i="2"/>
  <c r="O339" i="2"/>
  <c r="N339" i="2"/>
  <c r="M339" i="2"/>
  <c r="L339" i="2"/>
  <c r="K339" i="2"/>
  <c r="G339" i="2"/>
  <c r="F339" i="2"/>
  <c r="E339" i="2"/>
  <c r="D339" i="2"/>
  <c r="C339" i="2"/>
  <c r="B339" i="2"/>
  <c r="A339" i="2"/>
  <c r="X338" i="2"/>
  <c r="W338" i="2"/>
  <c r="V338" i="2"/>
  <c r="U338" i="2"/>
  <c r="T338" i="2"/>
  <c r="S338" i="2"/>
  <c r="O338" i="2"/>
  <c r="N338" i="2"/>
  <c r="M338" i="2"/>
  <c r="L338" i="2"/>
  <c r="K338" i="2"/>
  <c r="G338" i="2"/>
  <c r="F338" i="2"/>
  <c r="E338" i="2"/>
  <c r="D338" i="2"/>
  <c r="C338" i="2"/>
  <c r="B338" i="2"/>
  <c r="A338" i="2"/>
  <c r="X337" i="2"/>
  <c r="W337" i="2"/>
  <c r="V337" i="2"/>
  <c r="U337" i="2"/>
  <c r="T337" i="2"/>
  <c r="S337" i="2"/>
  <c r="O337" i="2"/>
  <c r="N337" i="2"/>
  <c r="M337" i="2"/>
  <c r="L337" i="2"/>
  <c r="K337" i="2"/>
  <c r="G337" i="2"/>
  <c r="F337" i="2"/>
  <c r="E337" i="2"/>
  <c r="D337" i="2"/>
  <c r="C337" i="2"/>
  <c r="B337" i="2"/>
  <c r="A337" i="2"/>
  <c r="X336" i="2"/>
  <c r="W336" i="2"/>
  <c r="V336" i="2"/>
  <c r="U336" i="2"/>
  <c r="T336" i="2"/>
  <c r="S336" i="2"/>
  <c r="O336" i="2"/>
  <c r="N336" i="2"/>
  <c r="M336" i="2"/>
  <c r="L336" i="2"/>
  <c r="K336" i="2"/>
  <c r="G336" i="2"/>
  <c r="F336" i="2"/>
  <c r="E336" i="2"/>
  <c r="D336" i="2"/>
  <c r="C336" i="2"/>
  <c r="B336" i="2"/>
  <c r="A336" i="2"/>
  <c r="X335" i="2"/>
  <c r="W335" i="2"/>
  <c r="V335" i="2"/>
  <c r="U335" i="2"/>
  <c r="T335" i="2"/>
  <c r="S335" i="2"/>
  <c r="O335" i="2"/>
  <c r="N335" i="2"/>
  <c r="M335" i="2"/>
  <c r="L335" i="2"/>
  <c r="K335" i="2"/>
  <c r="G335" i="2"/>
  <c r="F335" i="2"/>
  <c r="E335" i="2"/>
  <c r="D335" i="2"/>
  <c r="C335" i="2"/>
  <c r="B335" i="2"/>
  <c r="A335" i="2"/>
  <c r="X334" i="2"/>
  <c r="W334" i="2"/>
  <c r="V334" i="2"/>
  <c r="U334" i="2"/>
  <c r="T334" i="2"/>
  <c r="S334" i="2"/>
  <c r="O334" i="2"/>
  <c r="N334" i="2"/>
  <c r="M334" i="2"/>
  <c r="L334" i="2"/>
  <c r="K334" i="2"/>
  <c r="G334" i="2"/>
  <c r="F334" i="2"/>
  <c r="E334" i="2"/>
  <c r="D334" i="2"/>
  <c r="C334" i="2"/>
  <c r="B334" i="2"/>
  <c r="A334" i="2"/>
  <c r="X333" i="2"/>
  <c r="W333" i="2"/>
  <c r="V333" i="2"/>
  <c r="U333" i="2"/>
  <c r="T333" i="2"/>
  <c r="S333" i="2"/>
  <c r="O333" i="2"/>
  <c r="N333" i="2"/>
  <c r="M333" i="2"/>
  <c r="L333" i="2"/>
  <c r="K333" i="2"/>
  <c r="G333" i="2"/>
  <c r="F333" i="2"/>
  <c r="E333" i="2"/>
  <c r="D333" i="2"/>
  <c r="C333" i="2"/>
  <c r="B333" i="2"/>
  <c r="A333" i="2"/>
  <c r="X332" i="2"/>
  <c r="W332" i="2"/>
  <c r="V332" i="2"/>
  <c r="U332" i="2"/>
  <c r="T332" i="2"/>
  <c r="S332" i="2"/>
  <c r="O332" i="2"/>
  <c r="N332" i="2"/>
  <c r="M332" i="2"/>
  <c r="L332" i="2"/>
  <c r="K332" i="2"/>
  <c r="G332" i="2"/>
  <c r="F332" i="2"/>
  <c r="E332" i="2"/>
  <c r="D332" i="2"/>
  <c r="C332" i="2"/>
  <c r="B332" i="2"/>
  <c r="A332" i="2"/>
  <c r="X331" i="2"/>
  <c r="W331" i="2"/>
  <c r="V331" i="2"/>
  <c r="U331" i="2"/>
  <c r="T331" i="2"/>
  <c r="S331" i="2"/>
  <c r="O331" i="2"/>
  <c r="N331" i="2"/>
  <c r="M331" i="2"/>
  <c r="L331" i="2"/>
  <c r="K331" i="2"/>
  <c r="G331" i="2"/>
  <c r="F331" i="2"/>
  <c r="E331" i="2"/>
  <c r="D331" i="2"/>
  <c r="C331" i="2"/>
  <c r="B331" i="2"/>
  <c r="A331" i="2"/>
  <c r="X330" i="2"/>
  <c r="W330" i="2"/>
  <c r="V330" i="2"/>
  <c r="U330" i="2"/>
  <c r="T330" i="2"/>
  <c r="S330" i="2"/>
  <c r="O330" i="2"/>
  <c r="N330" i="2"/>
  <c r="M330" i="2"/>
  <c r="L330" i="2"/>
  <c r="K330" i="2"/>
  <c r="G330" i="2"/>
  <c r="F330" i="2"/>
  <c r="E330" i="2"/>
  <c r="D330" i="2"/>
  <c r="C330" i="2"/>
  <c r="B330" i="2"/>
  <c r="A330" i="2"/>
  <c r="X329" i="2"/>
  <c r="W329" i="2"/>
  <c r="V329" i="2"/>
  <c r="U329" i="2"/>
  <c r="T329" i="2"/>
  <c r="S329" i="2"/>
  <c r="O329" i="2"/>
  <c r="N329" i="2"/>
  <c r="M329" i="2"/>
  <c r="L329" i="2"/>
  <c r="K329" i="2"/>
  <c r="G329" i="2"/>
  <c r="F329" i="2"/>
  <c r="E329" i="2"/>
  <c r="D329" i="2"/>
  <c r="C329" i="2"/>
  <c r="B329" i="2"/>
  <c r="A329" i="2"/>
  <c r="X328" i="2"/>
  <c r="W328" i="2"/>
  <c r="V328" i="2"/>
  <c r="U328" i="2"/>
  <c r="T328" i="2"/>
  <c r="S328" i="2"/>
  <c r="O328" i="2"/>
  <c r="N328" i="2"/>
  <c r="M328" i="2"/>
  <c r="L328" i="2"/>
  <c r="K328" i="2"/>
  <c r="G328" i="2"/>
  <c r="F328" i="2"/>
  <c r="E328" i="2"/>
  <c r="D328" i="2"/>
  <c r="C328" i="2"/>
  <c r="B328" i="2"/>
  <c r="A328" i="2"/>
  <c r="X327" i="2"/>
  <c r="W327" i="2"/>
  <c r="V327" i="2"/>
  <c r="U327" i="2"/>
  <c r="T327" i="2"/>
  <c r="S327" i="2"/>
  <c r="O327" i="2"/>
  <c r="N327" i="2"/>
  <c r="M327" i="2"/>
  <c r="L327" i="2"/>
  <c r="K327" i="2"/>
  <c r="G327" i="2"/>
  <c r="F327" i="2"/>
  <c r="E327" i="2"/>
  <c r="D327" i="2"/>
  <c r="C327" i="2"/>
  <c r="B327" i="2"/>
  <c r="A327" i="2"/>
  <c r="X326" i="2"/>
  <c r="W326" i="2"/>
  <c r="V326" i="2"/>
  <c r="U326" i="2"/>
  <c r="T326" i="2"/>
  <c r="S326" i="2"/>
  <c r="O326" i="2"/>
  <c r="N326" i="2"/>
  <c r="M326" i="2"/>
  <c r="L326" i="2"/>
  <c r="K326" i="2"/>
  <c r="G326" i="2"/>
  <c r="F326" i="2"/>
  <c r="E326" i="2"/>
  <c r="D326" i="2"/>
  <c r="C326" i="2"/>
  <c r="B326" i="2"/>
  <c r="A326" i="2"/>
  <c r="X325" i="2"/>
  <c r="W325" i="2"/>
  <c r="V325" i="2"/>
  <c r="U325" i="2"/>
  <c r="T325" i="2"/>
  <c r="S325" i="2"/>
  <c r="O325" i="2"/>
  <c r="N325" i="2"/>
  <c r="M325" i="2"/>
  <c r="L325" i="2"/>
  <c r="K325" i="2"/>
  <c r="G325" i="2"/>
  <c r="F325" i="2"/>
  <c r="E325" i="2"/>
  <c r="D325" i="2"/>
  <c r="C325" i="2"/>
  <c r="B325" i="2"/>
  <c r="A325" i="2"/>
  <c r="X324" i="2"/>
  <c r="W324" i="2"/>
  <c r="V324" i="2"/>
  <c r="U324" i="2"/>
  <c r="T324" i="2"/>
  <c r="S324" i="2"/>
  <c r="O324" i="2"/>
  <c r="N324" i="2"/>
  <c r="M324" i="2"/>
  <c r="L324" i="2"/>
  <c r="K324" i="2"/>
  <c r="G324" i="2"/>
  <c r="F324" i="2"/>
  <c r="E324" i="2"/>
  <c r="D324" i="2"/>
  <c r="C324" i="2"/>
  <c r="B324" i="2"/>
  <c r="A324" i="2"/>
  <c r="X323" i="2"/>
  <c r="W323" i="2"/>
  <c r="V323" i="2"/>
  <c r="U323" i="2"/>
  <c r="T323" i="2"/>
  <c r="S323" i="2"/>
  <c r="O323" i="2"/>
  <c r="N323" i="2"/>
  <c r="M323" i="2"/>
  <c r="L323" i="2"/>
  <c r="K323" i="2"/>
  <c r="G323" i="2"/>
  <c r="F323" i="2"/>
  <c r="E323" i="2"/>
  <c r="D323" i="2"/>
  <c r="C323" i="2"/>
  <c r="B323" i="2"/>
  <c r="A323" i="2"/>
  <c r="X322" i="2"/>
  <c r="W322" i="2"/>
  <c r="V322" i="2"/>
  <c r="U322" i="2"/>
  <c r="T322" i="2"/>
  <c r="S322" i="2"/>
  <c r="O322" i="2"/>
  <c r="N322" i="2"/>
  <c r="M322" i="2"/>
  <c r="L322" i="2"/>
  <c r="K322" i="2"/>
  <c r="G322" i="2"/>
  <c r="F322" i="2"/>
  <c r="E322" i="2"/>
  <c r="D322" i="2"/>
  <c r="C322" i="2"/>
  <c r="B322" i="2"/>
  <c r="A322" i="2"/>
  <c r="X321" i="2"/>
  <c r="W321" i="2"/>
  <c r="V321" i="2"/>
  <c r="U321" i="2"/>
  <c r="T321" i="2"/>
  <c r="S321" i="2"/>
  <c r="O321" i="2"/>
  <c r="N321" i="2"/>
  <c r="M321" i="2"/>
  <c r="L321" i="2"/>
  <c r="K321" i="2"/>
  <c r="G321" i="2"/>
  <c r="F321" i="2"/>
  <c r="E321" i="2"/>
  <c r="D321" i="2"/>
  <c r="C321" i="2"/>
  <c r="B321" i="2"/>
  <c r="A321" i="2"/>
  <c r="X320" i="2"/>
  <c r="W320" i="2"/>
  <c r="V320" i="2"/>
  <c r="U320" i="2"/>
  <c r="T320" i="2"/>
  <c r="S320" i="2"/>
  <c r="O320" i="2"/>
  <c r="N320" i="2"/>
  <c r="M320" i="2"/>
  <c r="L320" i="2"/>
  <c r="K320" i="2"/>
  <c r="G320" i="2"/>
  <c r="F320" i="2"/>
  <c r="E320" i="2"/>
  <c r="D320" i="2"/>
  <c r="C320" i="2"/>
  <c r="B320" i="2"/>
  <c r="A320" i="2"/>
  <c r="X319" i="2"/>
  <c r="W319" i="2"/>
  <c r="V319" i="2"/>
  <c r="U319" i="2"/>
  <c r="T319" i="2"/>
  <c r="S319" i="2"/>
  <c r="O319" i="2"/>
  <c r="N319" i="2"/>
  <c r="M319" i="2"/>
  <c r="L319" i="2"/>
  <c r="K319" i="2"/>
  <c r="G319" i="2"/>
  <c r="F319" i="2"/>
  <c r="E319" i="2"/>
  <c r="D319" i="2"/>
  <c r="C319" i="2"/>
  <c r="B319" i="2"/>
  <c r="A319" i="2"/>
  <c r="X318" i="2"/>
  <c r="W318" i="2"/>
  <c r="V318" i="2"/>
  <c r="U318" i="2"/>
  <c r="T318" i="2"/>
  <c r="S318" i="2"/>
  <c r="O318" i="2"/>
  <c r="N318" i="2"/>
  <c r="M318" i="2"/>
  <c r="L318" i="2"/>
  <c r="K318" i="2"/>
  <c r="G318" i="2"/>
  <c r="F318" i="2"/>
  <c r="E318" i="2"/>
  <c r="D318" i="2"/>
  <c r="C318" i="2"/>
  <c r="B318" i="2"/>
  <c r="A318" i="2"/>
  <c r="X317" i="2"/>
  <c r="W317" i="2"/>
  <c r="V317" i="2"/>
  <c r="U317" i="2"/>
  <c r="T317" i="2"/>
  <c r="S317" i="2"/>
  <c r="O317" i="2"/>
  <c r="N317" i="2"/>
  <c r="M317" i="2"/>
  <c r="L317" i="2"/>
  <c r="K317" i="2"/>
  <c r="G317" i="2"/>
  <c r="F317" i="2"/>
  <c r="E317" i="2"/>
  <c r="D317" i="2"/>
  <c r="C317" i="2"/>
  <c r="B317" i="2"/>
  <c r="A317" i="2"/>
  <c r="X316" i="2"/>
  <c r="W316" i="2"/>
  <c r="V316" i="2"/>
  <c r="U316" i="2"/>
  <c r="T316" i="2"/>
  <c r="S316" i="2"/>
  <c r="O316" i="2"/>
  <c r="N316" i="2"/>
  <c r="M316" i="2"/>
  <c r="L316" i="2"/>
  <c r="K316" i="2"/>
  <c r="G316" i="2"/>
  <c r="F316" i="2"/>
  <c r="E316" i="2"/>
  <c r="D316" i="2"/>
  <c r="C316" i="2"/>
  <c r="B316" i="2"/>
  <c r="A316" i="2"/>
  <c r="X315" i="2"/>
  <c r="W315" i="2"/>
  <c r="V315" i="2"/>
  <c r="U315" i="2"/>
  <c r="T315" i="2"/>
  <c r="S315" i="2"/>
  <c r="O315" i="2"/>
  <c r="N315" i="2"/>
  <c r="M315" i="2"/>
  <c r="L315" i="2"/>
  <c r="K315" i="2"/>
  <c r="G315" i="2"/>
  <c r="F315" i="2"/>
  <c r="E315" i="2"/>
  <c r="D315" i="2"/>
  <c r="C315" i="2"/>
  <c r="B315" i="2"/>
  <c r="A315" i="2"/>
  <c r="X314" i="2"/>
  <c r="W314" i="2"/>
  <c r="V314" i="2"/>
  <c r="U314" i="2"/>
  <c r="T314" i="2"/>
  <c r="S314" i="2"/>
  <c r="O314" i="2"/>
  <c r="N314" i="2"/>
  <c r="M314" i="2"/>
  <c r="L314" i="2"/>
  <c r="K314" i="2"/>
  <c r="G314" i="2"/>
  <c r="F314" i="2"/>
  <c r="E314" i="2"/>
  <c r="D314" i="2"/>
  <c r="C314" i="2"/>
  <c r="B314" i="2"/>
  <c r="A314" i="2"/>
  <c r="X313" i="2"/>
  <c r="W313" i="2"/>
  <c r="V313" i="2"/>
  <c r="U313" i="2"/>
  <c r="T313" i="2"/>
  <c r="S313" i="2"/>
  <c r="O313" i="2"/>
  <c r="N313" i="2"/>
  <c r="M313" i="2"/>
  <c r="L313" i="2"/>
  <c r="K313" i="2"/>
  <c r="G313" i="2"/>
  <c r="F313" i="2"/>
  <c r="E313" i="2"/>
  <c r="D313" i="2"/>
  <c r="C313" i="2"/>
  <c r="B313" i="2"/>
  <c r="A313" i="2"/>
  <c r="X312" i="2"/>
  <c r="W312" i="2"/>
  <c r="V312" i="2"/>
  <c r="U312" i="2"/>
  <c r="T312" i="2"/>
  <c r="S312" i="2"/>
  <c r="O312" i="2"/>
  <c r="N312" i="2"/>
  <c r="M312" i="2"/>
  <c r="L312" i="2"/>
  <c r="K312" i="2"/>
  <c r="G312" i="2"/>
  <c r="F312" i="2"/>
  <c r="E312" i="2"/>
  <c r="D312" i="2"/>
  <c r="C312" i="2"/>
  <c r="B312" i="2"/>
  <c r="A312" i="2"/>
  <c r="X311" i="2"/>
  <c r="W311" i="2"/>
  <c r="V311" i="2"/>
  <c r="U311" i="2"/>
  <c r="T311" i="2"/>
  <c r="S311" i="2"/>
  <c r="O311" i="2"/>
  <c r="N311" i="2"/>
  <c r="M311" i="2"/>
  <c r="L311" i="2"/>
  <c r="K311" i="2"/>
  <c r="G311" i="2"/>
  <c r="F311" i="2"/>
  <c r="E311" i="2"/>
  <c r="D311" i="2"/>
  <c r="C311" i="2"/>
  <c r="B311" i="2"/>
  <c r="A311" i="2"/>
  <c r="X310" i="2"/>
  <c r="W310" i="2"/>
  <c r="V310" i="2"/>
  <c r="U310" i="2"/>
  <c r="T310" i="2"/>
  <c r="S310" i="2"/>
  <c r="O310" i="2"/>
  <c r="N310" i="2"/>
  <c r="M310" i="2"/>
  <c r="L310" i="2"/>
  <c r="K310" i="2"/>
  <c r="G310" i="2"/>
  <c r="F310" i="2"/>
  <c r="E310" i="2"/>
  <c r="D310" i="2"/>
  <c r="C310" i="2"/>
  <c r="B310" i="2"/>
  <c r="A310" i="2"/>
  <c r="X309" i="2"/>
  <c r="W309" i="2"/>
  <c r="V309" i="2"/>
  <c r="U309" i="2"/>
  <c r="T309" i="2"/>
  <c r="S309" i="2"/>
  <c r="O309" i="2"/>
  <c r="N309" i="2"/>
  <c r="M309" i="2"/>
  <c r="L309" i="2"/>
  <c r="K309" i="2"/>
  <c r="G309" i="2"/>
  <c r="F309" i="2"/>
  <c r="E309" i="2"/>
  <c r="D309" i="2"/>
  <c r="C309" i="2"/>
  <c r="A309" i="2"/>
  <c r="X308" i="2"/>
  <c r="W308" i="2"/>
  <c r="V308" i="2"/>
  <c r="U308" i="2"/>
  <c r="T308" i="2"/>
  <c r="S308" i="2"/>
  <c r="O308" i="2"/>
  <c r="N308" i="2"/>
  <c r="M308" i="2"/>
  <c r="L308" i="2"/>
  <c r="K308" i="2"/>
  <c r="G308" i="2"/>
  <c r="F308" i="2"/>
  <c r="E308" i="2"/>
  <c r="D308" i="2"/>
  <c r="C308" i="2"/>
  <c r="A308" i="2"/>
  <c r="X307" i="2"/>
  <c r="W307" i="2"/>
  <c r="V307" i="2"/>
  <c r="U307" i="2"/>
  <c r="T307" i="2"/>
  <c r="S307" i="2"/>
  <c r="O307" i="2"/>
  <c r="N307" i="2"/>
  <c r="M307" i="2"/>
  <c r="L307" i="2"/>
  <c r="K307" i="2"/>
  <c r="G307" i="2"/>
  <c r="F307" i="2"/>
  <c r="E307" i="2"/>
  <c r="D307" i="2"/>
  <c r="C307" i="2"/>
  <c r="A307" i="2"/>
  <c r="X306" i="2"/>
  <c r="W306" i="2"/>
  <c r="V306" i="2"/>
  <c r="U306" i="2"/>
  <c r="T306" i="2"/>
  <c r="S306" i="2"/>
  <c r="O306" i="2"/>
  <c r="N306" i="2"/>
  <c r="M306" i="2"/>
  <c r="L306" i="2"/>
  <c r="K306" i="2"/>
  <c r="G306" i="2"/>
  <c r="F306" i="2"/>
  <c r="E306" i="2"/>
  <c r="D306" i="2"/>
  <c r="C306" i="2"/>
  <c r="B306" i="2"/>
  <c r="A306" i="2"/>
  <c r="X305" i="2"/>
  <c r="W305" i="2"/>
  <c r="V305" i="2"/>
  <c r="U305" i="2"/>
  <c r="T305" i="2"/>
  <c r="S305" i="2"/>
  <c r="O305" i="2"/>
  <c r="N305" i="2"/>
  <c r="M305" i="2"/>
  <c r="L305" i="2"/>
  <c r="K305" i="2"/>
  <c r="G305" i="2"/>
  <c r="F305" i="2"/>
  <c r="E305" i="2"/>
  <c r="D305" i="2"/>
  <c r="C305" i="2"/>
  <c r="B305" i="2"/>
  <c r="A305" i="2"/>
  <c r="X304" i="2"/>
  <c r="W304" i="2"/>
  <c r="V304" i="2"/>
  <c r="U304" i="2"/>
  <c r="T304" i="2"/>
  <c r="S304" i="2"/>
  <c r="O304" i="2"/>
  <c r="N304" i="2"/>
  <c r="M304" i="2"/>
  <c r="L304" i="2"/>
  <c r="K304" i="2"/>
  <c r="G304" i="2"/>
  <c r="F304" i="2"/>
  <c r="E304" i="2"/>
  <c r="D304" i="2"/>
  <c r="C304" i="2"/>
  <c r="B304" i="2"/>
  <c r="A304" i="2"/>
  <c r="X303" i="2"/>
  <c r="W303" i="2"/>
  <c r="V303" i="2"/>
  <c r="U303" i="2"/>
  <c r="T303" i="2"/>
  <c r="S303" i="2"/>
  <c r="O303" i="2"/>
  <c r="N303" i="2"/>
  <c r="M303" i="2"/>
  <c r="L303" i="2"/>
  <c r="K303" i="2"/>
  <c r="G303" i="2"/>
  <c r="F303" i="2"/>
  <c r="E303" i="2"/>
  <c r="D303" i="2"/>
  <c r="C303" i="2"/>
  <c r="B303" i="2"/>
  <c r="A303" i="2"/>
  <c r="X302" i="2"/>
  <c r="W302" i="2"/>
  <c r="V302" i="2"/>
  <c r="U302" i="2"/>
  <c r="T302" i="2"/>
  <c r="S302" i="2"/>
  <c r="O302" i="2"/>
  <c r="N302" i="2"/>
  <c r="M302" i="2"/>
  <c r="L302" i="2"/>
  <c r="K302" i="2"/>
  <c r="G302" i="2"/>
  <c r="F302" i="2"/>
  <c r="E302" i="2"/>
  <c r="D302" i="2"/>
  <c r="C302" i="2"/>
  <c r="B302" i="2"/>
  <c r="A302" i="2"/>
  <c r="X301" i="2"/>
  <c r="W301" i="2"/>
  <c r="V301" i="2"/>
  <c r="U301" i="2"/>
  <c r="T301" i="2"/>
  <c r="S301" i="2"/>
  <c r="O301" i="2"/>
  <c r="N301" i="2"/>
  <c r="M301" i="2"/>
  <c r="L301" i="2"/>
  <c r="K301" i="2"/>
  <c r="G301" i="2"/>
  <c r="F301" i="2"/>
  <c r="E301" i="2"/>
  <c r="D301" i="2"/>
  <c r="C301" i="2"/>
  <c r="B301" i="2"/>
  <c r="A301" i="2"/>
  <c r="X300" i="2"/>
  <c r="W300" i="2"/>
  <c r="V300" i="2"/>
  <c r="U300" i="2"/>
  <c r="T300" i="2"/>
  <c r="S300" i="2"/>
  <c r="O300" i="2"/>
  <c r="N300" i="2"/>
  <c r="M300" i="2"/>
  <c r="L300" i="2"/>
  <c r="K300" i="2"/>
  <c r="G300" i="2"/>
  <c r="F300" i="2"/>
  <c r="E300" i="2"/>
  <c r="D300" i="2"/>
  <c r="C300" i="2"/>
  <c r="B300" i="2"/>
  <c r="A300" i="2"/>
  <c r="X299" i="2"/>
  <c r="W299" i="2"/>
  <c r="V299" i="2"/>
  <c r="U299" i="2"/>
  <c r="T299" i="2"/>
  <c r="S299" i="2"/>
  <c r="O299" i="2"/>
  <c r="N299" i="2"/>
  <c r="M299" i="2"/>
  <c r="L299" i="2"/>
  <c r="K299" i="2"/>
  <c r="G299" i="2"/>
  <c r="F299" i="2"/>
  <c r="E299" i="2"/>
  <c r="D299" i="2"/>
  <c r="C299" i="2"/>
  <c r="B299" i="2"/>
  <c r="A299" i="2"/>
  <c r="X298" i="2"/>
  <c r="W298" i="2"/>
  <c r="V298" i="2"/>
  <c r="U298" i="2"/>
  <c r="T298" i="2"/>
  <c r="S298" i="2"/>
  <c r="O298" i="2"/>
  <c r="N298" i="2"/>
  <c r="M298" i="2"/>
  <c r="L298" i="2"/>
  <c r="K298" i="2"/>
  <c r="G298" i="2"/>
  <c r="F298" i="2"/>
  <c r="E298" i="2"/>
  <c r="D298" i="2"/>
  <c r="C298" i="2"/>
  <c r="B298" i="2"/>
  <c r="A298" i="2"/>
  <c r="X297" i="2"/>
  <c r="W297" i="2"/>
  <c r="V297" i="2"/>
  <c r="U297" i="2"/>
  <c r="T297" i="2"/>
  <c r="S297" i="2"/>
  <c r="O297" i="2"/>
  <c r="N297" i="2"/>
  <c r="M297" i="2"/>
  <c r="L297" i="2"/>
  <c r="K297" i="2"/>
  <c r="G297" i="2"/>
  <c r="F297" i="2"/>
  <c r="E297" i="2"/>
  <c r="D297" i="2"/>
  <c r="C297" i="2"/>
  <c r="B297" i="2"/>
  <c r="A297" i="2"/>
  <c r="X296" i="2"/>
  <c r="W296" i="2"/>
  <c r="V296" i="2"/>
  <c r="U296" i="2"/>
  <c r="T296" i="2"/>
  <c r="S296" i="2"/>
  <c r="O296" i="2"/>
  <c r="N296" i="2"/>
  <c r="M296" i="2"/>
  <c r="L296" i="2"/>
  <c r="K296" i="2"/>
  <c r="G296" i="2"/>
  <c r="F296" i="2"/>
  <c r="E296" i="2"/>
  <c r="D296" i="2"/>
  <c r="C296" i="2"/>
  <c r="B296" i="2"/>
  <c r="A296" i="2"/>
  <c r="X295" i="2"/>
  <c r="W295" i="2"/>
  <c r="V295" i="2"/>
  <c r="U295" i="2"/>
  <c r="T295" i="2"/>
  <c r="S295" i="2"/>
  <c r="O295" i="2"/>
  <c r="N295" i="2"/>
  <c r="M295" i="2"/>
  <c r="L295" i="2"/>
  <c r="K295" i="2"/>
  <c r="G295" i="2"/>
  <c r="F295" i="2"/>
  <c r="E295" i="2"/>
  <c r="D295" i="2"/>
  <c r="C295" i="2"/>
  <c r="B295" i="2"/>
  <c r="A295" i="2"/>
  <c r="X294" i="2"/>
  <c r="W294" i="2"/>
  <c r="V294" i="2"/>
  <c r="U294" i="2"/>
  <c r="T294" i="2"/>
  <c r="S294" i="2"/>
  <c r="O294" i="2"/>
  <c r="N294" i="2"/>
  <c r="M294" i="2"/>
  <c r="L294" i="2"/>
  <c r="K294" i="2"/>
  <c r="G294" i="2"/>
  <c r="F294" i="2"/>
  <c r="E294" i="2"/>
  <c r="D294" i="2"/>
  <c r="C294" i="2"/>
  <c r="B294" i="2"/>
  <c r="A294" i="2"/>
  <c r="X293" i="2"/>
  <c r="W293" i="2"/>
  <c r="V293" i="2"/>
  <c r="U293" i="2"/>
  <c r="T293" i="2"/>
  <c r="S293" i="2"/>
  <c r="O293" i="2"/>
  <c r="N293" i="2"/>
  <c r="M293" i="2"/>
  <c r="L293" i="2"/>
  <c r="K293" i="2"/>
  <c r="G293" i="2"/>
  <c r="F293" i="2"/>
  <c r="E293" i="2"/>
  <c r="D293" i="2"/>
  <c r="C293" i="2"/>
  <c r="B293" i="2"/>
  <c r="A293" i="2"/>
  <c r="X292" i="2"/>
  <c r="W292" i="2"/>
  <c r="V292" i="2"/>
  <c r="U292" i="2"/>
  <c r="T292" i="2"/>
  <c r="S292" i="2"/>
  <c r="O292" i="2"/>
  <c r="N292" i="2"/>
  <c r="M292" i="2"/>
  <c r="L292" i="2"/>
  <c r="K292" i="2"/>
  <c r="G292" i="2"/>
  <c r="F292" i="2"/>
  <c r="E292" i="2"/>
  <c r="D292" i="2"/>
  <c r="C292" i="2"/>
  <c r="B292" i="2"/>
  <c r="A292" i="2"/>
  <c r="X291" i="2"/>
  <c r="W291" i="2"/>
  <c r="V291" i="2"/>
  <c r="U291" i="2"/>
  <c r="T291" i="2"/>
  <c r="S291" i="2"/>
  <c r="O291" i="2"/>
  <c r="N291" i="2"/>
  <c r="M291" i="2"/>
  <c r="L291" i="2"/>
  <c r="K291" i="2"/>
  <c r="G291" i="2"/>
  <c r="F291" i="2"/>
  <c r="E291" i="2"/>
  <c r="D291" i="2"/>
  <c r="C291" i="2"/>
  <c r="B291" i="2"/>
  <c r="A291" i="2"/>
  <c r="X290" i="2"/>
  <c r="W290" i="2"/>
  <c r="V290" i="2"/>
  <c r="U290" i="2"/>
  <c r="T290" i="2"/>
  <c r="S290" i="2"/>
  <c r="O290" i="2"/>
  <c r="N290" i="2"/>
  <c r="M290" i="2"/>
  <c r="L290" i="2"/>
  <c r="K290" i="2"/>
  <c r="G290" i="2"/>
  <c r="F290" i="2"/>
  <c r="E290" i="2"/>
  <c r="D290" i="2"/>
  <c r="C290" i="2"/>
  <c r="B290" i="2"/>
  <c r="A290" i="2"/>
  <c r="X289" i="2"/>
  <c r="W289" i="2"/>
  <c r="V289" i="2"/>
  <c r="U289" i="2"/>
  <c r="T289" i="2"/>
  <c r="S289" i="2"/>
  <c r="O289" i="2"/>
  <c r="N289" i="2"/>
  <c r="M289" i="2"/>
  <c r="L289" i="2"/>
  <c r="K289" i="2"/>
  <c r="G289" i="2"/>
  <c r="F289" i="2"/>
  <c r="E289" i="2"/>
  <c r="D289" i="2"/>
  <c r="C289" i="2"/>
  <c r="B289" i="2"/>
  <c r="A289" i="2"/>
  <c r="X288" i="2"/>
  <c r="W288" i="2"/>
  <c r="V288" i="2"/>
  <c r="U288" i="2"/>
  <c r="T288" i="2"/>
  <c r="S288" i="2"/>
  <c r="O288" i="2"/>
  <c r="N288" i="2"/>
  <c r="M288" i="2"/>
  <c r="L288" i="2"/>
  <c r="K288" i="2"/>
  <c r="G288" i="2"/>
  <c r="F288" i="2"/>
  <c r="E288" i="2"/>
  <c r="D288" i="2"/>
  <c r="C288" i="2"/>
  <c r="B288" i="2"/>
  <c r="A288" i="2"/>
  <c r="X287" i="2"/>
  <c r="W287" i="2"/>
  <c r="V287" i="2"/>
  <c r="U287" i="2"/>
  <c r="T287" i="2"/>
  <c r="S287" i="2"/>
  <c r="O287" i="2"/>
  <c r="N287" i="2"/>
  <c r="M287" i="2"/>
  <c r="L287" i="2"/>
  <c r="K287" i="2"/>
  <c r="G287" i="2"/>
  <c r="F287" i="2"/>
  <c r="E287" i="2"/>
  <c r="D287" i="2"/>
  <c r="C287" i="2"/>
  <c r="B287" i="2"/>
  <c r="A287" i="2"/>
  <c r="X286" i="2"/>
  <c r="W286" i="2"/>
  <c r="V286" i="2"/>
  <c r="U286" i="2"/>
  <c r="T286" i="2"/>
  <c r="S286" i="2"/>
  <c r="O286" i="2"/>
  <c r="N286" i="2"/>
  <c r="M286" i="2"/>
  <c r="L286" i="2"/>
  <c r="K286" i="2"/>
  <c r="G286" i="2"/>
  <c r="F286" i="2"/>
  <c r="E286" i="2"/>
  <c r="D286" i="2"/>
  <c r="C286" i="2"/>
  <c r="B286" i="2"/>
  <c r="A286" i="2"/>
  <c r="X285" i="2"/>
  <c r="W285" i="2"/>
  <c r="V285" i="2"/>
  <c r="U285" i="2"/>
  <c r="T285" i="2"/>
  <c r="S285" i="2"/>
  <c r="O285" i="2"/>
  <c r="N285" i="2"/>
  <c r="M285" i="2"/>
  <c r="L285" i="2"/>
  <c r="K285" i="2"/>
  <c r="G285" i="2"/>
  <c r="F285" i="2"/>
  <c r="E285" i="2"/>
  <c r="D285" i="2"/>
  <c r="C285" i="2"/>
  <c r="B285" i="2"/>
  <c r="A285" i="2"/>
  <c r="X284" i="2"/>
  <c r="W284" i="2"/>
  <c r="V284" i="2"/>
  <c r="U284" i="2"/>
  <c r="T284" i="2"/>
  <c r="S284" i="2"/>
  <c r="O284" i="2"/>
  <c r="N284" i="2"/>
  <c r="M284" i="2"/>
  <c r="L284" i="2"/>
  <c r="K284" i="2"/>
  <c r="G284" i="2"/>
  <c r="F284" i="2"/>
  <c r="E284" i="2"/>
  <c r="D284" i="2"/>
  <c r="C284" i="2"/>
  <c r="B284" i="2"/>
  <c r="A284" i="2"/>
  <c r="X283" i="2"/>
  <c r="W283" i="2"/>
  <c r="V283" i="2"/>
  <c r="U283" i="2"/>
  <c r="T283" i="2"/>
  <c r="S283" i="2"/>
  <c r="O283" i="2"/>
  <c r="N283" i="2"/>
  <c r="M283" i="2"/>
  <c r="L283" i="2"/>
  <c r="K283" i="2"/>
  <c r="G283" i="2"/>
  <c r="F283" i="2"/>
  <c r="E283" i="2"/>
  <c r="D283" i="2"/>
  <c r="C283" i="2"/>
  <c r="B283" i="2"/>
  <c r="A283" i="2"/>
  <c r="X282" i="2"/>
  <c r="W282" i="2"/>
  <c r="V282" i="2"/>
  <c r="U282" i="2"/>
  <c r="T282" i="2"/>
  <c r="S282" i="2"/>
  <c r="O282" i="2"/>
  <c r="N282" i="2"/>
  <c r="M282" i="2"/>
  <c r="L282" i="2"/>
  <c r="K282" i="2"/>
  <c r="G282" i="2"/>
  <c r="F282" i="2"/>
  <c r="E282" i="2"/>
  <c r="D282" i="2"/>
  <c r="C282" i="2"/>
  <c r="B282" i="2"/>
  <c r="A282" i="2"/>
  <c r="X281" i="2"/>
  <c r="W281" i="2"/>
  <c r="V281" i="2"/>
  <c r="U281" i="2"/>
  <c r="T281" i="2"/>
  <c r="S281" i="2"/>
  <c r="O281" i="2"/>
  <c r="N281" i="2"/>
  <c r="M281" i="2"/>
  <c r="L281" i="2"/>
  <c r="K281" i="2"/>
  <c r="G281" i="2"/>
  <c r="F281" i="2"/>
  <c r="E281" i="2"/>
  <c r="D281" i="2"/>
  <c r="C281" i="2"/>
  <c r="B281" i="2"/>
  <c r="A281" i="2"/>
  <c r="X280" i="2"/>
  <c r="W280" i="2"/>
  <c r="V280" i="2"/>
  <c r="U280" i="2"/>
  <c r="T280" i="2"/>
  <c r="S280" i="2"/>
  <c r="O280" i="2"/>
  <c r="N280" i="2"/>
  <c r="M280" i="2"/>
  <c r="L280" i="2"/>
  <c r="K280" i="2"/>
  <c r="G280" i="2"/>
  <c r="F280" i="2"/>
  <c r="E280" i="2"/>
  <c r="D280" i="2"/>
  <c r="C280" i="2"/>
  <c r="B280" i="2"/>
  <c r="A280" i="2"/>
  <c r="X279" i="2"/>
  <c r="W279" i="2"/>
  <c r="V279" i="2"/>
  <c r="U279" i="2"/>
  <c r="T279" i="2"/>
  <c r="S279" i="2"/>
  <c r="O279" i="2"/>
  <c r="N279" i="2"/>
  <c r="M279" i="2"/>
  <c r="L279" i="2"/>
  <c r="K279" i="2"/>
  <c r="G279" i="2"/>
  <c r="F279" i="2"/>
  <c r="E279" i="2"/>
  <c r="D279" i="2"/>
  <c r="C279" i="2"/>
  <c r="B279" i="2"/>
  <c r="A279" i="2"/>
  <c r="X278" i="2"/>
  <c r="W278" i="2"/>
  <c r="V278" i="2"/>
  <c r="U278" i="2"/>
  <c r="T278" i="2"/>
  <c r="S278" i="2"/>
  <c r="O278" i="2"/>
  <c r="N278" i="2"/>
  <c r="M278" i="2"/>
  <c r="L278" i="2"/>
  <c r="K278" i="2"/>
  <c r="G278" i="2"/>
  <c r="F278" i="2"/>
  <c r="E278" i="2"/>
  <c r="D278" i="2"/>
  <c r="C278" i="2"/>
  <c r="B278" i="2"/>
  <c r="A278" i="2"/>
  <c r="X277" i="2"/>
  <c r="W277" i="2"/>
  <c r="V277" i="2"/>
  <c r="U277" i="2"/>
  <c r="T277" i="2"/>
  <c r="S277" i="2"/>
  <c r="O277" i="2"/>
  <c r="N277" i="2"/>
  <c r="M277" i="2"/>
  <c r="L277" i="2"/>
  <c r="K277" i="2"/>
  <c r="G277" i="2"/>
  <c r="F277" i="2"/>
  <c r="E277" i="2"/>
  <c r="D277" i="2"/>
  <c r="C277" i="2"/>
  <c r="B277" i="2"/>
  <c r="A277" i="2"/>
  <c r="X276" i="2"/>
  <c r="W276" i="2"/>
  <c r="V276" i="2"/>
  <c r="U276" i="2"/>
  <c r="T276" i="2"/>
  <c r="S276" i="2"/>
  <c r="O276" i="2"/>
  <c r="N276" i="2"/>
  <c r="M276" i="2"/>
  <c r="L276" i="2"/>
  <c r="K276" i="2"/>
  <c r="G276" i="2"/>
  <c r="F276" i="2"/>
  <c r="E276" i="2"/>
  <c r="D276" i="2"/>
  <c r="C276" i="2"/>
  <c r="B276" i="2"/>
  <c r="A276" i="2"/>
  <c r="X275" i="2"/>
  <c r="W275" i="2"/>
  <c r="V275" i="2"/>
  <c r="U275" i="2"/>
  <c r="T275" i="2"/>
  <c r="S275" i="2"/>
  <c r="O275" i="2"/>
  <c r="N275" i="2"/>
  <c r="M275" i="2"/>
  <c r="L275" i="2"/>
  <c r="K275" i="2"/>
  <c r="G275" i="2"/>
  <c r="F275" i="2"/>
  <c r="E275" i="2"/>
  <c r="D275" i="2"/>
  <c r="C275" i="2"/>
  <c r="B275" i="2"/>
  <c r="A275" i="2"/>
  <c r="X274" i="2"/>
  <c r="W274" i="2"/>
  <c r="V274" i="2"/>
  <c r="U274" i="2"/>
  <c r="T274" i="2"/>
  <c r="S274" i="2"/>
  <c r="O274" i="2"/>
  <c r="N274" i="2"/>
  <c r="M274" i="2"/>
  <c r="L274" i="2"/>
  <c r="K274" i="2"/>
  <c r="G274" i="2"/>
  <c r="F274" i="2"/>
  <c r="E274" i="2"/>
  <c r="D274" i="2"/>
  <c r="C274" i="2"/>
  <c r="B274" i="2"/>
  <c r="A274" i="2"/>
  <c r="X273" i="2"/>
  <c r="W273" i="2"/>
  <c r="V273" i="2"/>
  <c r="U273" i="2"/>
  <c r="T273" i="2"/>
  <c r="S273" i="2"/>
  <c r="O273" i="2"/>
  <c r="N273" i="2"/>
  <c r="M273" i="2"/>
  <c r="L273" i="2"/>
  <c r="K273" i="2"/>
  <c r="G273" i="2"/>
  <c r="F273" i="2"/>
  <c r="E273" i="2"/>
  <c r="D273" i="2"/>
  <c r="C273" i="2"/>
  <c r="B273" i="2"/>
  <c r="A273" i="2"/>
  <c r="X272" i="2"/>
  <c r="W272" i="2"/>
  <c r="V272" i="2"/>
  <c r="U272" i="2"/>
  <c r="T272" i="2"/>
  <c r="S272" i="2"/>
  <c r="O272" i="2"/>
  <c r="N272" i="2"/>
  <c r="M272" i="2"/>
  <c r="L272" i="2"/>
  <c r="K272" i="2"/>
  <c r="G272" i="2"/>
  <c r="F272" i="2"/>
  <c r="E272" i="2"/>
  <c r="D272" i="2"/>
  <c r="C272" i="2"/>
  <c r="B272" i="2"/>
  <c r="A272" i="2"/>
  <c r="X271" i="2"/>
  <c r="W271" i="2"/>
  <c r="V271" i="2"/>
  <c r="U271" i="2"/>
  <c r="T271" i="2"/>
  <c r="S271" i="2"/>
  <c r="O271" i="2"/>
  <c r="N271" i="2"/>
  <c r="M271" i="2"/>
  <c r="L271" i="2"/>
  <c r="K271" i="2"/>
  <c r="G271" i="2"/>
  <c r="F271" i="2"/>
  <c r="E271" i="2"/>
  <c r="D271" i="2"/>
  <c r="C271" i="2"/>
  <c r="B271" i="2"/>
  <c r="A271" i="2"/>
  <c r="X270" i="2"/>
  <c r="W270" i="2"/>
  <c r="V270" i="2"/>
  <c r="U270" i="2"/>
  <c r="T270" i="2"/>
  <c r="S270" i="2"/>
  <c r="O270" i="2"/>
  <c r="N270" i="2"/>
  <c r="M270" i="2"/>
  <c r="L270" i="2"/>
  <c r="K270" i="2"/>
  <c r="G270" i="2"/>
  <c r="F270" i="2"/>
  <c r="E270" i="2"/>
  <c r="D270" i="2"/>
  <c r="C270" i="2"/>
  <c r="B270" i="2"/>
  <c r="A270" i="2"/>
  <c r="X269" i="2"/>
  <c r="W269" i="2"/>
  <c r="V269" i="2"/>
  <c r="U269" i="2"/>
  <c r="T269" i="2"/>
  <c r="S269" i="2"/>
  <c r="O269" i="2"/>
  <c r="N269" i="2"/>
  <c r="M269" i="2"/>
  <c r="L269" i="2"/>
  <c r="K269" i="2"/>
  <c r="G269" i="2"/>
  <c r="F269" i="2"/>
  <c r="E269" i="2"/>
  <c r="D269" i="2"/>
  <c r="C269" i="2"/>
  <c r="B269" i="2"/>
  <c r="A269" i="2"/>
  <c r="X268" i="2"/>
  <c r="W268" i="2"/>
  <c r="V268" i="2"/>
  <c r="U268" i="2"/>
  <c r="T268" i="2"/>
  <c r="S268" i="2"/>
  <c r="O268" i="2"/>
  <c r="N268" i="2"/>
  <c r="M268" i="2"/>
  <c r="L268" i="2"/>
  <c r="K268" i="2"/>
  <c r="G268" i="2"/>
  <c r="F268" i="2"/>
  <c r="E268" i="2"/>
  <c r="D268" i="2"/>
  <c r="C268" i="2"/>
  <c r="B268" i="2"/>
  <c r="A268" i="2"/>
  <c r="X267" i="2"/>
  <c r="W267" i="2"/>
  <c r="V267" i="2"/>
  <c r="U267" i="2"/>
  <c r="T267" i="2"/>
  <c r="S267" i="2"/>
  <c r="O267" i="2"/>
  <c r="N267" i="2"/>
  <c r="M267" i="2"/>
  <c r="L267" i="2"/>
  <c r="K267" i="2"/>
  <c r="G267" i="2"/>
  <c r="F267" i="2"/>
  <c r="E267" i="2"/>
  <c r="D267" i="2"/>
  <c r="C267" i="2"/>
  <c r="B267" i="2"/>
  <c r="A267" i="2"/>
  <c r="X266" i="2"/>
  <c r="W266" i="2"/>
  <c r="V266" i="2"/>
  <c r="U266" i="2"/>
  <c r="T266" i="2"/>
  <c r="S266" i="2"/>
  <c r="O266" i="2"/>
  <c r="N266" i="2"/>
  <c r="M266" i="2"/>
  <c r="L266" i="2"/>
  <c r="K266" i="2"/>
  <c r="G266" i="2"/>
  <c r="F266" i="2"/>
  <c r="E266" i="2"/>
  <c r="D266" i="2"/>
  <c r="C266" i="2"/>
  <c r="B266" i="2"/>
  <c r="A266" i="2"/>
  <c r="X265" i="2"/>
  <c r="W265" i="2"/>
  <c r="V265" i="2"/>
  <c r="U265" i="2"/>
  <c r="T265" i="2"/>
  <c r="S265" i="2"/>
  <c r="O265" i="2"/>
  <c r="N265" i="2"/>
  <c r="M265" i="2"/>
  <c r="L265" i="2"/>
  <c r="K265" i="2"/>
  <c r="G265" i="2"/>
  <c r="F265" i="2"/>
  <c r="E265" i="2"/>
  <c r="D265" i="2"/>
  <c r="C265" i="2"/>
  <c r="B265" i="2"/>
  <c r="A265" i="2"/>
  <c r="X264" i="2"/>
  <c r="W264" i="2"/>
  <c r="V264" i="2"/>
  <c r="U264" i="2"/>
  <c r="T264" i="2"/>
  <c r="S264" i="2"/>
  <c r="O264" i="2"/>
  <c r="N264" i="2"/>
  <c r="M264" i="2"/>
  <c r="L264" i="2"/>
  <c r="K264" i="2"/>
  <c r="G264" i="2"/>
  <c r="F264" i="2"/>
  <c r="E264" i="2"/>
  <c r="D264" i="2"/>
  <c r="C264" i="2"/>
  <c r="B264" i="2"/>
  <c r="A264" i="2"/>
  <c r="X263" i="2"/>
  <c r="W263" i="2"/>
  <c r="V263" i="2"/>
  <c r="U263" i="2"/>
  <c r="T263" i="2"/>
  <c r="S263" i="2"/>
  <c r="O263" i="2"/>
  <c r="N263" i="2"/>
  <c r="M263" i="2"/>
  <c r="L263" i="2"/>
  <c r="K263" i="2"/>
  <c r="G263" i="2"/>
  <c r="F263" i="2"/>
  <c r="E263" i="2"/>
  <c r="D263" i="2"/>
  <c r="C263" i="2"/>
  <c r="B263" i="2"/>
  <c r="A263" i="2"/>
  <c r="X262" i="2"/>
  <c r="W262" i="2"/>
  <c r="V262" i="2"/>
  <c r="U262" i="2"/>
  <c r="T262" i="2"/>
  <c r="S262" i="2"/>
  <c r="O262" i="2"/>
  <c r="N262" i="2"/>
  <c r="M262" i="2"/>
  <c r="L262" i="2"/>
  <c r="K262" i="2"/>
  <c r="G262" i="2"/>
  <c r="F262" i="2"/>
  <c r="E262" i="2"/>
  <c r="D262" i="2"/>
  <c r="C262" i="2"/>
  <c r="B262" i="2"/>
  <c r="A262" i="2"/>
  <c r="X261" i="2"/>
  <c r="W261" i="2"/>
  <c r="V261" i="2"/>
  <c r="U261" i="2"/>
  <c r="T261" i="2"/>
  <c r="S261" i="2"/>
  <c r="O261" i="2"/>
  <c r="N261" i="2"/>
  <c r="M261" i="2"/>
  <c r="L261" i="2"/>
  <c r="K261" i="2"/>
  <c r="G261" i="2"/>
  <c r="F261" i="2"/>
  <c r="E261" i="2"/>
  <c r="D261" i="2"/>
  <c r="C261" i="2"/>
  <c r="B261" i="2"/>
  <c r="A261" i="2"/>
  <c r="X260" i="2"/>
  <c r="W260" i="2"/>
  <c r="V260" i="2"/>
  <c r="U260" i="2"/>
  <c r="T260" i="2"/>
  <c r="S260" i="2"/>
  <c r="O260" i="2"/>
  <c r="N260" i="2"/>
  <c r="M260" i="2"/>
  <c r="L260" i="2"/>
  <c r="K260" i="2"/>
  <c r="G260" i="2"/>
  <c r="F260" i="2"/>
  <c r="E260" i="2"/>
  <c r="D260" i="2"/>
  <c r="C260" i="2"/>
  <c r="B260" i="2"/>
  <c r="A260" i="2"/>
  <c r="X259" i="2"/>
  <c r="W259" i="2"/>
  <c r="V259" i="2"/>
  <c r="U259" i="2"/>
  <c r="T259" i="2"/>
  <c r="S259" i="2"/>
  <c r="O259" i="2"/>
  <c r="N259" i="2"/>
  <c r="M259" i="2"/>
  <c r="L259" i="2"/>
  <c r="K259" i="2"/>
  <c r="G259" i="2"/>
  <c r="F259" i="2"/>
  <c r="E259" i="2"/>
  <c r="D259" i="2"/>
  <c r="C259" i="2"/>
  <c r="B259" i="2"/>
  <c r="A259" i="2"/>
  <c r="X258" i="2"/>
  <c r="W258" i="2"/>
  <c r="V258" i="2"/>
  <c r="U258" i="2"/>
  <c r="T258" i="2"/>
  <c r="S258" i="2"/>
  <c r="O258" i="2"/>
  <c r="N258" i="2"/>
  <c r="M258" i="2"/>
  <c r="L258" i="2"/>
  <c r="K258" i="2"/>
  <c r="G258" i="2"/>
  <c r="F258" i="2"/>
  <c r="E258" i="2"/>
  <c r="D258" i="2"/>
  <c r="C258" i="2"/>
  <c r="B258" i="2"/>
  <c r="A258" i="2"/>
  <c r="X257" i="2"/>
  <c r="W257" i="2"/>
  <c r="V257" i="2"/>
  <c r="U257" i="2"/>
  <c r="T257" i="2"/>
  <c r="S257" i="2"/>
  <c r="O257" i="2"/>
  <c r="N257" i="2"/>
  <c r="M257" i="2"/>
  <c r="L257" i="2"/>
  <c r="K257" i="2"/>
  <c r="G257" i="2"/>
  <c r="F257" i="2"/>
  <c r="E257" i="2"/>
  <c r="D257" i="2"/>
  <c r="C257" i="2"/>
  <c r="B257" i="2"/>
  <c r="A257" i="2"/>
  <c r="X256" i="2"/>
  <c r="W256" i="2"/>
  <c r="V256" i="2"/>
  <c r="U256" i="2"/>
  <c r="T256" i="2"/>
  <c r="S256" i="2"/>
  <c r="O256" i="2"/>
  <c r="N256" i="2"/>
  <c r="M256" i="2"/>
  <c r="L256" i="2"/>
  <c r="K256" i="2"/>
  <c r="G256" i="2"/>
  <c r="F256" i="2"/>
  <c r="E256" i="2"/>
  <c r="D256" i="2"/>
  <c r="C256" i="2"/>
  <c r="B256" i="2"/>
  <c r="A256" i="2"/>
  <c r="X255" i="2"/>
  <c r="W255" i="2"/>
  <c r="V255" i="2"/>
  <c r="U255" i="2"/>
  <c r="T255" i="2"/>
  <c r="S255" i="2"/>
  <c r="O255" i="2"/>
  <c r="N255" i="2"/>
  <c r="M255" i="2"/>
  <c r="L255" i="2"/>
  <c r="K255" i="2"/>
  <c r="G255" i="2"/>
  <c r="F255" i="2"/>
  <c r="E255" i="2"/>
  <c r="D255" i="2"/>
  <c r="C255" i="2"/>
  <c r="B255" i="2"/>
  <c r="A255" i="2"/>
  <c r="X254" i="2"/>
  <c r="W254" i="2"/>
  <c r="V254" i="2"/>
  <c r="U254" i="2"/>
  <c r="T254" i="2"/>
  <c r="S254" i="2"/>
  <c r="O254" i="2"/>
  <c r="N254" i="2"/>
  <c r="M254" i="2"/>
  <c r="L254" i="2"/>
  <c r="K254" i="2"/>
  <c r="G254" i="2"/>
  <c r="F254" i="2"/>
  <c r="E254" i="2"/>
  <c r="D254" i="2"/>
  <c r="C254" i="2"/>
  <c r="B254" i="2"/>
  <c r="A254" i="2"/>
  <c r="X253" i="2"/>
  <c r="W253" i="2"/>
  <c r="V253" i="2"/>
  <c r="U253" i="2"/>
  <c r="T253" i="2"/>
  <c r="S253" i="2"/>
  <c r="O253" i="2"/>
  <c r="N253" i="2"/>
  <c r="M253" i="2"/>
  <c r="L253" i="2"/>
  <c r="K253" i="2"/>
  <c r="G253" i="2"/>
  <c r="F253" i="2"/>
  <c r="E253" i="2"/>
  <c r="D253" i="2"/>
  <c r="C253" i="2"/>
  <c r="B253" i="2"/>
  <c r="A253" i="2"/>
  <c r="X252" i="2"/>
  <c r="W252" i="2"/>
  <c r="V252" i="2"/>
  <c r="U252" i="2"/>
  <c r="T252" i="2"/>
  <c r="S252" i="2"/>
  <c r="O252" i="2"/>
  <c r="N252" i="2"/>
  <c r="M252" i="2"/>
  <c r="L252" i="2"/>
  <c r="K252" i="2"/>
  <c r="G252" i="2"/>
  <c r="F252" i="2"/>
  <c r="E252" i="2"/>
  <c r="D252" i="2"/>
  <c r="C252" i="2"/>
  <c r="B252" i="2"/>
  <c r="A252" i="2"/>
  <c r="X251" i="2"/>
  <c r="W251" i="2"/>
  <c r="V251" i="2"/>
  <c r="U251" i="2"/>
  <c r="T251" i="2"/>
  <c r="S251" i="2"/>
  <c r="O251" i="2"/>
  <c r="N251" i="2"/>
  <c r="M251" i="2"/>
  <c r="L251" i="2"/>
  <c r="K251" i="2"/>
  <c r="G251" i="2"/>
  <c r="F251" i="2"/>
  <c r="E251" i="2"/>
  <c r="D251" i="2"/>
  <c r="C251" i="2"/>
  <c r="B251" i="2"/>
  <c r="A251" i="2"/>
  <c r="X250" i="2"/>
  <c r="W250" i="2"/>
  <c r="V250" i="2"/>
  <c r="U250" i="2"/>
  <c r="T250" i="2"/>
  <c r="S250" i="2"/>
  <c r="O250" i="2"/>
  <c r="N250" i="2"/>
  <c r="M250" i="2"/>
  <c r="L250" i="2"/>
  <c r="K250" i="2"/>
  <c r="G250" i="2"/>
  <c r="F250" i="2"/>
  <c r="E250" i="2"/>
  <c r="D250" i="2"/>
  <c r="C250" i="2"/>
  <c r="B250" i="2"/>
  <c r="A250" i="2"/>
  <c r="X249" i="2"/>
  <c r="W249" i="2"/>
  <c r="V249" i="2"/>
  <c r="U249" i="2"/>
  <c r="T249" i="2"/>
  <c r="S249" i="2"/>
  <c r="O249" i="2"/>
  <c r="N249" i="2"/>
  <c r="M249" i="2"/>
  <c r="L249" i="2"/>
  <c r="K249" i="2"/>
  <c r="G249" i="2"/>
  <c r="F249" i="2"/>
  <c r="E249" i="2"/>
  <c r="D249" i="2"/>
  <c r="C249" i="2"/>
  <c r="B249" i="2"/>
  <c r="A249" i="2"/>
  <c r="X248" i="2"/>
  <c r="W248" i="2"/>
  <c r="V248" i="2"/>
  <c r="U248" i="2"/>
  <c r="T248" i="2"/>
  <c r="S248" i="2"/>
  <c r="O248" i="2"/>
  <c r="N248" i="2"/>
  <c r="M248" i="2"/>
  <c r="L248" i="2"/>
  <c r="K248" i="2"/>
  <c r="G248" i="2"/>
  <c r="F248" i="2"/>
  <c r="E248" i="2"/>
  <c r="D248" i="2"/>
  <c r="C248" i="2"/>
  <c r="B248" i="2"/>
  <c r="A248" i="2"/>
  <c r="X247" i="2"/>
  <c r="W247" i="2"/>
  <c r="V247" i="2"/>
  <c r="U247" i="2"/>
  <c r="T247" i="2"/>
  <c r="S247" i="2"/>
  <c r="O247" i="2"/>
  <c r="N247" i="2"/>
  <c r="M247" i="2"/>
  <c r="L247" i="2"/>
  <c r="K247" i="2"/>
  <c r="G247" i="2"/>
  <c r="F247" i="2"/>
  <c r="E247" i="2"/>
  <c r="D247" i="2"/>
  <c r="C247" i="2"/>
  <c r="B247" i="2"/>
  <c r="A247" i="2"/>
  <c r="X246" i="2"/>
  <c r="W246" i="2"/>
  <c r="V246" i="2"/>
  <c r="U246" i="2"/>
  <c r="T246" i="2"/>
  <c r="S246" i="2"/>
  <c r="O246" i="2"/>
  <c r="N246" i="2"/>
  <c r="M246" i="2"/>
  <c r="L246" i="2"/>
  <c r="K246" i="2"/>
  <c r="G246" i="2"/>
  <c r="F246" i="2"/>
  <c r="E246" i="2"/>
  <c r="D246" i="2"/>
  <c r="C246" i="2"/>
  <c r="B246" i="2"/>
  <c r="A246" i="2"/>
  <c r="X245" i="2"/>
  <c r="W245" i="2"/>
  <c r="V245" i="2"/>
  <c r="U245" i="2"/>
  <c r="T245" i="2"/>
  <c r="S245" i="2"/>
  <c r="O245" i="2"/>
  <c r="N245" i="2"/>
  <c r="M245" i="2"/>
  <c r="L245" i="2"/>
  <c r="K245" i="2"/>
  <c r="G245" i="2"/>
  <c r="F245" i="2"/>
  <c r="E245" i="2"/>
  <c r="D245" i="2"/>
  <c r="C245" i="2"/>
  <c r="B245" i="2"/>
  <c r="A245" i="2"/>
  <c r="X244" i="2"/>
  <c r="W244" i="2"/>
  <c r="V244" i="2"/>
  <c r="U244" i="2"/>
  <c r="T244" i="2"/>
  <c r="S244" i="2"/>
  <c r="O244" i="2"/>
  <c r="N244" i="2"/>
  <c r="M244" i="2"/>
  <c r="L244" i="2"/>
  <c r="K244" i="2"/>
  <c r="G244" i="2"/>
  <c r="F244" i="2"/>
  <c r="E244" i="2"/>
  <c r="D244" i="2"/>
  <c r="C244" i="2"/>
  <c r="B244" i="2"/>
  <c r="A244" i="2"/>
  <c r="X243" i="2"/>
  <c r="W243" i="2"/>
  <c r="V243" i="2"/>
  <c r="U243" i="2"/>
  <c r="T243" i="2"/>
  <c r="S243" i="2"/>
  <c r="O243" i="2"/>
  <c r="N243" i="2"/>
  <c r="M243" i="2"/>
  <c r="L243" i="2"/>
  <c r="K243" i="2"/>
  <c r="G243" i="2"/>
  <c r="F243" i="2"/>
  <c r="E243" i="2"/>
  <c r="D243" i="2"/>
  <c r="C243" i="2"/>
  <c r="B243" i="2"/>
  <c r="A243" i="2"/>
  <c r="X242" i="2"/>
  <c r="W242" i="2"/>
  <c r="V242" i="2"/>
  <c r="U242" i="2"/>
  <c r="T242" i="2"/>
  <c r="S242" i="2"/>
  <c r="O242" i="2"/>
  <c r="N242" i="2"/>
  <c r="M242" i="2"/>
  <c r="L242" i="2"/>
  <c r="K242" i="2"/>
  <c r="G242" i="2"/>
  <c r="F242" i="2"/>
  <c r="E242" i="2"/>
  <c r="D242" i="2"/>
  <c r="C242" i="2"/>
  <c r="B242" i="2"/>
  <c r="A242" i="2"/>
  <c r="X241" i="2"/>
  <c r="W241" i="2"/>
  <c r="V241" i="2"/>
  <c r="U241" i="2"/>
  <c r="T241" i="2"/>
  <c r="S241" i="2"/>
  <c r="O241" i="2"/>
  <c r="N241" i="2"/>
  <c r="M241" i="2"/>
  <c r="L241" i="2"/>
  <c r="K241" i="2"/>
  <c r="G241" i="2"/>
  <c r="F241" i="2"/>
  <c r="E241" i="2"/>
  <c r="D241" i="2"/>
  <c r="C241" i="2"/>
  <c r="B241" i="2"/>
  <c r="A241" i="2"/>
  <c r="X240" i="2"/>
  <c r="W240" i="2"/>
  <c r="V240" i="2"/>
  <c r="U240" i="2"/>
  <c r="T240" i="2"/>
  <c r="S240" i="2"/>
  <c r="O240" i="2"/>
  <c r="N240" i="2"/>
  <c r="M240" i="2"/>
  <c r="L240" i="2"/>
  <c r="K240" i="2"/>
  <c r="G240" i="2"/>
  <c r="F240" i="2"/>
  <c r="E240" i="2"/>
  <c r="D240" i="2"/>
  <c r="C240" i="2"/>
  <c r="B240" i="2"/>
  <c r="A240" i="2"/>
  <c r="X239" i="2"/>
  <c r="W239" i="2"/>
  <c r="V239" i="2"/>
  <c r="U239" i="2"/>
  <c r="T239" i="2"/>
  <c r="S239" i="2"/>
  <c r="O239" i="2"/>
  <c r="N239" i="2"/>
  <c r="M239" i="2"/>
  <c r="L239" i="2"/>
  <c r="K239" i="2"/>
  <c r="G239" i="2"/>
  <c r="F239" i="2"/>
  <c r="E239" i="2"/>
  <c r="D239" i="2"/>
  <c r="C239" i="2"/>
  <c r="B239" i="2"/>
  <c r="A239" i="2"/>
  <c r="X238" i="2"/>
  <c r="W238" i="2"/>
  <c r="V238" i="2"/>
  <c r="U238" i="2"/>
  <c r="T238" i="2"/>
  <c r="S238" i="2"/>
  <c r="O238" i="2"/>
  <c r="N238" i="2"/>
  <c r="M238" i="2"/>
  <c r="L238" i="2"/>
  <c r="K238" i="2"/>
  <c r="G238" i="2"/>
  <c r="F238" i="2"/>
  <c r="E238" i="2"/>
  <c r="D238" i="2"/>
  <c r="C238" i="2"/>
  <c r="B238" i="2"/>
  <c r="A238" i="2"/>
  <c r="X237" i="2"/>
  <c r="W237" i="2"/>
  <c r="V237" i="2"/>
  <c r="U237" i="2"/>
  <c r="T237" i="2"/>
  <c r="S237" i="2"/>
  <c r="O237" i="2"/>
  <c r="N237" i="2"/>
  <c r="M237" i="2"/>
  <c r="L237" i="2"/>
  <c r="K237" i="2"/>
  <c r="G237" i="2"/>
  <c r="F237" i="2"/>
  <c r="E237" i="2"/>
  <c r="D237" i="2"/>
  <c r="C237" i="2"/>
  <c r="B237" i="2"/>
  <c r="A237" i="2"/>
  <c r="X236" i="2"/>
  <c r="W236" i="2"/>
  <c r="V236" i="2"/>
  <c r="U236" i="2"/>
  <c r="T236" i="2"/>
  <c r="S236" i="2"/>
  <c r="O236" i="2"/>
  <c r="N236" i="2"/>
  <c r="M236" i="2"/>
  <c r="L236" i="2"/>
  <c r="K236" i="2"/>
  <c r="G236" i="2"/>
  <c r="F236" i="2"/>
  <c r="E236" i="2"/>
  <c r="D236" i="2"/>
  <c r="C236" i="2"/>
  <c r="B236" i="2"/>
  <c r="A236" i="2"/>
  <c r="X235" i="2"/>
  <c r="W235" i="2"/>
  <c r="V235" i="2"/>
  <c r="U235" i="2"/>
  <c r="T235" i="2"/>
  <c r="S235" i="2"/>
  <c r="O235" i="2"/>
  <c r="N235" i="2"/>
  <c r="M235" i="2"/>
  <c r="L235" i="2"/>
  <c r="K235" i="2"/>
  <c r="G235" i="2"/>
  <c r="F235" i="2"/>
  <c r="E235" i="2"/>
  <c r="D235" i="2"/>
  <c r="C235" i="2"/>
  <c r="B235" i="2"/>
  <c r="A235" i="2"/>
  <c r="X234" i="2"/>
  <c r="W234" i="2"/>
  <c r="V234" i="2"/>
  <c r="U234" i="2"/>
  <c r="T234" i="2"/>
  <c r="S234" i="2"/>
  <c r="O234" i="2"/>
  <c r="N234" i="2"/>
  <c r="M234" i="2"/>
  <c r="L234" i="2"/>
  <c r="K234" i="2"/>
  <c r="G234" i="2"/>
  <c r="F234" i="2"/>
  <c r="E234" i="2"/>
  <c r="D234" i="2"/>
  <c r="C234" i="2"/>
  <c r="B234" i="2"/>
  <c r="A234" i="2"/>
  <c r="X233" i="2"/>
  <c r="W233" i="2"/>
  <c r="V233" i="2"/>
  <c r="U233" i="2"/>
  <c r="T233" i="2"/>
  <c r="S233" i="2"/>
  <c r="O233" i="2"/>
  <c r="N233" i="2"/>
  <c r="M233" i="2"/>
  <c r="L233" i="2"/>
  <c r="K233" i="2"/>
  <c r="G233" i="2"/>
  <c r="F233" i="2"/>
  <c r="E233" i="2"/>
  <c r="D233" i="2"/>
  <c r="C233" i="2"/>
  <c r="B233" i="2"/>
  <c r="A233" i="2"/>
  <c r="X232" i="2"/>
  <c r="W232" i="2"/>
  <c r="V232" i="2"/>
  <c r="U232" i="2"/>
  <c r="T232" i="2"/>
  <c r="S232" i="2"/>
  <c r="O232" i="2"/>
  <c r="N232" i="2"/>
  <c r="M232" i="2"/>
  <c r="L232" i="2"/>
  <c r="K232" i="2"/>
  <c r="G232" i="2"/>
  <c r="F232" i="2"/>
  <c r="E232" i="2"/>
  <c r="D232" i="2"/>
  <c r="C232" i="2"/>
  <c r="B232" i="2"/>
  <c r="A232" i="2"/>
  <c r="X231" i="2"/>
  <c r="W231" i="2"/>
  <c r="V231" i="2"/>
  <c r="U231" i="2"/>
  <c r="T231" i="2"/>
  <c r="S231" i="2"/>
  <c r="O231" i="2"/>
  <c r="N231" i="2"/>
  <c r="M231" i="2"/>
  <c r="L231" i="2"/>
  <c r="K231" i="2"/>
  <c r="G231" i="2"/>
  <c r="F231" i="2"/>
  <c r="E231" i="2"/>
  <c r="D231" i="2"/>
  <c r="C231" i="2"/>
  <c r="B231" i="2"/>
  <c r="A231" i="2"/>
  <c r="X230" i="2"/>
  <c r="W230" i="2"/>
  <c r="V230" i="2"/>
  <c r="U230" i="2"/>
  <c r="T230" i="2"/>
  <c r="S230" i="2"/>
  <c r="O230" i="2"/>
  <c r="N230" i="2"/>
  <c r="M230" i="2"/>
  <c r="L230" i="2"/>
  <c r="K230" i="2"/>
  <c r="G230" i="2"/>
  <c r="F230" i="2"/>
  <c r="E230" i="2"/>
  <c r="D230" i="2"/>
  <c r="C230" i="2"/>
  <c r="B230" i="2"/>
  <c r="A230" i="2"/>
  <c r="X229" i="2"/>
  <c r="W229" i="2"/>
  <c r="V229" i="2"/>
  <c r="U229" i="2"/>
  <c r="T229" i="2"/>
  <c r="S229" i="2"/>
  <c r="O229" i="2"/>
  <c r="N229" i="2"/>
  <c r="M229" i="2"/>
  <c r="L229" i="2"/>
  <c r="K229" i="2"/>
  <c r="G229" i="2"/>
  <c r="F229" i="2"/>
  <c r="E229" i="2"/>
  <c r="D229" i="2"/>
  <c r="C229" i="2"/>
  <c r="B229" i="2"/>
  <c r="A229" i="2"/>
  <c r="X228" i="2"/>
  <c r="W228" i="2"/>
  <c r="V228" i="2"/>
  <c r="U228" i="2"/>
  <c r="T228" i="2"/>
  <c r="S228" i="2"/>
  <c r="O228" i="2"/>
  <c r="N228" i="2"/>
  <c r="M228" i="2"/>
  <c r="L228" i="2"/>
  <c r="K228" i="2"/>
  <c r="G228" i="2"/>
  <c r="F228" i="2"/>
  <c r="E228" i="2"/>
  <c r="D228" i="2"/>
  <c r="C228" i="2"/>
  <c r="B228" i="2"/>
  <c r="A228" i="2"/>
  <c r="X227" i="2"/>
  <c r="W227" i="2"/>
  <c r="V227" i="2"/>
  <c r="U227" i="2"/>
  <c r="T227" i="2"/>
  <c r="S227" i="2"/>
  <c r="O227" i="2"/>
  <c r="N227" i="2"/>
  <c r="M227" i="2"/>
  <c r="L227" i="2"/>
  <c r="K227" i="2"/>
  <c r="G227" i="2"/>
  <c r="F227" i="2"/>
  <c r="E227" i="2"/>
  <c r="D227" i="2"/>
  <c r="C227" i="2"/>
  <c r="B227" i="2"/>
  <c r="A227" i="2"/>
  <c r="X226" i="2"/>
  <c r="W226" i="2"/>
  <c r="V226" i="2"/>
  <c r="U226" i="2"/>
  <c r="T226" i="2"/>
  <c r="S226" i="2"/>
  <c r="O226" i="2"/>
  <c r="N226" i="2"/>
  <c r="M226" i="2"/>
  <c r="L226" i="2"/>
  <c r="K226" i="2"/>
  <c r="G226" i="2"/>
  <c r="F226" i="2"/>
  <c r="E226" i="2"/>
  <c r="D226" i="2"/>
  <c r="C226" i="2"/>
  <c r="B226" i="2"/>
  <c r="A226" i="2"/>
  <c r="X225" i="2"/>
  <c r="W225" i="2"/>
  <c r="V225" i="2"/>
  <c r="U225" i="2"/>
  <c r="T225" i="2"/>
  <c r="S225" i="2"/>
  <c r="O225" i="2"/>
  <c r="N225" i="2"/>
  <c r="M225" i="2"/>
  <c r="L225" i="2"/>
  <c r="K225" i="2"/>
  <c r="G225" i="2"/>
  <c r="F225" i="2"/>
  <c r="E225" i="2"/>
  <c r="D225" i="2"/>
  <c r="C225" i="2"/>
  <c r="B225" i="2"/>
  <c r="A225" i="2"/>
  <c r="X224" i="2"/>
  <c r="W224" i="2"/>
  <c r="V224" i="2"/>
  <c r="U224" i="2"/>
  <c r="T224" i="2"/>
  <c r="S224" i="2"/>
  <c r="O224" i="2"/>
  <c r="N224" i="2"/>
  <c r="M224" i="2"/>
  <c r="L224" i="2"/>
  <c r="K224" i="2"/>
  <c r="G224" i="2"/>
  <c r="F224" i="2"/>
  <c r="E224" i="2"/>
  <c r="D224" i="2"/>
  <c r="C224" i="2"/>
  <c r="B224" i="2"/>
  <c r="A224" i="2"/>
  <c r="X223" i="2"/>
  <c r="W223" i="2"/>
  <c r="V223" i="2"/>
  <c r="U223" i="2"/>
  <c r="T223" i="2"/>
  <c r="S223" i="2"/>
  <c r="O223" i="2"/>
  <c r="N223" i="2"/>
  <c r="M223" i="2"/>
  <c r="L223" i="2"/>
  <c r="K223" i="2"/>
  <c r="G223" i="2"/>
  <c r="F223" i="2"/>
  <c r="E223" i="2"/>
  <c r="D223" i="2"/>
  <c r="C223" i="2"/>
  <c r="B223" i="2"/>
  <c r="A223" i="2"/>
  <c r="X222" i="2"/>
  <c r="W222" i="2"/>
  <c r="V222" i="2"/>
  <c r="U222" i="2"/>
  <c r="T222" i="2"/>
  <c r="S222" i="2"/>
  <c r="O222" i="2"/>
  <c r="N222" i="2"/>
  <c r="M222" i="2"/>
  <c r="L222" i="2"/>
  <c r="K222" i="2"/>
  <c r="G222" i="2"/>
  <c r="F222" i="2"/>
  <c r="E222" i="2"/>
  <c r="D222" i="2"/>
  <c r="C222" i="2"/>
  <c r="B222" i="2"/>
  <c r="A222" i="2"/>
  <c r="X221" i="2"/>
  <c r="W221" i="2"/>
  <c r="V221" i="2"/>
  <c r="U221" i="2"/>
  <c r="T221" i="2"/>
  <c r="S221" i="2"/>
  <c r="O221" i="2"/>
  <c r="N221" i="2"/>
  <c r="M221" i="2"/>
  <c r="L221" i="2"/>
  <c r="K221" i="2"/>
  <c r="G221" i="2"/>
  <c r="F221" i="2"/>
  <c r="E221" i="2"/>
  <c r="D221" i="2"/>
  <c r="C221" i="2"/>
  <c r="B221" i="2"/>
  <c r="A221" i="2"/>
  <c r="X220" i="2"/>
  <c r="W220" i="2"/>
  <c r="V220" i="2"/>
  <c r="U220" i="2"/>
  <c r="T220" i="2"/>
  <c r="S220" i="2"/>
  <c r="O220" i="2"/>
  <c r="N220" i="2"/>
  <c r="M220" i="2"/>
  <c r="L220" i="2"/>
  <c r="K220" i="2"/>
  <c r="G220" i="2"/>
  <c r="F220" i="2"/>
  <c r="E220" i="2"/>
  <c r="D220" i="2"/>
  <c r="C220" i="2"/>
  <c r="B220" i="2"/>
  <c r="A220" i="2"/>
  <c r="X219" i="2"/>
  <c r="W219" i="2"/>
  <c r="V219" i="2"/>
  <c r="U219" i="2"/>
  <c r="T219" i="2"/>
  <c r="S219" i="2"/>
  <c r="O219" i="2"/>
  <c r="N219" i="2"/>
  <c r="M219" i="2"/>
  <c r="L219" i="2"/>
  <c r="K219" i="2"/>
  <c r="G219" i="2"/>
  <c r="F219" i="2"/>
  <c r="E219" i="2"/>
  <c r="D219" i="2"/>
  <c r="C219" i="2"/>
  <c r="B219" i="2"/>
  <c r="A219" i="2"/>
  <c r="X218" i="2"/>
  <c r="W218" i="2"/>
  <c r="V218" i="2"/>
  <c r="U218" i="2"/>
  <c r="T218" i="2"/>
  <c r="S218" i="2"/>
  <c r="O218" i="2"/>
  <c r="N218" i="2"/>
  <c r="M218" i="2"/>
  <c r="L218" i="2"/>
  <c r="K218" i="2"/>
  <c r="G218" i="2"/>
  <c r="F218" i="2"/>
  <c r="E218" i="2"/>
  <c r="D218" i="2"/>
  <c r="C218" i="2"/>
  <c r="B218" i="2"/>
  <c r="A218" i="2"/>
  <c r="X217" i="2"/>
  <c r="W217" i="2"/>
  <c r="V217" i="2"/>
  <c r="U217" i="2"/>
  <c r="T217" i="2"/>
  <c r="S217" i="2"/>
  <c r="O217" i="2"/>
  <c r="N217" i="2"/>
  <c r="M217" i="2"/>
  <c r="L217" i="2"/>
  <c r="K217" i="2"/>
  <c r="G217" i="2"/>
  <c r="F217" i="2"/>
  <c r="E217" i="2"/>
  <c r="D217" i="2"/>
  <c r="C217" i="2"/>
  <c r="B217" i="2"/>
  <c r="A217" i="2"/>
  <c r="X216" i="2"/>
  <c r="W216" i="2"/>
  <c r="V216" i="2"/>
  <c r="U216" i="2"/>
  <c r="T216" i="2"/>
  <c r="S216" i="2"/>
  <c r="O216" i="2"/>
  <c r="N216" i="2"/>
  <c r="M216" i="2"/>
  <c r="L216" i="2"/>
  <c r="K216" i="2"/>
  <c r="G216" i="2"/>
  <c r="F216" i="2"/>
  <c r="E216" i="2"/>
  <c r="D216" i="2"/>
  <c r="C216" i="2"/>
  <c r="B216" i="2"/>
  <c r="A216" i="2"/>
  <c r="X215" i="2"/>
  <c r="W215" i="2"/>
  <c r="V215" i="2"/>
  <c r="U215" i="2"/>
  <c r="T215" i="2"/>
  <c r="S215" i="2"/>
  <c r="O215" i="2"/>
  <c r="N215" i="2"/>
  <c r="M215" i="2"/>
  <c r="L215" i="2"/>
  <c r="K215" i="2"/>
  <c r="G215" i="2"/>
  <c r="F215" i="2"/>
  <c r="E215" i="2"/>
  <c r="D215" i="2"/>
  <c r="C215" i="2"/>
  <c r="B215" i="2"/>
  <c r="A215" i="2"/>
  <c r="X214" i="2"/>
  <c r="W214" i="2"/>
  <c r="V214" i="2"/>
  <c r="U214" i="2"/>
  <c r="T214" i="2"/>
  <c r="S214" i="2"/>
  <c r="O214" i="2"/>
  <c r="N214" i="2"/>
  <c r="M214" i="2"/>
  <c r="L214" i="2"/>
  <c r="K214" i="2"/>
  <c r="G214" i="2"/>
  <c r="F214" i="2"/>
  <c r="E214" i="2"/>
  <c r="D214" i="2"/>
  <c r="C214" i="2"/>
  <c r="B214" i="2"/>
  <c r="A214" i="2"/>
  <c r="X213" i="2"/>
  <c r="W213" i="2"/>
  <c r="V213" i="2"/>
  <c r="U213" i="2"/>
  <c r="T213" i="2"/>
  <c r="S213" i="2"/>
  <c r="O213" i="2"/>
  <c r="N213" i="2"/>
  <c r="M213" i="2"/>
  <c r="L213" i="2"/>
  <c r="K213" i="2"/>
  <c r="G213" i="2"/>
  <c r="F213" i="2"/>
  <c r="E213" i="2"/>
  <c r="D213" i="2"/>
  <c r="C213" i="2"/>
  <c r="B213" i="2"/>
  <c r="A213" i="2"/>
  <c r="X212" i="2"/>
  <c r="W212" i="2"/>
  <c r="V212" i="2"/>
  <c r="U212" i="2"/>
  <c r="T212" i="2"/>
  <c r="S212" i="2"/>
  <c r="O212" i="2"/>
  <c r="N212" i="2"/>
  <c r="M212" i="2"/>
  <c r="L212" i="2"/>
  <c r="K212" i="2"/>
  <c r="G212" i="2"/>
  <c r="F212" i="2"/>
  <c r="E212" i="2"/>
  <c r="D212" i="2"/>
  <c r="C212" i="2"/>
  <c r="B212" i="2"/>
  <c r="A212" i="2"/>
  <c r="X211" i="2"/>
  <c r="W211" i="2"/>
  <c r="V211" i="2"/>
  <c r="U211" i="2"/>
  <c r="T211" i="2"/>
  <c r="S211" i="2"/>
  <c r="O211" i="2"/>
  <c r="N211" i="2"/>
  <c r="M211" i="2"/>
  <c r="L211" i="2"/>
  <c r="K211" i="2"/>
  <c r="G211" i="2"/>
  <c r="F211" i="2"/>
  <c r="E211" i="2"/>
  <c r="D211" i="2"/>
  <c r="C211" i="2"/>
  <c r="B211" i="2"/>
  <c r="A211" i="2"/>
  <c r="X210" i="2"/>
  <c r="W210" i="2"/>
  <c r="V210" i="2"/>
  <c r="U210" i="2"/>
  <c r="T210" i="2"/>
  <c r="S210" i="2"/>
  <c r="O210" i="2"/>
  <c r="N210" i="2"/>
  <c r="M210" i="2"/>
  <c r="L210" i="2"/>
  <c r="K210" i="2"/>
  <c r="G210" i="2"/>
  <c r="F210" i="2"/>
  <c r="E210" i="2"/>
  <c r="D210" i="2"/>
  <c r="C210" i="2"/>
  <c r="B210" i="2"/>
  <c r="A210" i="2"/>
  <c r="X209" i="2"/>
  <c r="W209" i="2"/>
  <c r="V209" i="2"/>
  <c r="U209" i="2"/>
  <c r="T209" i="2"/>
  <c r="S209" i="2"/>
  <c r="O209" i="2"/>
  <c r="N209" i="2"/>
  <c r="M209" i="2"/>
  <c r="L209" i="2"/>
  <c r="K209" i="2"/>
  <c r="G209" i="2"/>
  <c r="F209" i="2"/>
  <c r="E209" i="2"/>
  <c r="D209" i="2"/>
  <c r="C209" i="2"/>
  <c r="B209" i="2"/>
  <c r="A209" i="2"/>
  <c r="X208" i="2"/>
  <c r="W208" i="2"/>
  <c r="V208" i="2"/>
  <c r="U208" i="2"/>
  <c r="T208" i="2"/>
  <c r="S208" i="2"/>
  <c r="O208" i="2"/>
  <c r="N208" i="2"/>
  <c r="M208" i="2"/>
  <c r="L208" i="2"/>
  <c r="K208" i="2"/>
  <c r="G208" i="2"/>
  <c r="F208" i="2"/>
  <c r="E208" i="2"/>
  <c r="D208" i="2"/>
  <c r="C208" i="2"/>
  <c r="B208" i="2"/>
  <c r="A208" i="2"/>
  <c r="X207" i="2"/>
  <c r="W207" i="2"/>
  <c r="V207" i="2"/>
  <c r="U207" i="2"/>
  <c r="T207" i="2"/>
  <c r="S207" i="2"/>
  <c r="O207" i="2"/>
  <c r="N207" i="2"/>
  <c r="M207" i="2"/>
  <c r="L207" i="2"/>
  <c r="K207" i="2"/>
  <c r="G207" i="2"/>
  <c r="F207" i="2"/>
  <c r="E207" i="2"/>
  <c r="D207" i="2"/>
  <c r="C207" i="2"/>
  <c r="A207" i="2"/>
  <c r="X206" i="2"/>
  <c r="W206" i="2"/>
  <c r="V206" i="2"/>
  <c r="U206" i="2"/>
  <c r="T206" i="2"/>
  <c r="S206" i="2"/>
  <c r="O206" i="2"/>
  <c r="N206" i="2"/>
  <c r="M206" i="2"/>
  <c r="L206" i="2"/>
  <c r="K206" i="2"/>
  <c r="G206" i="2"/>
  <c r="F206" i="2"/>
  <c r="E206" i="2"/>
  <c r="D206" i="2"/>
  <c r="C206" i="2"/>
  <c r="A206" i="2"/>
  <c r="X205" i="2"/>
  <c r="W205" i="2"/>
  <c r="V205" i="2"/>
  <c r="U205" i="2"/>
  <c r="T205" i="2"/>
  <c r="S205" i="2"/>
  <c r="O205" i="2"/>
  <c r="N205" i="2"/>
  <c r="M205" i="2"/>
  <c r="L205" i="2"/>
  <c r="K205" i="2"/>
  <c r="G205" i="2"/>
  <c r="F205" i="2"/>
  <c r="E205" i="2"/>
  <c r="D205" i="2"/>
  <c r="C205" i="2"/>
  <c r="A205" i="2"/>
  <c r="X204" i="2"/>
  <c r="W204" i="2"/>
  <c r="V204" i="2"/>
  <c r="U204" i="2"/>
  <c r="T204" i="2"/>
  <c r="S204" i="2"/>
  <c r="O204" i="2"/>
  <c r="N204" i="2"/>
  <c r="M204" i="2"/>
  <c r="L204" i="2"/>
  <c r="K204" i="2"/>
  <c r="G204" i="2"/>
  <c r="F204" i="2"/>
  <c r="E204" i="2"/>
  <c r="D204" i="2"/>
  <c r="C204" i="2"/>
  <c r="B204" i="2"/>
  <c r="A204" i="2"/>
  <c r="X203" i="2"/>
  <c r="W203" i="2"/>
  <c r="V203" i="2"/>
  <c r="U203" i="2"/>
  <c r="T203" i="2"/>
  <c r="S203" i="2"/>
  <c r="O203" i="2"/>
  <c r="N203" i="2"/>
  <c r="M203" i="2"/>
  <c r="L203" i="2"/>
  <c r="K203" i="2"/>
  <c r="G203" i="2"/>
  <c r="F203" i="2"/>
  <c r="E203" i="2"/>
  <c r="D203" i="2"/>
  <c r="C203" i="2"/>
  <c r="B203" i="2"/>
  <c r="A203" i="2"/>
  <c r="X202" i="2"/>
  <c r="W202" i="2"/>
  <c r="V202" i="2"/>
  <c r="U202" i="2"/>
  <c r="T202" i="2"/>
  <c r="S202" i="2"/>
  <c r="O202" i="2"/>
  <c r="N202" i="2"/>
  <c r="M202" i="2"/>
  <c r="L202" i="2"/>
  <c r="K202" i="2"/>
  <c r="G202" i="2"/>
  <c r="F202" i="2"/>
  <c r="E202" i="2"/>
  <c r="D202" i="2"/>
  <c r="C202" i="2"/>
  <c r="B202" i="2"/>
  <c r="A202" i="2"/>
  <c r="X201" i="2"/>
  <c r="W201" i="2"/>
  <c r="V201" i="2"/>
  <c r="U201" i="2"/>
  <c r="T201" i="2"/>
  <c r="S201" i="2"/>
  <c r="O201" i="2"/>
  <c r="N201" i="2"/>
  <c r="M201" i="2"/>
  <c r="L201" i="2"/>
  <c r="K201" i="2"/>
  <c r="G201" i="2"/>
  <c r="F201" i="2"/>
  <c r="E201" i="2"/>
  <c r="D201" i="2"/>
  <c r="C201" i="2"/>
  <c r="B201" i="2"/>
  <c r="A201" i="2"/>
  <c r="X200" i="2"/>
  <c r="W200" i="2"/>
  <c r="V200" i="2"/>
  <c r="U200" i="2"/>
  <c r="T200" i="2"/>
  <c r="S200" i="2"/>
  <c r="O200" i="2"/>
  <c r="N200" i="2"/>
  <c r="M200" i="2"/>
  <c r="L200" i="2"/>
  <c r="K200" i="2"/>
  <c r="G200" i="2"/>
  <c r="F200" i="2"/>
  <c r="E200" i="2"/>
  <c r="D200" i="2"/>
  <c r="C200" i="2"/>
  <c r="B200" i="2"/>
  <c r="A200" i="2"/>
  <c r="X199" i="2"/>
  <c r="W199" i="2"/>
  <c r="V199" i="2"/>
  <c r="U199" i="2"/>
  <c r="T199" i="2"/>
  <c r="S199" i="2"/>
  <c r="O199" i="2"/>
  <c r="N199" i="2"/>
  <c r="M199" i="2"/>
  <c r="L199" i="2"/>
  <c r="K199" i="2"/>
  <c r="G199" i="2"/>
  <c r="F199" i="2"/>
  <c r="E199" i="2"/>
  <c r="D199" i="2"/>
  <c r="C199" i="2"/>
  <c r="B199" i="2"/>
  <c r="A199" i="2"/>
  <c r="X198" i="2"/>
  <c r="W198" i="2"/>
  <c r="V198" i="2"/>
  <c r="U198" i="2"/>
  <c r="T198" i="2"/>
  <c r="S198" i="2"/>
  <c r="O198" i="2"/>
  <c r="N198" i="2"/>
  <c r="M198" i="2"/>
  <c r="L198" i="2"/>
  <c r="K198" i="2"/>
  <c r="G198" i="2"/>
  <c r="F198" i="2"/>
  <c r="E198" i="2"/>
  <c r="D198" i="2"/>
  <c r="C198" i="2"/>
  <c r="B198" i="2"/>
  <c r="A198" i="2"/>
  <c r="X197" i="2"/>
  <c r="W197" i="2"/>
  <c r="V197" i="2"/>
  <c r="U197" i="2"/>
  <c r="T197" i="2"/>
  <c r="S197" i="2"/>
  <c r="O197" i="2"/>
  <c r="N197" i="2"/>
  <c r="M197" i="2"/>
  <c r="L197" i="2"/>
  <c r="K197" i="2"/>
  <c r="G197" i="2"/>
  <c r="F197" i="2"/>
  <c r="E197" i="2"/>
  <c r="D197" i="2"/>
  <c r="C197" i="2"/>
  <c r="B197" i="2"/>
  <c r="A197" i="2"/>
  <c r="X196" i="2"/>
  <c r="W196" i="2"/>
  <c r="V196" i="2"/>
  <c r="U196" i="2"/>
  <c r="T196" i="2"/>
  <c r="S196" i="2"/>
  <c r="O196" i="2"/>
  <c r="N196" i="2"/>
  <c r="M196" i="2"/>
  <c r="L196" i="2"/>
  <c r="K196" i="2"/>
  <c r="G196" i="2"/>
  <c r="F196" i="2"/>
  <c r="E196" i="2"/>
  <c r="D196" i="2"/>
  <c r="C196" i="2"/>
  <c r="B196" i="2"/>
  <c r="A196" i="2"/>
  <c r="X195" i="2"/>
  <c r="W195" i="2"/>
  <c r="V195" i="2"/>
  <c r="U195" i="2"/>
  <c r="T195" i="2"/>
  <c r="S195" i="2"/>
  <c r="O195" i="2"/>
  <c r="N195" i="2"/>
  <c r="M195" i="2"/>
  <c r="L195" i="2"/>
  <c r="K195" i="2"/>
  <c r="G195" i="2"/>
  <c r="F195" i="2"/>
  <c r="E195" i="2"/>
  <c r="D195" i="2"/>
  <c r="C195" i="2"/>
  <c r="B195" i="2"/>
  <c r="A195" i="2"/>
  <c r="X194" i="2"/>
  <c r="W194" i="2"/>
  <c r="V194" i="2"/>
  <c r="U194" i="2"/>
  <c r="T194" i="2"/>
  <c r="S194" i="2"/>
  <c r="O194" i="2"/>
  <c r="N194" i="2"/>
  <c r="M194" i="2"/>
  <c r="L194" i="2"/>
  <c r="K194" i="2"/>
  <c r="G194" i="2"/>
  <c r="F194" i="2"/>
  <c r="E194" i="2"/>
  <c r="D194" i="2"/>
  <c r="C194" i="2"/>
  <c r="B194" i="2"/>
  <c r="A194" i="2"/>
  <c r="X193" i="2"/>
  <c r="W193" i="2"/>
  <c r="V193" i="2"/>
  <c r="U193" i="2"/>
  <c r="T193" i="2"/>
  <c r="S193" i="2"/>
  <c r="O193" i="2"/>
  <c r="N193" i="2"/>
  <c r="M193" i="2"/>
  <c r="L193" i="2"/>
  <c r="K193" i="2"/>
  <c r="G193" i="2"/>
  <c r="F193" i="2"/>
  <c r="E193" i="2"/>
  <c r="D193" i="2"/>
  <c r="C193" i="2"/>
  <c r="B193" i="2"/>
  <c r="A193" i="2"/>
  <c r="X192" i="2"/>
  <c r="W192" i="2"/>
  <c r="V192" i="2"/>
  <c r="U192" i="2"/>
  <c r="T192" i="2"/>
  <c r="S192" i="2"/>
  <c r="O192" i="2"/>
  <c r="N192" i="2"/>
  <c r="M192" i="2"/>
  <c r="L192" i="2"/>
  <c r="K192" i="2"/>
  <c r="G192" i="2"/>
  <c r="F192" i="2"/>
  <c r="E192" i="2"/>
  <c r="D192" i="2"/>
  <c r="C192" i="2"/>
  <c r="B192" i="2"/>
  <c r="A192" i="2"/>
  <c r="X191" i="2"/>
  <c r="W191" i="2"/>
  <c r="V191" i="2"/>
  <c r="U191" i="2"/>
  <c r="T191" i="2"/>
  <c r="S191" i="2"/>
  <c r="O191" i="2"/>
  <c r="N191" i="2"/>
  <c r="M191" i="2"/>
  <c r="L191" i="2"/>
  <c r="K191" i="2"/>
  <c r="G191" i="2"/>
  <c r="F191" i="2"/>
  <c r="E191" i="2"/>
  <c r="D191" i="2"/>
  <c r="C191" i="2"/>
  <c r="B191" i="2"/>
  <c r="A191" i="2"/>
  <c r="X190" i="2"/>
  <c r="W190" i="2"/>
  <c r="V190" i="2"/>
  <c r="U190" i="2"/>
  <c r="T190" i="2"/>
  <c r="S190" i="2"/>
  <c r="O190" i="2"/>
  <c r="N190" i="2"/>
  <c r="M190" i="2"/>
  <c r="L190" i="2"/>
  <c r="K190" i="2"/>
  <c r="G190" i="2"/>
  <c r="F190" i="2"/>
  <c r="E190" i="2"/>
  <c r="D190" i="2"/>
  <c r="C190" i="2"/>
  <c r="B190" i="2"/>
  <c r="A190" i="2"/>
  <c r="X189" i="2"/>
  <c r="W189" i="2"/>
  <c r="V189" i="2"/>
  <c r="U189" i="2"/>
  <c r="T189" i="2"/>
  <c r="S189" i="2"/>
  <c r="O189" i="2"/>
  <c r="N189" i="2"/>
  <c r="M189" i="2"/>
  <c r="L189" i="2"/>
  <c r="K189" i="2"/>
  <c r="G189" i="2"/>
  <c r="F189" i="2"/>
  <c r="E189" i="2"/>
  <c r="D189" i="2"/>
  <c r="C189" i="2"/>
  <c r="B189" i="2"/>
  <c r="A189" i="2"/>
  <c r="X188" i="2"/>
  <c r="W188" i="2"/>
  <c r="V188" i="2"/>
  <c r="U188" i="2"/>
  <c r="T188" i="2"/>
  <c r="S188" i="2"/>
  <c r="O188" i="2"/>
  <c r="N188" i="2"/>
  <c r="M188" i="2"/>
  <c r="L188" i="2"/>
  <c r="K188" i="2"/>
  <c r="G188" i="2"/>
  <c r="F188" i="2"/>
  <c r="E188" i="2"/>
  <c r="D188" i="2"/>
  <c r="C188" i="2"/>
  <c r="B188" i="2"/>
  <c r="A188" i="2"/>
  <c r="X187" i="2"/>
  <c r="W187" i="2"/>
  <c r="V187" i="2"/>
  <c r="U187" i="2"/>
  <c r="T187" i="2"/>
  <c r="S187" i="2"/>
  <c r="O187" i="2"/>
  <c r="N187" i="2"/>
  <c r="M187" i="2"/>
  <c r="L187" i="2"/>
  <c r="K187" i="2"/>
  <c r="G187" i="2"/>
  <c r="F187" i="2"/>
  <c r="E187" i="2"/>
  <c r="D187" i="2"/>
  <c r="C187" i="2"/>
  <c r="B187" i="2"/>
  <c r="A187" i="2"/>
  <c r="X186" i="2"/>
  <c r="W186" i="2"/>
  <c r="V186" i="2"/>
  <c r="U186" i="2"/>
  <c r="T186" i="2"/>
  <c r="S186" i="2"/>
  <c r="O186" i="2"/>
  <c r="N186" i="2"/>
  <c r="M186" i="2"/>
  <c r="L186" i="2"/>
  <c r="K186" i="2"/>
  <c r="G186" i="2"/>
  <c r="F186" i="2"/>
  <c r="E186" i="2"/>
  <c r="D186" i="2"/>
  <c r="C186" i="2"/>
  <c r="B186" i="2"/>
  <c r="A186" i="2"/>
  <c r="X185" i="2"/>
  <c r="W185" i="2"/>
  <c r="V185" i="2"/>
  <c r="U185" i="2"/>
  <c r="T185" i="2"/>
  <c r="S185" i="2"/>
  <c r="O185" i="2"/>
  <c r="N185" i="2"/>
  <c r="M185" i="2"/>
  <c r="L185" i="2"/>
  <c r="K185" i="2"/>
  <c r="G185" i="2"/>
  <c r="F185" i="2"/>
  <c r="E185" i="2"/>
  <c r="D185" i="2"/>
  <c r="C185" i="2"/>
  <c r="B185" i="2"/>
  <c r="A185" i="2"/>
  <c r="X184" i="2"/>
  <c r="W184" i="2"/>
  <c r="V184" i="2"/>
  <c r="U184" i="2"/>
  <c r="T184" i="2"/>
  <c r="S184" i="2"/>
  <c r="O184" i="2"/>
  <c r="N184" i="2"/>
  <c r="M184" i="2"/>
  <c r="L184" i="2"/>
  <c r="K184" i="2"/>
  <c r="G184" i="2"/>
  <c r="F184" i="2"/>
  <c r="E184" i="2"/>
  <c r="D184" i="2"/>
  <c r="C184" i="2"/>
  <c r="B184" i="2"/>
  <c r="A184" i="2"/>
  <c r="X183" i="2"/>
  <c r="W183" i="2"/>
  <c r="V183" i="2"/>
  <c r="U183" i="2"/>
  <c r="T183" i="2"/>
  <c r="S183" i="2"/>
  <c r="O183" i="2"/>
  <c r="N183" i="2"/>
  <c r="M183" i="2"/>
  <c r="L183" i="2"/>
  <c r="K183" i="2"/>
  <c r="G183" i="2"/>
  <c r="F183" i="2"/>
  <c r="E183" i="2"/>
  <c r="D183" i="2"/>
  <c r="C183" i="2"/>
  <c r="B183" i="2"/>
  <c r="A183" i="2"/>
  <c r="X182" i="2"/>
  <c r="W182" i="2"/>
  <c r="V182" i="2"/>
  <c r="U182" i="2"/>
  <c r="T182" i="2"/>
  <c r="S182" i="2"/>
  <c r="O182" i="2"/>
  <c r="N182" i="2"/>
  <c r="M182" i="2"/>
  <c r="L182" i="2"/>
  <c r="K182" i="2"/>
  <c r="G182" i="2"/>
  <c r="F182" i="2"/>
  <c r="E182" i="2"/>
  <c r="D182" i="2"/>
  <c r="C182" i="2"/>
  <c r="B182" i="2"/>
  <c r="A182" i="2"/>
  <c r="X181" i="2"/>
  <c r="W181" i="2"/>
  <c r="V181" i="2"/>
  <c r="U181" i="2"/>
  <c r="T181" i="2"/>
  <c r="S181" i="2"/>
  <c r="O181" i="2"/>
  <c r="N181" i="2"/>
  <c r="M181" i="2"/>
  <c r="L181" i="2"/>
  <c r="K181" i="2"/>
  <c r="G181" i="2"/>
  <c r="F181" i="2"/>
  <c r="E181" i="2"/>
  <c r="D181" i="2"/>
  <c r="C181" i="2"/>
  <c r="B181" i="2"/>
  <c r="A181" i="2"/>
  <c r="X180" i="2"/>
  <c r="W180" i="2"/>
  <c r="V180" i="2"/>
  <c r="U180" i="2"/>
  <c r="T180" i="2"/>
  <c r="S180" i="2"/>
  <c r="O180" i="2"/>
  <c r="N180" i="2"/>
  <c r="M180" i="2"/>
  <c r="L180" i="2"/>
  <c r="K180" i="2"/>
  <c r="G180" i="2"/>
  <c r="F180" i="2"/>
  <c r="E180" i="2"/>
  <c r="D180" i="2"/>
  <c r="C180" i="2"/>
  <c r="B180" i="2"/>
  <c r="A180" i="2"/>
  <c r="X179" i="2"/>
  <c r="W179" i="2"/>
  <c r="V179" i="2"/>
  <c r="U179" i="2"/>
  <c r="T179" i="2"/>
  <c r="S179" i="2"/>
  <c r="O179" i="2"/>
  <c r="N179" i="2"/>
  <c r="M179" i="2"/>
  <c r="L179" i="2"/>
  <c r="K179" i="2"/>
  <c r="G179" i="2"/>
  <c r="F179" i="2"/>
  <c r="E179" i="2"/>
  <c r="D179" i="2"/>
  <c r="C179" i="2"/>
  <c r="B179" i="2"/>
  <c r="A179" i="2"/>
  <c r="X178" i="2"/>
  <c r="W178" i="2"/>
  <c r="V178" i="2"/>
  <c r="U178" i="2"/>
  <c r="T178" i="2"/>
  <c r="S178" i="2"/>
  <c r="O178" i="2"/>
  <c r="N178" i="2"/>
  <c r="M178" i="2"/>
  <c r="L178" i="2"/>
  <c r="K178" i="2"/>
  <c r="G178" i="2"/>
  <c r="F178" i="2"/>
  <c r="E178" i="2"/>
  <c r="D178" i="2"/>
  <c r="C178" i="2"/>
  <c r="B178" i="2"/>
  <c r="A178" i="2"/>
  <c r="X177" i="2"/>
  <c r="W177" i="2"/>
  <c r="V177" i="2"/>
  <c r="U177" i="2"/>
  <c r="T177" i="2"/>
  <c r="S177" i="2"/>
  <c r="O177" i="2"/>
  <c r="N177" i="2"/>
  <c r="M177" i="2"/>
  <c r="L177" i="2"/>
  <c r="K177" i="2"/>
  <c r="G177" i="2"/>
  <c r="F177" i="2"/>
  <c r="E177" i="2"/>
  <c r="D177" i="2"/>
  <c r="C177" i="2"/>
  <c r="B177" i="2"/>
  <c r="A177" i="2"/>
  <c r="X176" i="2"/>
  <c r="W176" i="2"/>
  <c r="V176" i="2"/>
  <c r="U176" i="2"/>
  <c r="T176" i="2"/>
  <c r="S176" i="2"/>
  <c r="O176" i="2"/>
  <c r="N176" i="2"/>
  <c r="M176" i="2"/>
  <c r="L176" i="2"/>
  <c r="K176" i="2"/>
  <c r="G176" i="2"/>
  <c r="F176" i="2"/>
  <c r="E176" i="2"/>
  <c r="D176" i="2"/>
  <c r="C176" i="2"/>
  <c r="B176" i="2"/>
  <c r="A176" i="2"/>
  <c r="X175" i="2"/>
  <c r="W175" i="2"/>
  <c r="V175" i="2"/>
  <c r="U175" i="2"/>
  <c r="T175" i="2"/>
  <c r="S175" i="2"/>
  <c r="O175" i="2"/>
  <c r="N175" i="2"/>
  <c r="M175" i="2"/>
  <c r="L175" i="2"/>
  <c r="K175" i="2"/>
  <c r="G175" i="2"/>
  <c r="F175" i="2"/>
  <c r="E175" i="2"/>
  <c r="D175" i="2"/>
  <c r="C175" i="2"/>
  <c r="B175" i="2"/>
  <c r="A175" i="2"/>
  <c r="X174" i="2"/>
  <c r="W174" i="2"/>
  <c r="V174" i="2"/>
  <c r="U174" i="2"/>
  <c r="T174" i="2"/>
  <c r="S174" i="2"/>
  <c r="O174" i="2"/>
  <c r="N174" i="2"/>
  <c r="M174" i="2"/>
  <c r="L174" i="2"/>
  <c r="K174" i="2"/>
  <c r="G174" i="2"/>
  <c r="F174" i="2"/>
  <c r="E174" i="2"/>
  <c r="D174" i="2"/>
  <c r="C174" i="2"/>
  <c r="B174" i="2"/>
  <c r="A174" i="2"/>
  <c r="X173" i="2"/>
  <c r="W173" i="2"/>
  <c r="V173" i="2"/>
  <c r="U173" i="2"/>
  <c r="T173" i="2"/>
  <c r="S173" i="2"/>
  <c r="O173" i="2"/>
  <c r="N173" i="2"/>
  <c r="M173" i="2"/>
  <c r="L173" i="2"/>
  <c r="K173" i="2"/>
  <c r="G173" i="2"/>
  <c r="F173" i="2"/>
  <c r="E173" i="2"/>
  <c r="D173" i="2"/>
  <c r="C173" i="2"/>
  <c r="B173" i="2"/>
  <c r="A173" i="2"/>
  <c r="X172" i="2"/>
  <c r="W172" i="2"/>
  <c r="V172" i="2"/>
  <c r="U172" i="2"/>
  <c r="T172" i="2"/>
  <c r="S172" i="2"/>
  <c r="O172" i="2"/>
  <c r="N172" i="2"/>
  <c r="M172" i="2"/>
  <c r="L172" i="2"/>
  <c r="K172" i="2"/>
  <c r="G172" i="2"/>
  <c r="F172" i="2"/>
  <c r="E172" i="2"/>
  <c r="D172" i="2"/>
  <c r="C172" i="2"/>
  <c r="B172" i="2"/>
  <c r="A172" i="2"/>
  <c r="X171" i="2"/>
  <c r="W171" i="2"/>
  <c r="V171" i="2"/>
  <c r="U171" i="2"/>
  <c r="T171" i="2"/>
  <c r="S171" i="2"/>
  <c r="O171" i="2"/>
  <c r="N171" i="2"/>
  <c r="M171" i="2"/>
  <c r="L171" i="2"/>
  <c r="K171" i="2"/>
  <c r="G171" i="2"/>
  <c r="F171" i="2"/>
  <c r="E171" i="2"/>
  <c r="D171" i="2"/>
  <c r="C171" i="2"/>
  <c r="B171" i="2"/>
  <c r="A171" i="2"/>
  <c r="X170" i="2"/>
  <c r="W170" i="2"/>
  <c r="V170" i="2"/>
  <c r="U170" i="2"/>
  <c r="T170" i="2"/>
  <c r="S170" i="2"/>
  <c r="O170" i="2"/>
  <c r="N170" i="2"/>
  <c r="M170" i="2"/>
  <c r="L170" i="2"/>
  <c r="K170" i="2"/>
  <c r="G170" i="2"/>
  <c r="F170" i="2"/>
  <c r="E170" i="2"/>
  <c r="D170" i="2"/>
  <c r="C170" i="2"/>
  <c r="B170" i="2"/>
  <c r="A170" i="2"/>
  <c r="X169" i="2"/>
  <c r="W169" i="2"/>
  <c r="V169" i="2"/>
  <c r="U169" i="2"/>
  <c r="T169" i="2"/>
  <c r="S169" i="2"/>
  <c r="O169" i="2"/>
  <c r="N169" i="2"/>
  <c r="M169" i="2"/>
  <c r="L169" i="2"/>
  <c r="K169" i="2"/>
  <c r="G169" i="2"/>
  <c r="F169" i="2"/>
  <c r="E169" i="2"/>
  <c r="D169" i="2"/>
  <c r="C169" i="2"/>
  <c r="B169" i="2"/>
  <c r="A169" i="2"/>
  <c r="X168" i="2"/>
  <c r="W168" i="2"/>
  <c r="V168" i="2"/>
  <c r="U168" i="2"/>
  <c r="T168" i="2"/>
  <c r="S168" i="2"/>
  <c r="O168" i="2"/>
  <c r="N168" i="2"/>
  <c r="M168" i="2"/>
  <c r="L168" i="2"/>
  <c r="K168" i="2"/>
  <c r="G168" i="2"/>
  <c r="F168" i="2"/>
  <c r="E168" i="2"/>
  <c r="D168" i="2"/>
  <c r="C168" i="2"/>
  <c r="B168" i="2"/>
  <c r="A168" i="2"/>
  <c r="X167" i="2"/>
  <c r="W167" i="2"/>
  <c r="V167" i="2"/>
  <c r="U167" i="2"/>
  <c r="T167" i="2"/>
  <c r="S167" i="2"/>
  <c r="O167" i="2"/>
  <c r="N167" i="2"/>
  <c r="M167" i="2"/>
  <c r="L167" i="2"/>
  <c r="K167" i="2"/>
  <c r="G167" i="2"/>
  <c r="F167" i="2"/>
  <c r="E167" i="2"/>
  <c r="D167" i="2"/>
  <c r="C167" i="2"/>
  <c r="B167" i="2"/>
  <c r="A167" i="2"/>
  <c r="X166" i="2"/>
  <c r="W166" i="2"/>
  <c r="V166" i="2"/>
  <c r="U166" i="2"/>
  <c r="T166" i="2"/>
  <c r="S166" i="2"/>
  <c r="O166" i="2"/>
  <c r="N166" i="2"/>
  <c r="M166" i="2"/>
  <c r="L166" i="2"/>
  <c r="K166" i="2"/>
  <c r="G166" i="2"/>
  <c r="F166" i="2"/>
  <c r="E166" i="2"/>
  <c r="D166" i="2"/>
  <c r="C166" i="2"/>
  <c r="B166" i="2"/>
  <c r="A166" i="2"/>
  <c r="X165" i="2"/>
  <c r="W165" i="2"/>
  <c r="V165" i="2"/>
  <c r="U165" i="2"/>
  <c r="T165" i="2"/>
  <c r="S165" i="2"/>
  <c r="O165" i="2"/>
  <c r="N165" i="2"/>
  <c r="M165" i="2"/>
  <c r="L165" i="2"/>
  <c r="K165" i="2"/>
  <c r="G165" i="2"/>
  <c r="F165" i="2"/>
  <c r="E165" i="2"/>
  <c r="D165" i="2"/>
  <c r="C165" i="2"/>
  <c r="B165" i="2"/>
  <c r="A165" i="2"/>
  <c r="X164" i="2"/>
  <c r="W164" i="2"/>
  <c r="V164" i="2"/>
  <c r="U164" i="2"/>
  <c r="T164" i="2"/>
  <c r="S164" i="2"/>
  <c r="O164" i="2"/>
  <c r="N164" i="2"/>
  <c r="M164" i="2"/>
  <c r="L164" i="2"/>
  <c r="K164" i="2"/>
  <c r="G164" i="2"/>
  <c r="F164" i="2"/>
  <c r="E164" i="2"/>
  <c r="D164" i="2"/>
  <c r="C164" i="2"/>
  <c r="B164" i="2"/>
  <c r="A164" i="2"/>
  <c r="X163" i="2"/>
  <c r="W163" i="2"/>
  <c r="V163" i="2"/>
  <c r="U163" i="2"/>
  <c r="T163" i="2"/>
  <c r="S163" i="2"/>
  <c r="O163" i="2"/>
  <c r="N163" i="2"/>
  <c r="M163" i="2"/>
  <c r="L163" i="2"/>
  <c r="K163" i="2"/>
  <c r="G163" i="2"/>
  <c r="F163" i="2"/>
  <c r="E163" i="2"/>
  <c r="D163" i="2"/>
  <c r="C163" i="2"/>
  <c r="B163" i="2"/>
  <c r="A163" i="2"/>
  <c r="X162" i="2"/>
  <c r="W162" i="2"/>
  <c r="V162" i="2"/>
  <c r="U162" i="2"/>
  <c r="T162" i="2"/>
  <c r="S162" i="2"/>
  <c r="O162" i="2"/>
  <c r="N162" i="2"/>
  <c r="M162" i="2"/>
  <c r="L162" i="2"/>
  <c r="K162" i="2"/>
  <c r="G162" i="2"/>
  <c r="F162" i="2"/>
  <c r="E162" i="2"/>
  <c r="D162" i="2"/>
  <c r="C162" i="2"/>
  <c r="B162" i="2"/>
  <c r="A162" i="2"/>
  <c r="X161" i="2"/>
  <c r="W161" i="2"/>
  <c r="V161" i="2"/>
  <c r="U161" i="2"/>
  <c r="T161" i="2"/>
  <c r="S161" i="2"/>
  <c r="O161" i="2"/>
  <c r="N161" i="2"/>
  <c r="M161" i="2"/>
  <c r="L161" i="2"/>
  <c r="K161" i="2"/>
  <c r="G161" i="2"/>
  <c r="F161" i="2"/>
  <c r="E161" i="2"/>
  <c r="D161" i="2"/>
  <c r="C161" i="2"/>
  <c r="B161" i="2"/>
  <c r="A161" i="2"/>
  <c r="X160" i="2"/>
  <c r="W160" i="2"/>
  <c r="V160" i="2"/>
  <c r="U160" i="2"/>
  <c r="T160" i="2"/>
  <c r="S160" i="2"/>
  <c r="O160" i="2"/>
  <c r="N160" i="2"/>
  <c r="M160" i="2"/>
  <c r="L160" i="2"/>
  <c r="K160" i="2"/>
  <c r="G160" i="2"/>
  <c r="F160" i="2"/>
  <c r="E160" i="2"/>
  <c r="D160" i="2"/>
  <c r="C160" i="2"/>
  <c r="B160" i="2"/>
  <c r="A160" i="2"/>
  <c r="X159" i="2"/>
  <c r="W159" i="2"/>
  <c r="V159" i="2"/>
  <c r="U159" i="2"/>
  <c r="T159" i="2"/>
  <c r="S159" i="2"/>
  <c r="O159" i="2"/>
  <c r="N159" i="2"/>
  <c r="M159" i="2"/>
  <c r="L159" i="2"/>
  <c r="K159" i="2"/>
  <c r="G159" i="2"/>
  <c r="F159" i="2"/>
  <c r="E159" i="2"/>
  <c r="D159" i="2"/>
  <c r="C159" i="2"/>
  <c r="B159" i="2"/>
  <c r="A159" i="2"/>
  <c r="X158" i="2"/>
  <c r="W158" i="2"/>
  <c r="V158" i="2"/>
  <c r="U158" i="2"/>
  <c r="T158" i="2"/>
  <c r="S158" i="2"/>
  <c r="O158" i="2"/>
  <c r="N158" i="2"/>
  <c r="M158" i="2"/>
  <c r="L158" i="2"/>
  <c r="K158" i="2"/>
  <c r="G158" i="2"/>
  <c r="F158" i="2"/>
  <c r="E158" i="2"/>
  <c r="D158" i="2"/>
  <c r="C158" i="2"/>
  <c r="B158" i="2"/>
  <c r="A158" i="2"/>
  <c r="X157" i="2"/>
  <c r="W157" i="2"/>
  <c r="V157" i="2"/>
  <c r="U157" i="2"/>
  <c r="T157" i="2"/>
  <c r="S157" i="2"/>
  <c r="O157" i="2"/>
  <c r="N157" i="2"/>
  <c r="M157" i="2"/>
  <c r="L157" i="2"/>
  <c r="K157" i="2"/>
  <c r="G157" i="2"/>
  <c r="F157" i="2"/>
  <c r="E157" i="2"/>
  <c r="D157" i="2"/>
  <c r="C157" i="2"/>
  <c r="B157" i="2"/>
  <c r="A157" i="2"/>
  <c r="X156" i="2"/>
  <c r="W156" i="2"/>
  <c r="V156" i="2"/>
  <c r="U156" i="2"/>
  <c r="T156" i="2"/>
  <c r="S156" i="2"/>
  <c r="O156" i="2"/>
  <c r="N156" i="2"/>
  <c r="M156" i="2"/>
  <c r="L156" i="2"/>
  <c r="K156" i="2"/>
  <c r="G156" i="2"/>
  <c r="F156" i="2"/>
  <c r="E156" i="2"/>
  <c r="D156" i="2"/>
  <c r="C156" i="2"/>
  <c r="B156" i="2"/>
  <c r="A156" i="2"/>
  <c r="X155" i="2"/>
  <c r="W155" i="2"/>
  <c r="V155" i="2"/>
  <c r="U155" i="2"/>
  <c r="T155" i="2"/>
  <c r="S155" i="2"/>
  <c r="O155" i="2"/>
  <c r="N155" i="2"/>
  <c r="M155" i="2"/>
  <c r="L155" i="2"/>
  <c r="K155" i="2"/>
  <c r="G155" i="2"/>
  <c r="F155" i="2"/>
  <c r="E155" i="2"/>
  <c r="D155" i="2"/>
  <c r="C155" i="2"/>
  <c r="B155" i="2"/>
  <c r="A155" i="2"/>
  <c r="X154" i="2"/>
  <c r="W154" i="2"/>
  <c r="V154" i="2"/>
  <c r="U154" i="2"/>
  <c r="T154" i="2"/>
  <c r="S154" i="2"/>
  <c r="O154" i="2"/>
  <c r="N154" i="2"/>
  <c r="M154" i="2"/>
  <c r="L154" i="2"/>
  <c r="K154" i="2"/>
  <c r="G154" i="2"/>
  <c r="F154" i="2"/>
  <c r="E154" i="2"/>
  <c r="D154" i="2"/>
  <c r="C154" i="2"/>
  <c r="B154" i="2"/>
  <c r="A154" i="2"/>
  <c r="X153" i="2"/>
  <c r="W153" i="2"/>
  <c r="V153" i="2"/>
  <c r="U153" i="2"/>
  <c r="T153" i="2"/>
  <c r="S153" i="2"/>
  <c r="O153" i="2"/>
  <c r="N153" i="2"/>
  <c r="M153" i="2"/>
  <c r="L153" i="2"/>
  <c r="K153" i="2"/>
  <c r="G153" i="2"/>
  <c r="F153" i="2"/>
  <c r="E153" i="2"/>
  <c r="D153" i="2"/>
  <c r="C153" i="2"/>
  <c r="B153" i="2"/>
  <c r="A153" i="2"/>
  <c r="X152" i="2"/>
  <c r="W152" i="2"/>
  <c r="V152" i="2"/>
  <c r="U152" i="2"/>
  <c r="T152" i="2"/>
  <c r="S152" i="2"/>
  <c r="O152" i="2"/>
  <c r="N152" i="2"/>
  <c r="M152" i="2"/>
  <c r="L152" i="2"/>
  <c r="K152" i="2"/>
  <c r="G152" i="2"/>
  <c r="F152" i="2"/>
  <c r="E152" i="2"/>
  <c r="D152" i="2"/>
  <c r="C152" i="2"/>
  <c r="B152" i="2"/>
  <c r="A152" i="2"/>
  <c r="X151" i="2"/>
  <c r="W151" i="2"/>
  <c r="V151" i="2"/>
  <c r="U151" i="2"/>
  <c r="T151" i="2"/>
  <c r="S151" i="2"/>
  <c r="O151" i="2"/>
  <c r="N151" i="2"/>
  <c r="M151" i="2"/>
  <c r="L151" i="2"/>
  <c r="K151" i="2"/>
  <c r="G151" i="2"/>
  <c r="F151" i="2"/>
  <c r="E151" i="2"/>
  <c r="D151" i="2"/>
  <c r="C151" i="2"/>
  <c r="B151" i="2"/>
  <c r="A151" i="2"/>
  <c r="X150" i="2"/>
  <c r="W150" i="2"/>
  <c r="V150" i="2"/>
  <c r="U150" i="2"/>
  <c r="T150" i="2"/>
  <c r="S150" i="2"/>
  <c r="O150" i="2"/>
  <c r="N150" i="2"/>
  <c r="M150" i="2"/>
  <c r="L150" i="2"/>
  <c r="K150" i="2"/>
  <c r="G150" i="2"/>
  <c r="F150" i="2"/>
  <c r="E150" i="2"/>
  <c r="D150" i="2"/>
  <c r="C150" i="2"/>
  <c r="B150" i="2"/>
  <c r="A150" i="2"/>
  <c r="X149" i="2"/>
  <c r="W149" i="2"/>
  <c r="V149" i="2"/>
  <c r="U149" i="2"/>
  <c r="T149" i="2"/>
  <c r="S149" i="2"/>
  <c r="O149" i="2"/>
  <c r="N149" i="2"/>
  <c r="M149" i="2"/>
  <c r="L149" i="2"/>
  <c r="K149" i="2"/>
  <c r="G149" i="2"/>
  <c r="F149" i="2"/>
  <c r="E149" i="2"/>
  <c r="D149" i="2"/>
  <c r="C149" i="2"/>
  <c r="B149" i="2"/>
  <c r="A149" i="2"/>
  <c r="X148" i="2"/>
  <c r="W148" i="2"/>
  <c r="V148" i="2"/>
  <c r="U148" i="2"/>
  <c r="T148" i="2"/>
  <c r="S148" i="2"/>
  <c r="O148" i="2"/>
  <c r="N148" i="2"/>
  <c r="M148" i="2"/>
  <c r="L148" i="2"/>
  <c r="K148" i="2"/>
  <c r="G148" i="2"/>
  <c r="F148" i="2"/>
  <c r="E148" i="2"/>
  <c r="D148" i="2"/>
  <c r="C148" i="2"/>
  <c r="B148" i="2"/>
  <c r="A148" i="2"/>
  <c r="X147" i="2"/>
  <c r="W147" i="2"/>
  <c r="V147" i="2"/>
  <c r="U147" i="2"/>
  <c r="T147" i="2"/>
  <c r="S147" i="2"/>
  <c r="O147" i="2"/>
  <c r="N147" i="2"/>
  <c r="M147" i="2"/>
  <c r="L147" i="2"/>
  <c r="K147" i="2"/>
  <c r="G147" i="2"/>
  <c r="F147" i="2"/>
  <c r="E147" i="2"/>
  <c r="D147" i="2"/>
  <c r="C147" i="2"/>
  <c r="B147" i="2"/>
  <c r="A147" i="2"/>
  <c r="X146" i="2"/>
  <c r="W146" i="2"/>
  <c r="V146" i="2"/>
  <c r="U146" i="2"/>
  <c r="T146" i="2"/>
  <c r="S146" i="2"/>
  <c r="O146" i="2"/>
  <c r="N146" i="2"/>
  <c r="M146" i="2"/>
  <c r="L146" i="2"/>
  <c r="K146" i="2"/>
  <c r="G146" i="2"/>
  <c r="F146" i="2"/>
  <c r="E146" i="2"/>
  <c r="D146" i="2"/>
  <c r="C146" i="2"/>
  <c r="B146" i="2"/>
  <c r="A146" i="2"/>
  <c r="X145" i="2"/>
  <c r="W145" i="2"/>
  <c r="V145" i="2"/>
  <c r="U145" i="2"/>
  <c r="T145" i="2"/>
  <c r="S145" i="2"/>
  <c r="O145" i="2"/>
  <c r="N145" i="2"/>
  <c r="M145" i="2"/>
  <c r="L145" i="2"/>
  <c r="K145" i="2"/>
  <c r="G145" i="2"/>
  <c r="F145" i="2"/>
  <c r="E145" i="2"/>
  <c r="D145" i="2"/>
  <c r="C145" i="2"/>
  <c r="B145" i="2"/>
  <c r="A145" i="2"/>
  <c r="X144" i="2"/>
  <c r="W144" i="2"/>
  <c r="V144" i="2"/>
  <c r="U144" i="2"/>
  <c r="T144" i="2"/>
  <c r="S144" i="2"/>
  <c r="O144" i="2"/>
  <c r="N144" i="2"/>
  <c r="M144" i="2"/>
  <c r="L144" i="2"/>
  <c r="K144" i="2"/>
  <c r="G144" i="2"/>
  <c r="F144" i="2"/>
  <c r="E144" i="2"/>
  <c r="D144" i="2"/>
  <c r="C144" i="2"/>
  <c r="B144" i="2"/>
  <c r="A144" i="2"/>
  <c r="X143" i="2"/>
  <c r="W143" i="2"/>
  <c r="V143" i="2"/>
  <c r="U143" i="2"/>
  <c r="T143" i="2"/>
  <c r="S143" i="2"/>
  <c r="O143" i="2"/>
  <c r="N143" i="2"/>
  <c r="M143" i="2"/>
  <c r="L143" i="2"/>
  <c r="K143" i="2"/>
  <c r="G143" i="2"/>
  <c r="F143" i="2"/>
  <c r="E143" i="2"/>
  <c r="D143" i="2"/>
  <c r="C143" i="2"/>
  <c r="B143" i="2"/>
  <c r="A143" i="2"/>
  <c r="X142" i="2"/>
  <c r="W142" i="2"/>
  <c r="V142" i="2"/>
  <c r="U142" i="2"/>
  <c r="T142" i="2"/>
  <c r="S142" i="2"/>
  <c r="O142" i="2"/>
  <c r="N142" i="2"/>
  <c r="M142" i="2"/>
  <c r="L142" i="2"/>
  <c r="K142" i="2"/>
  <c r="G142" i="2"/>
  <c r="F142" i="2"/>
  <c r="E142" i="2"/>
  <c r="D142" i="2"/>
  <c r="C142" i="2"/>
  <c r="B142" i="2"/>
  <c r="A142" i="2"/>
  <c r="X141" i="2"/>
  <c r="W141" i="2"/>
  <c r="V141" i="2"/>
  <c r="U141" i="2"/>
  <c r="T141" i="2"/>
  <c r="S141" i="2"/>
  <c r="O141" i="2"/>
  <c r="N141" i="2"/>
  <c r="M141" i="2"/>
  <c r="L141" i="2"/>
  <c r="K141" i="2"/>
  <c r="G141" i="2"/>
  <c r="F141" i="2"/>
  <c r="E141" i="2"/>
  <c r="D141" i="2"/>
  <c r="C141" i="2"/>
  <c r="B141" i="2"/>
  <c r="A141" i="2"/>
  <c r="X140" i="2"/>
  <c r="W140" i="2"/>
  <c r="V140" i="2"/>
  <c r="U140" i="2"/>
  <c r="T140" i="2"/>
  <c r="S140" i="2"/>
  <c r="O140" i="2"/>
  <c r="N140" i="2"/>
  <c r="M140" i="2"/>
  <c r="L140" i="2"/>
  <c r="K140" i="2"/>
  <c r="G140" i="2"/>
  <c r="F140" i="2"/>
  <c r="E140" i="2"/>
  <c r="D140" i="2"/>
  <c r="C140" i="2"/>
  <c r="B140" i="2"/>
  <c r="A140" i="2"/>
  <c r="X139" i="2"/>
  <c r="W139" i="2"/>
  <c r="V139" i="2"/>
  <c r="U139" i="2"/>
  <c r="T139" i="2"/>
  <c r="S139" i="2"/>
  <c r="O139" i="2"/>
  <c r="N139" i="2"/>
  <c r="M139" i="2"/>
  <c r="L139" i="2"/>
  <c r="K139" i="2"/>
  <c r="G139" i="2"/>
  <c r="F139" i="2"/>
  <c r="E139" i="2"/>
  <c r="D139" i="2"/>
  <c r="C139" i="2"/>
  <c r="B139" i="2"/>
  <c r="A139" i="2"/>
  <c r="X138" i="2"/>
  <c r="W138" i="2"/>
  <c r="V138" i="2"/>
  <c r="U138" i="2"/>
  <c r="T138" i="2"/>
  <c r="S138" i="2"/>
  <c r="O138" i="2"/>
  <c r="N138" i="2"/>
  <c r="M138" i="2"/>
  <c r="L138" i="2"/>
  <c r="K138" i="2"/>
  <c r="G138" i="2"/>
  <c r="F138" i="2"/>
  <c r="E138" i="2"/>
  <c r="D138" i="2"/>
  <c r="C138" i="2"/>
  <c r="B138" i="2"/>
  <c r="A138" i="2"/>
  <c r="X137" i="2"/>
  <c r="W137" i="2"/>
  <c r="V137" i="2"/>
  <c r="U137" i="2"/>
  <c r="T137" i="2"/>
  <c r="S137" i="2"/>
  <c r="O137" i="2"/>
  <c r="N137" i="2"/>
  <c r="M137" i="2"/>
  <c r="L137" i="2"/>
  <c r="K137" i="2"/>
  <c r="G137" i="2"/>
  <c r="F137" i="2"/>
  <c r="E137" i="2"/>
  <c r="D137" i="2"/>
  <c r="C137" i="2"/>
  <c r="B137" i="2"/>
  <c r="A137" i="2"/>
  <c r="X136" i="2"/>
  <c r="W136" i="2"/>
  <c r="V136" i="2"/>
  <c r="U136" i="2"/>
  <c r="T136" i="2"/>
  <c r="S136" i="2"/>
  <c r="O136" i="2"/>
  <c r="N136" i="2"/>
  <c r="M136" i="2"/>
  <c r="L136" i="2"/>
  <c r="K136" i="2"/>
  <c r="G136" i="2"/>
  <c r="F136" i="2"/>
  <c r="E136" i="2"/>
  <c r="D136" i="2"/>
  <c r="C136" i="2"/>
  <c r="B136" i="2"/>
  <c r="A136" i="2"/>
  <c r="X135" i="2"/>
  <c r="W135" i="2"/>
  <c r="V135" i="2"/>
  <c r="U135" i="2"/>
  <c r="T135" i="2"/>
  <c r="S135" i="2"/>
  <c r="O135" i="2"/>
  <c r="N135" i="2"/>
  <c r="M135" i="2"/>
  <c r="L135" i="2"/>
  <c r="K135" i="2"/>
  <c r="G135" i="2"/>
  <c r="F135" i="2"/>
  <c r="E135" i="2"/>
  <c r="D135" i="2"/>
  <c r="C135" i="2"/>
  <c r="B135" i="2"/>
  <c r="A135" i="2"/>
  <c r="X134" i="2"/>
  <c r="W134" i="2"/>
  <c r="V134" i="2"/>
  <c r="U134" i="2"/>
  <c r="T134" i="2"/>
  <c r="S134" i="2"/>
  <c r="O134" i="2"/>
  <c r="N134" i="2"/>
  <c r="M134" i="2"/>
  <c r="L134" i="2"/>
  <c r="K134" i="2"/>
  <c r="G134" i="2"/>
  <c r="F134" i="2"/>
  <c r="E134" i="2"/>
  <c r="D134" i="2"/>
  <c r="C134" i="2"/>
  <c r="B134" i="2"/>
  <c r="A134" i="2"/>
  <c r="X133" i="2"/>
  <c r="W133" i="2"/>
  <c r="V133" i="2"/>
  <c r="U133" i="2"/>
  <c r="T133" i="2"/>
  <c r="S133" i="2"/>
  <c r="O133" i="2"/>
  <c r="N133" i="2"/>
  <c r="M133" i="2"/>
  <c r="L133" i="2"/>
  <c r="K133" i="2"/>
  <c r="G133" i="2"/>
  <c r="F133" i="2"/>
  <c r="E133" i="2"/>
  <c r="D133" i="2"/>
  <c r="C133" i="2"/>
  <c r="B133" i="2"/>
  <c r="A133" i="2"/>
  <c r="X132" i="2"/>
  <c r="W132" i="2"/>
  <c r="V132" i="2"/>
  <c r="U132" i="2"/>
  <c r="T132" i="2"/>
  <c r="S132" i="2"/>
  <c r="O132" i="2"/>
  <c r="N132" i="2"/>
  <c r="M132" i="2"/>
  <c r="L132" i="2"/>
  <c r="K132" i="2"/>
  <c r="G132" i="2"/>
  <c r="F132" i="2"/>
  <c r="E132" i="2"/>
  <c r="D132" i="2"/>
  <c r="C132" i="2"/>
  <c r="B132" i="2"/>
  <c r="A132" i="2"/>
  <c r="X131" i="2"/>
  <c r="W131" i="2"/>
  <c r="V131" i="2"/>
  <c r="U131" i="2"/>
  <c r="T131" i="2"/>
  <c r="S131" i="2"/>
  <c r="O131" i="2"/>
  <c r="N131" i="2"/>
  <c r="M131" i="2"/>
  <c r="L131" i="2"/>
  <c r="K131" i="2"/>
  <c r="G131" i="2"/>
  <c r="F131" i="2"/>
  <c r="E131" i="2"/>
  <c r="D131" i="2"/>
  <c r="C131" i="2"/>
  <c r="B131" i="2"/>
  <c r="A131" i="2"/>
  <c r="X130" i="2"/>
  <c r="W130" i="2"/>
  <c r="V130" i="2"/>
  <c r="U130" i="2"/>
  <c r="T130" i="2"/>
  <c r="S130" i="2"/>
  <c r="O130" i="2"/>
  <c r="N130" i="2"/>
  <c r="M130" i="2"/>
  <c r="L130" i="2"/>
  <c r="K130" i="2"/>
  <c r="G130" i="2"/>
  <c r="F130" i="2"/>
  <c r="E130" i="2"/>
  <c r="D130" i="2"/>
  <c r="C130" i="2"/>
  <c r="B130" i="2"/>
  <c r="A130" i="2"/>
  <c r="X129" i="2"/>
  <c r="W129" i="2"/>
  <c r="V129" i="2"/>
  <c r="U129" i="2"/>
  <c r="T129" i="2"/>
  <c r="S129" i="2"/>
  <c r="O129" i="2"/>
  <c r="N129" i="2"/>
  <c r="M129" i="2"/>
  <c r="L129" i="2"/>
  <c r="K129" i="2"/>
  <c r="G129" i="2"/>
  <c r="F129" i="2"/>
  <c r="E129" i="2"/>
  <c r="D129" i="2"/>
  <c r="C129" i="2"/>
  <c r="B129" i="2"/>
  <c r="A129" i="2"/>
  <c r="X128" i="2"/>
  <c r="W128" i="2"/>
  <c r="V128" i="2"/>
  <c r="U128" i="2"/>
  <c r="T128" i="2"/>
  <c r="S128" i="2"/>
  <c r="O128" i="2"/>
  <c r="N128" i="2"/>
  <c r="M128" i="2"/>
  <c r="L128" i="2"/>
  <c r="K128" i="2"/>
  <c r="G128" i="2"/>
  <c r="F128" i="2"/>
  <c r="E128" i="2"/>
  <c r="D128" i="2"/>
  <c r="C128" i="2"/>
  <c r="B128" i="2"/>
  <c r="A128" i="2"/>
  <c r="X127" i="2"/>
  <c r="W127" i="2"/>
  <c r="V127" i="2"/>
  <c r="U127" i="2"/>
  <c r="T127" i="2"/>
  <c r="S127" i="2"/>
  <c r="O127" i="2"/>
  <c r="N127" i="2"/>
  <c r="M127" i="2"/>
  <c r="L127" i="2"/>
  <c r="K127" i="2"/>
  <c r="G127" i="2"/>
  <c r="F127" i="2"/>
  <c r="E127" i="2"/>
  <c r="D127" i="2"/>
  <c r="C127" i="2"/>
  <c r="B127" i="2"/>
  <c r="A127" i="2"/>
  <c r="X126" i="2"/>
  <c r="W126" i="2"/>
  <c r="V126" i="2"/>
  <c r="U126" i="2"/>
  <c r="T126" i="2"/>
  <c r="S126" i="2"/>
  <c r="O126" i="2"/>
  <c r="N126" i="2"/>
  <c r="M126" i="2"/>
  <c r="L126" i="2"/>
  <c r="K126" i="2"/>
  <c r="G126" i="2"/>
  <c r="F126" i="2"/>
  <c r="E126" i="2"/>
  <c r="D126" i="2"/>
  <c r="C126" i="2"/>
  <c r="B126" i="2"/>
  <c r="A126" i="2"/>
  <c r="X125" i="2"/>
  <c r="W125" i="2"/>
  <c r="V125" i="2"/>
  <c r="U125" i="2"/>
  <c r="T125" i="2"/>
  <c r="S125" i="2"/>
  <c r="O125" i="2"/>
  <c r="N125" i="2"/>
  <c r="M125" i="2"/>
  <c r="L125" i="2"/>
  <c r="K125" i="2"/>
  <c r="G125" i="2"/>
  <c r="F125" i="2"/>
  <c r="E125" i="2"/>
  <c r="D125" i="2"/>
  <c r="C125" i="2"/>
  <c r="B125" i="2"/>
  <c r="A125" i="2"/>
  <c r="X124" i="2"/>
  <c r="W124" i="2"/>
  <c r="V124" i="2"/>
  <c r="U124" i="2"/>
  <c r="T124" i="2"/>
  <c r="S124" i="2"/>
  <c r="O124" i="2"/>
  <c r="N124" i="2"/>
  <c r="M124" i="2"/>
  <c r="L124" i="2"/>
  <c r="K124" i="2"/>
  <c r="G124" i="2"/>
  <c r="F124" i="2"/>
  <c r="E124" i="2"/>
  <c r="D124" i="2"/>
  <c r="C124" i="2"/>
  <c r="B124" i="2"/>
  <c r="A124" i="2"/>
  <c r="X123" i="2"/>
  <c r="W123" i="2"/>
  <c r="V123" i="2"/>
  <c r="U123" i="2"/>
  <c r="T123" i="2"/>
  <c r="S123" i="2"/>
  <c r="O123" i="2"/>
  <c r="N123" i="2"/>
  <c r="M123" i="2"/>
  <c r="L123" i="2"/>
  <c r="K123" i="2"/>
  <c r="G123" i="2"/>
  <c r="F123" i="2"/>
  <c r="E123" i="2"/>
  <c r="D123" i="2"/>
  <c r="C123" i="2"/>
  <c r="B123" i="2"/>
  <c r="A123" i="2"/>
  <c r="X122" i="2"/>
  <c r="W122" i="2"/>
  <c r="V122" i="2"/>
  <c r="U122" i="2"/>
  <c r="T122" i="2"/>
  <c r="S122" i="2"/>
  <c r="O122" i="2"/>
  <c r="N122" i="2"/>
  <c r="M122" i="2"/>
  <c r="L122" i="2"/>
  <c r="K122" i="2"/>
  <c r="G122" i="2"/>
  <c r="F122" i="2"/>
  <c r="E122" i="2"/>
  <c r="D122" i="2"/>
  <c r="C122" i="2"/>
  <c r="B122" i="2"/>
  <c r="A122" i="2"/>
  <c r="X121" i="2"/>
  <c r="W121" i="2"/>
  <c r="V121" i="2"/>
  <c r="U121" i="2"/>
  <c r="T121" i="2"/>
  <c r="S121" i="2"/>
  <c r="O121" i="2"/>
  <c r="N121" i="2"/>
  <c r="M121" i="2"/>
  <c r="L121" i="2"/>
  <c r="K121" i="2"/>
  <c r="G121" i="2"/>
  <c r="F121" i="2"/>
  <c r="E121" i="2"/>
  <c r="D121" i="2"/>
  <c r="C121" i="2"/>
  <c r="B121" i="2"/>
  <c r="A121" i="2"/>
  <c r="X120" i="2"/>
  <c r="W120" i="2"/>
  <c r="V120" i="2"/>
  <c r="U120" i="2"/>
  <c r="T120" i="2"/>
  <c r="S120" i="2"/>
  <c r="O120" i="2"/>
  <c r="N120" i="2"/>
  <c r="M120" i="2"/>
  <c r="L120" i="2"/>
  <c r="K120" i="2"/>
  <c r="G120" i="2"/>
  <c r="F120" i="2"/>
  <c r="E120" i="2"/>
  <c r="D120" i="2"/>
  <c r="C120" i="2"/>
  <c r="B120" i="2"/>
  <c r="A120" i="2"/>
  <c r="X119" i="2"/>
  <c r="W119" i="2"/>
  <c r="V119" i="2"/>
  <c r="U119" i="2"/>
  <c r="T119" i="2"/>
  <c r="S119" i="2"/>
  <c r="O119" i="2"/>
  <c r="N119" i="2"/>
  <c r="M119" i="2"/>
  <c r="L119" i="2"/>
  <c r="K119" i="2"/>
  <c r="G119" i="2"/>
  <c r="F119" i="2"/>
  <c r="E119" i="2"/>
  <c r="D119" i="2"/>
  <c r="C119" i="2"/>
  <c r="B119" i="2"/>
  <c r="A119" i="2"/>
  <c r="X118" i="2"/>
  <c r="W118" i="2"/>
  <c r="V118" i="2"/>
  <c r="U118" i="2"/>
  <c r="T118" i="2"/>
  <c r="S118" i="2"/>
  <c r="O118" i="2"/>
  <c r="N118" i="2"/>
  <c r="M118" i="2"/>
  <c r="L118" i="2"/>
  <c r="K118" i="2"/>
  <c r="G118" i="2"/>
  <c r="F118" i="2"/>
  <c r="E118" i="2"/>
  <c r="D118" i="2"/>
  <c r="C118" i="2"/>
  <c r="B118" i="2"/>
  <c r="A118" i="2"/>
  <c r="X117" i="2"/>
  <c r="W117" i="2"/>
  <c r="V117" i="2"/>
  <c r="U117" i="2"/>
  <c r="T117" i="2"/>
  <c r="S117" i="2"/>
  <c r="O117" i="2"/>
  <c r="N117" i="2"/>
  <c r="M117" i="2"/>
  <c r="L117" i="2"/>
  <c r="K117" i="2"/>
  <c r="G117" i="2"/>
  <c r="F117" i="2"/>
  <c r="E117" i="2"/>
  <c r="D117" i="2"/>
  <c r="C117" i="2"/>
  <c r="B117" i="2"/>
  <c r="A117" i="2"/>
  <c r="X116" i="2"/>
  <c r="W116" i="2"/>
  <c r="V116" i="2"/>
  <c r="U116" i="2"/>
  <c r="T116" i="2"/>
  <c r="S116" i="2"/>
  <c r="O116" i="2"/>
  <c r="N116" i="2"/>
  <c r="M116" i="2"/>
  <c r="L116" i="2"/>
  <c r="K116" i="2"/>
  <c r="G116" i="2"/>
  <c r="F116" i="2"/>
  <c r="E116" i="2"/>
  <c r="D116" i="2"/>
  <c r="C116" i="2"/>
  <c r="B116" i="2"/>
  <c r="A116" i="2"/>
  <c r="X115" i="2"/>
  <c r="W115" i="2"/>
  <c r="V115" i="2"/>
  <c r="U115" i="2"/>
  <c r="T115" i="2"/>
  <c r="S115" i="2"/>
  <c r="O115" i="2"/>
  <c r="N115" i="2"/>
  <c r="M115" i="2"/>
  <c r="L115" i="2"/>
  <c r="K115" i="2"/>
  <c r="G115" i="2"/>
  <c r="F115" i="2"/>
  <c r="E115" i="2"/>
  <c r="D115" i="2"/>
  <c r="C115" i="2"/>
  <c r="B115" i="2"/>
  <c r="A115" i="2"/>
  <c r="X114" i="2"/>
  <c r="W114" i="2"/>
  <c r="V114" i="2"/>
  <c r="U114" i="2"/>
  <c r="T114" i="2"/>
  <c r="S114" i="2"/>
  <c r="O114" i="2"/>
  <c r="N114" i="2"/>
  <c r="M114" i="2"/>
  <c r="L114" i="2"/>
  <c r="K114" i="2"/>
  <c r="G114" i="2"/>
  <c r="F114" i="2"/>
  <c r="E114" i="2"/>
  <c r="D114" i="2"/>
  <c r="C114" i="2"/>
  <c r="B114" i="2"/>
  <c r="A114" i="2"/>
  <c r="X113" i="2"/>
  <c r="W113" i="2"/>
  <c r="V113" i="2"/>
  <c r="U113" i="2"/>
  <c r="T113" i="2"/>
  <c r="S113" i="2"/>
  <c r="O113" i="2"/>
  <c r="N113" i="2"/>
  <c r="M113" i="2"/>
  <c r="L113" i="2"/>
  <c r="K113" i="2"/>
  <c r="G113" i="2"/>
  <c r="F113" i="2"/>
  <c r="E113" i="2"/>
  <c r="D113" i="2"/>
  <c r="C113" i="2"/>
  <c r="B113" i="2"/>
  <c r="A113" i="2"/>
  <c r="X112" i="2"/>
  <c r="W112" i="2"/>
  <c r="V112" i="2"/>
  <c r="U112" i="2"/>
  <c r="T112" i="2"/>
  <c r="S112" i="2"/>
  <c r="O112" i="2"/>
  <c r="N112" i="2"/>
  <c r="M112" i="2"/>
  <c r="L112" i="2"/>
  <c r="K112" i="2"/>
  <c r="G112" i="2"/>
  <c r="F112" i="2"/>
  <c r="E112" i="2"/>
  <c r="D112" i="2"/>
  <c r="C112" i="2"/>
  <c r="B112" i="2"/>
  <c r="A112" i="2"/>
  <c r="X111" i="2"/>
  <c r="W111" i="2"/>
  <c r="V111" i="2"/>
  <c r="U111" i="2"/>
  <c r="T111" i="2"/>
  <c r="S111" i="2"/>
  <c r="O111" i="2"/>
  <c r="N111" i="2"/>
  <c r="M111" i="2"/>
  <c r="L111" i="2"/>
  <c r="K111" i="2"/>
  <c r="G111" i="2"/>
  <c r="F111" i="2"/>
  <c r="E111" i="2"/>
  <c r="D111" i="2"/>
  <c r="C111" i="2"/>
  <c r="B111" i="2"/>
  <c r="A111" i="2"/>
  <c r="X110" i="2"/>
  <c r="W110" i="2"/>
  <c r="V110" i="2"/>
  <c r="U110" i="2"/>
  <c r="T110" i="2"/>
  <c r="S110" i="2"/>
  <c r="O110" i="2"/>
  <c r="N110" i="2"/>
  <c r="M110" i="2"/>
  <c r="L110" i="2"/>
  <c r="K110" i="2"/>
  <c r="G110" i="2"/>
  <c r="F110" i="2"/>
  <c r="E110" i="2"/>
  <c r="D110" i="2"/>
  <c r="C110" i="2"/>
  <c r="B110" i="2"/>
  <c r="A110" i="2"/>
  <c r="X109" i="2"/>
  <c r="W109" i="2"/>
  <c r="V109" i="2"/>
  <c r="U109" i="2"/>
  <c r="T109" i="2"/>
  <c r="S109" i="2"/>
  <c r="O109" i="2"/>
  <c r="N109" i="2"/>
  <c r="M109" i="2"/>
  <c r="L109" i="2"/>
  <c r="K109" i="2"/>
  <c r="G109" i="2"/>
  <c r="F109" i="2"/>
  <c r="E109" i="2"/>
  <c r="D109" i="2"/>
  <c r="C109" i="2"/>
  <c r="B109" i="2"/>
  <c r="A109" i="2"/>
  <c r="X108" i="2"/>
  <c r="W108" i="2"/>
  <c r="V108" i="2"/>
  <c r="U108" i="2"/>
  <c r="T108" i="2"/>
  <c r="S108" i="2"/>
  <c r="O108" i="2"/>
  <c r="N108" i="2"/>
  <c r="M108" i="2"/>
  <c r="L108" i="2"/>
  <c r="K108" i="2"/>
  <c r="G108" i="2"/>
  <c r="F108" i="2"/>
  <c r="E108" i="2"/>
  <c r="D108" i="2"/>
  <c r="C108" i="2"/>
  <c r="B108" i="2"/>
  <c r="A108" i="2"/>
  <c r="X107" i="2"/>
  <c r="W107" i="2"/>
  <c r="V107" i="2"/>
  <c r="U107" i="2"/>
  <c r="T107" i="2"/>
  <c r="S107" i="2"/>
  <c r="O107" i="2"/>
  <c r="N107" i="2"/>
  <c r="M107" i="2"/>
  <c r="L107" i="2"/>
  <c r="K107" i="2"/>
  <c r="G107" i="2"/>
  <c r="F107" i="2"/>
  <c r="E107" i="2"/>
  <c r="D107" i="2"/>
  <c r="C107" i="2"/>
  <c r="B107" i="2"/>
  <c r="A107" i="2"/>
  <c r="X106" i="2"/>
  <c r="W106" i="2"/>
  <c r="V106" i="2"/>
  <c r="U106" i="2"/>
  <c r="T106" i="2"/>
  <c r="S106" i="2"/>
  <c r="O106" i="2"/>
  <c r="N106" i="2"/>
  <c r="M106" i="2"/>
  <c r="L106" i="2"/>
  <c r="K106" i="2"/>
  <c r="G106" i="2"/>
  <c r="F106" i="2"/>
  <c r="E106" i="2"/>
  <c r="D106" i="2"/>
  <c r="C106" i="2"/>
  <c r="B106" i="2"/>
  <c r="A106" i="2"/>
  <c r="X105" i="2"/>
  <c r="W105" i="2"/>
  <c r="V105" i="2"/>
  <c r="U105" i="2"/>
  <c r="T105" i="2"/>
  <c r="S105" i="2"/>
  <c r="O105" i="2"/>
  <c r="N105" i="2"/>
  <c r="M105" i="2"/>
  <c r="L105" i="2"/>
  <c r="K105" i="2"/>
  <c r="G105" i="2"/>
  <c r="F105" i="2"/>
  <c r="E105" i="2"/>
  <c r="D105" i="2"/>
  <c r="C105" i="2"/>
  <c r="A105" i="2"/>
  <c r="X104" i="2"/>
  <c r="W104" i="2"/>
  <c r="V104" i="2"/>
  <c r="U104" i="2"/>
  <c r="T104" i="2"/>
  <c r="S104" i="2"/>
  <c r="O104" i="2"/>
  <c r="N104" i="2"/>
  <c r="M104" i="2"/>
  <c r="L104" i="2"/>
  <c r="K104" i="2"/>
  <c r="G104" i="2"/>
  <c r="F104" i="2"/>
  <c r="E104" i="2"/>
  <c r="D104" i="2"/>
  <c r="C104" i="2"/>
  <c r="A104" i="2"/>
  <c r="X103" i="2"/>
  <c r="W103" i="2"/>
  <c r="V103" i="2"/>
  <c r="U103" i="2"/>
  <c r="T103" i="2"/>
  <c r="S103" i="2"/>
  <c r="O103" i="2"/>
  <c r="N103" i="2"/>
  <c r="M103" i="2"/>
  <c r="L103" i="2"/>
  <c r="K103" i="2"/>
  <c r="G103" i="2"/>
  <c r="F103" i="2"/>
  <c r="E103" i="2"/>
  <c r="D103" i="2"/>
  <c r="C103" i="2"/>
  <c r="A103" i="2"/>
  <c r="X102" i="2"/>
  <c r="W102" i="2"/>
  <c r="V102" i="2"/>
  <c r="U102" i="2"/>
  <c r="T102" i="2"/>
  <c r="S102" i="2"/>
  <c r="O102" i="2"/>
  <c r="N102" i="2"/>
  <c r="M102" i="2"/>
  <c r="L102" i="2"/>
  <c r="K102" i="2"/>
  <c r="G102" i="2"/>
  <c r="F102" i="2"/>
  <c r="E102" i="2"/>
  <c r="D102" i="2"/>
  <c r="C102" i="2"/>
  <c r="B102" i="2"/>
  <c r="A102" i="2"/>
  <c r="X101" i="2"/>
  <c r="W101" i="2"/>
  <c r="V101" i="2"/>
  <c r="U101" i="2"/>
  <c r="T101" i="2"/>
  <c r="S101" i="2"/>
  <c r="O101" i="2"/>
  <c r="N101" i="2"/>
  <c r="M101" i="2"/>
  <c r="L101" i="2"/>
  <c r="K101" i="2"/>
  <c r="G101" i="2"/>
  <c r="F101" i="2"/>
  <c r="E101" i="2"/>
  <c r="D101" i="2"/>
  <c r="C101" i="2"/>
  <c r="B101" i="2"/>
  <c r="A101" i="2"/>
  <c r="X100" i="2"/>
  <c r="W100" i="2"/>
  <c r="V100" i="2"/>
  <c r="U100" i="2"/>
  <c r="T100" i="2"/>
  <c r="S100" i="2"/>
  <c r="O100" i="2"/>
  <c r="N100" i="2"/>
  <c r="M100" i="2"/>
  <c r="L100" i="2"/>
  <c r="K100" i="2"/>
  <c r="G100" i="2"/>
  <c r="F100" i="2"/>
  <c r="E100" i="2"/>
  <c r="D100" i="2"/>
  <c r="C100" i="2"/>
  <c r="B100" i="2"/>
  <c r="A100" i="2"/>
  <c r="X99" i="2"/>
  <c r="W99" i="2"/>
  <c r="V99" i="2"/>
  <c r="U99" i="2"/>
  <c r="T99" i="2"/>
  <c r="S99" i="2"/>
  <c r="O99" i="2"/>
  <c r="N99" i="2"/>
  <c r="M99" i="2"/>
  <c r="L99" i="2"/>
  <c r="K99" i="2"/>
  <c r="G99" i="2"/>
  <c r="F99" i="2"/>
  <c r="E99" i="2"/>
  <c r="D99" i="2"/>
  <c r="C99" i="2"/>
  <c r="B99" i="2"/>
  <c r="A99" i="2"/>
  <c r="X98" i="2"/>
  <c r="W98" i="2"/>
  <c r="V98" i="2"/>
  <c r="U98" i="2"/>
  <c r="T98" i="2"/>
  <c r="S98" i="2"/>
  <c r="O98" i="2"/>
  <c r="N98" i="2"/>
  <c r="M98" i="2"/>
  <c r="L98" i="2"/>
  <c r="K98" i="2"/>
  <c r="G98" i="2"/>
  <c r="F98" i="2"/>
  <c r="E98" i="2"/>
  <c r="D98" i="2"/>
  <c r="C98" i="2"/>
  <c r="B98" i="2"/>
  <c r="A98" i="2"/>
  <c r="X97" i="2"/>
  <c r="W97" i="2"/>
  <c r="V97" i="2"/>
  <c r="U97" i="2"/>
  <c r="T97" i="2"/>
  <c r="S97" i="2"/>
  <c r="O97" i="2"/>
  <c r="N97" i="2"/>
  <c r="M97" i="2"/>
  <c r="L97" i="2"/>
  <c r="K97" i="2"/>
  <c r="G97" i="2"/>
  <c r="F97" i="2"/>
  <c r="E97" i="2"/>
  <c r="D97" i="2"/>
  <c r="C97" i="2"/>
  <c r="B97" i="2"/>
  <c r="A97" i="2"/>
  <c r="X96" i="2"/>
  <c r="W96" i="2"/>
  <c r="V96" i="2"/>
  <c r="U96" i="2"/>
  <c r="T96" i="2"/>
  <c r="S96" i="2"/>
  <c r="O96" i="2"/>
  <c r="N96" i="2"/>
  <c r="M96" i="2"/>
  <c r="L96" i="2"/>
  <c r="K96" i="2"/>
  <c r="G96" i="2"/>
  <c r="F96" i="2"/>
  <c r="E96" i="2"/>
  <c r="D96" i="2"/>
  <c r="C96" i="2"/>
  <c r="B96" i="2"/>
  <c r="A96" i="2"/>
  <c r="X95" i="2"/>
  <c r="W95" i="2"/>
  <c r="V95" i="2"/>
  <c r="U95" i="2"/>
  <c r="T95" i="2"/>
  <c r="S95" i="2"/>
  <c r="O95" i="2"/>
  <c r="N95" i="2"/>
  <c r="M95" i="2"/>
  <c r="L95" i="2"/>
  <c r="K95" i="2"/>
  <c r="G95" i="2"/>
  <c r="F95" i="2"/>
  <c r="E95" i="2"/>
  <c r="D95" i="2"/>
  <c r="C95" i="2"/>
  <c r="B95" i="2"/>
  <c r="A95" i="2"/>
  <c r="X94" i="2"/>
  <c r="W94" i="2"/>
  <c r="V94" i="2"/>
  <c r="U94" i="2"/>
  <c r="T94" i="2"/>
  <c r="S94" i="2"/>
  <c r="O94" i="2"/>
  <c r="N94" i="2"/>
  <c r="M94" i="2"/>
  <c r="L94" i="2"/>
  <c r="K94" i="2"/>
  <c r="G94" i="2"/>
  <c r="F94" i="2"/>
  <c r="E94" i="2"/>
  <c r="D94" i="2"/>
  <c r="C94" i="2"/>
  <c r="B94" i="2"/>
  <c r="A94" i="2"/>
  <c r="X93" i="2"/>
  <c r="W93" i="2"/>
  <c r="V93" i="2"/>
  <c r="U93" i="2"/>
  <c r="T93" i="2"/>
  <c r="S93" i="2"/>
  <c r="O93" i="2"/>
  <c r="N93" i="2"/>
  <c r="M93" i="2"/>
  <c r="L93" i="2"/>
  <c r="K93" i="2"/>
  <c r="G93" i="2"/>
  <c r="F93" i="2"/>
  <c r="E93" i="2"/>
  <c r="D93" i="2"/>
  <c r="C93" i="2"/>
  <c r="B93" i="2"/>
  <c r="A93" i="2"/>
  <c r="X92" i="2"/>
  <c r="W92" i="2"/>
  <c r="V92" i="2"/>
  <c r="U92" i="2"/>
  <c r="T92" i="2"/>
  <c r="S92" i="2"/>
  <c r="O92" i="2"/>
  <c r="N92" i="2"/>
  <c r="M92" i="2"/>
  <c r="L92" i="2"/>
  <c r="K92" i="2"/>
  <c r="G92" i="2"/>
  <c r="F92" i="2"/>
  <c r="E92" i="2"/>
  <c r="D92" i="2"/>
  <c r="C92" i="2"/>
  <c r="B92" i="2"/>
  <c r="A92" i="2"/>
  <c r="X91" i="2"/>
  <c r="W91" i="2"/>
  <c r="V91" i="2"/>
  <c r="U91" i="2"/>
  <c r="T91" i="2"/>
  <c r="S91" i="2"/>
  <c r="O91" i="2"/>
  <c r="N91" i="2"/>
  <c r="M91" i="2"/>
  <c r="L91" i="2"/>
  <c r="K91" i="2"/>
  <c r="G91" i="2"/>
  <c r="F91" i="2"/>
  <c r="E91" i="2"/>
  <c r="D91" i="2"/>
  <c r="C91" i="2"/>
  <c r="B91" i="2"/>
  <c r="A91" i="2"/>
  <c r="X90" i="2"/>
  <c r="W90" i="2"/>
  <c r="V90" i="2"/>
  <c r="U90" i="2"/>
  <c r="T90" i="2"/>
  <c r="S90" i="2"/>
  <c r="O90" i="2"/>
  <c r="N90" i="2"/>
  <c r="M90" i="2"/>
  <c r="L90" i="2"/>
  <c r="K90" i="2"/>
  <c r="G90" i="2"/>
  <c r="F90" i="2"/>
  <c r="E90" i="2"/>
  <c r="D90" i="2"/>
  <c r="C90" i="2"/>
  <c r="B90" i="2"/>
  <c r="A90" i="2"/>
  <c r="X89" i="2"/>
  <c r="W89" i="2"/>
  <c r="V89" i="2"/>
  <c r="U89" i="2"/>
  <c r="T89" i="2"/>
  <c r="S89" i="2"/>
  <c r="O89" i="2"/>
  <c r="N89" i="2"/>
  <c r="M89" i="2"/>
  <c r="L89" i="2"/>
  <c r="K89" i="2"/>
  <c r="G89" i="2"/>
  <c r="F89" i="2"/>
  <c r="E89" i="2"/>
  <c r="D89" i="2"/>
  <c r="C89" i="2"/>
  <c r="B89" i="2"/>
  <c r="A89" i="2"/>
  <c r="X88" i="2"/>
  <c r="W88" i="2"/>
  <c r="V88" i="2"/>
  <c r="U88" i="2"/>
  <c r="T88" i="2"/>
  <c r="S88" i="2"/>
  <c r="O88" i="2"/>
  <c r="N88" i="2"/>
  <c r="M88" i="2"/>
  <c r="L88" i="2"/>
  <c r="K88" i="2"/>
  <c r="G88" i="2"/>
  <c r="F88" i="2"/>
  <c r="E88" i="2"/>
  <c r="D88" i="2"/>
  <c r="C88" i="2"/>
  <c r="B88" i="2"/>
  <c r="A88" i="2"/>
  <c r="X87" i="2"/>
  <c r="W87" i="2"/>
  <c r="V87" i="2"/>
  <c r="U87" i="2"/>
  <c r="T87" i="2"/>
  <c r="S87" i="2"/>
  <c r="O87" i="2"/>
  <c r="N87" i="2"/>
  <c r="M87" i="2"/>
  <c r="L87" i="2"/>
  <c r="K87" i="2"/>
  <c r="G87" i="2"/>
  <c r="F87" i="2"/>
  <c r="E87" i="2"/>
  <c r="D87" i="2"/>
  <c r="C87" i="2"/>
  <c r="B87" i="2"/>
  <c r="A87" i="2"/>
  <c r="X86" i="2"/>
  <c r="W86" i="2"/>
  <c r="V86" i="2"/>
  <c r="U86" i="2"/>
  <c r="T86" i="2"/>
  <c r="S86" i="2"/>
  <c r="O86" i="2"/>
  <c r="N86" i="2"/>
  <c r="M86" i="2"/>
  <c r="L86" i="2"/>
  <c r="K86" i="2"/>
  <c r="G86" i="2"/>
  <c r="F86" i="2"/>
  <c r="E86" i="2"/>
  <c r="D86" i="2"/>
  <c r="C86" i="2"/>
  <c r="B86" i="2"/>
  <c r="A86" i="2"/>
  <c r="X85" i="2"/>
  <c r="W85" i="2"/>
  <c r="V85" i="2"/>
  <c r="U85" i="2"/>
  <c r="T85" i="2"/>
  <c r="S85" i="2"/>
  <c r="O85" i="2"/>
  <c r="N85" i="2"/>
  <c r="M85" i="2"/>
  <c r="L85" i="2"/>
  <c r="K85" i="2"/>
  <c r="G85" i="2"/>
  <c r="F85" i="2"/>
  <c r="E85" i="2"/>
  <c r="D85" i="2"/>
  <c r="C85" i="2"/>
  <c r="B85" i="2"/>
  <c r="A85" i="2"/>
  <c r="X84" i="2"/>
  <c r="W84" i="2"/>
  <c r="V84" i="2"/>
  <c r="U84" i="2"/>
  <c r="T84" i="2"/>
  <c r="S84" i="2"/>
  <c r="O84" i="2"/>
  <c r="N84" i="2"/>
  <c r="M84" i="2"/>
  <c r="L84" i="2"/>
  <c r="K84" i="2"/>
  <c r="G84" i="2"/>
  <c r="F84" i="2"/>
  <c r="E84" i="2"/>
  <c r="D84" i="2"/>
  <c r="C84" i="2"/>
  <c r="B84" i="2"/>
  <c r="A84" i="2"/>
  <c r="X83" i="2"/>
  <c r="W83" i="2"/>
  <c r="V83" i="2"/>
  <c r="U83" i="2"/>
  <c r="T83" i="2"/>
  <c r="S83" i="2"/>
  <c r="O83" i="2"/>
  <c r="N83" i="2"/>
  <c r="M83" i="2"/>
  <c r="L83" i="2"/>
  <c r="K83" i="2"/>
  <c r="G83" i="2"/>
  <c r="F83" i="2"/>
  <c r="E83" i="2"/>
  <c r="D83" i="2"/>
  <c r="C83" i="2"/>
  <c r="B83" i="2"/>
  <c r="A83" i="2"/>
  <c r="X82" i="2"/>
  <c r="W82" i="2"/>
  <c r="V82" i="2"/>
  <c r="U82" i="2"/>
  <c r="T82" i="2"/>
  <c r="S82" i="2"/>
  <c r="O82" i="2"/>
  <c r="N82" i="2"/>
  <c r="M82" i="2"/>
  <c r="L82" i="2"/>
  <c r="K82" i="2"/>
  <c r="G82" i="2"/>
  <c r="F82" i="2"/>
  <c r="E82" i="2"/>
  <c r="D82" i="2"/>
  <c r="C82" i="2"/>
  <c r="B82" i="2"/>
  <c r="A82" i="2"/>
  <c r="X81" i="2"/>
  <c r="W81" i="2"/>
  <c r="V81" i="2"/>
  <c r="U81" i="2"/>
  <c r="T81" i="2"/>
  <c r="S81" i="2"/>
  <c r="O81" i="2"/>
  <c r="N81" i="2"/>
  <c r="M81" i="2"/>
  <c r="L81" i="2"/>
  <c r="K81" i="2"/>
  <c r="G81" i="2"/>
  <c r="F81" i="2"/>
  <c r="E81" i="2"/>
  <c r="D81" i="2"/>
  <c r="C81" i="2"/>
  <c r="B81" i="2"/>
  <c r="A81" i="2"/>
  <c r="X80" i="2"/>
  <c r="W80" i="2"/>
  <c r="V80" i="2"/>
  <c r="U80" i="2"/>
  <c r="T80" i="2"/>
  <c r="S80" i="2"/>
  <c r="O80" i="2"/>
  <c r="N80" i="2"/>
  <c r="M80" i="2"/>
  <c r="L80" i="2"/>
  <c r="K80" i="2"/>
  <c r="G80" i="2"/>
  <c r="F80" i="2"/>
  <c r="E80" i="2"/>
  <c r="D80" i="2"/>
  <c r="C80" i="2"/>
  <c r="B80" i="2"/>
  <c r="A80" i="2"/>
  <c r="X79" i="2"/>
  <c r="W79" i="2"/>
  <c r="V79" i="2"/>
  <c r="U79" i="2"/>
  <c r="T79" i="2"/>
  <c r="S79" i="2"/>
  <c r="O79" i="2"/>
  <c r="N79" i="2"/>
  <c r="M79" i="2"/>
  <c r="L79" i="2"/>
  <c r="K79" i="2"/>
  <c r="G79" i="2"/>
  <c r="F79" i="2"/>
  <c r="E79" i="2"/>
  <c r="D79" i="2"/>
  <c r="C79" i="2"/>
  <c r="B79" i="2"/>
  <c r="A79" i="2"/>
  <c r="X78" i="2"/>
  <c r="W78" i="2"/>
  <c r="V78" i="2"/>
  <c r="U78" i="2"/>
  <c r="T78" i="2"/>
  <c r="S78" i="2"/>
  <c r="O78" i="2"/>
  <c r="N78" i="2"/>
  <c r="M78" i="2"/>
  <c r="L78" i="2"/>
  <c r="K78" i="2"/>
  <c r="G78" i="2"/>
  <c r="F78" i="2"/>
  <c r="E78" i="2"/>
  <c r="D78" i="2"/>
  <c r="C78" i="2"/>
  <c r="B78" i="2"/>
  <c r="A78" i="2"/>
  <c r="X77" i="2"/>
  <c r="W77" i="2"/>
  <c r="V77" i="2"/>
  <c r="U77" i="2"/>
  <c r="T77" i="2"/>
  <c r="S77" i="2"/>
  <c r="O77" i="2"/>
  <c r="N77" i="2"/>
  <c r="M77" i="2"/>
  <c r="L77" i="2"/>
  <c r="K77" i="2"/>
  <c r="G77" i="2"/>
  <c r="F77" i="2"/>
  <c r="E77" i="2"/>
  <c r="D77" i="2"/>
  <c r="C77" i="2"/>
  <c r="B77" i="2"/>
  <c r="A77" i="2"/>
  <c r="X76" i="2"/>
  <c r="W76" i="2"/>
  <c r="V76" i="2"/>
  <c r="U76" i="2"/>
  <c r="T76" i="2"/>
  <c r="S76" i="2"/>
  <c r="O76" i="2"/>
  <c r="N76" i="2"/>
  <c r="M76" i="2"/>
  <c r="L76" i="2"/>
  <c r="K76" i="2"/>
  <c r="G76" i="2"/>
  <c r="F76" i="2"/>
  <c r="E76" i="2"/>
  <c r="D76" i="2"/>
  <c r="C76" i="2"/>
  <c r="B76" i="2"/>
  <c r="A76" i="2"/>
  <c r="X75" i="2"/>
  <c r="W75" i="2"/>
  <c r="V75" i="2"/>
  <c r="U75" i="2"/>
  <c r="T75" i="2"/>
  <c r="S75" i="2"/>
  <c r="O75" i="2"/>
  <c r="N75" i="2"/>
  <c r="M75" i="2"/>
  <c r="L75" i="2"/>
  <c r="K75" i="2"/>
  <c r="G75" i="2"/>
  <c r="F75" i="2"/>
  <c r="E75" i="2"/>
  <c r="D75" i="2"/>
  <c r="C75" i="2"/>
  <c r="B75" i="2"/>
  <c r="A75" i="2"/>
  <c r="X74" i="2"/>
  <c r="W74" i="2"/>
  <c r="V74" i="2"/>
  <c r="U74" i="2"/>
  <c r="T74" i="2"/>
  <c r="S74" i="2"/>
  <c r="O74" i="2"/>
  <c r="N74" i="2"/>
  <c r="M74" i="2"/>
  <c r="L74" i="2"/>
  <c r="K74" i="2"/>
  <c r="G74" i="2"/>
  <c r="F74" i="2"/>
  <c r="E74" i="2"/>
  <c r="D74" i="2"/>
  <c r="C74" i="2"/>
  <c r="B74" i="2"/>
  <c r="A74" i="2"/>
  <c r="X73" i="2"/>
  <c r="W73" i="2"/>
  <c r="V73" i="2"/>
  <c r="U73" i="2"/>
  <c r="T73" i="2"/>
  <c r="S73" i="2"/>
  <c r="O73" i="2"/>
  <c r="N73" i="2"/>
  <c r="M73" i="2"/>
  <c r="L73" i="2"/>
  <c r="K73" i="2"/>
  <c r="G73" i="2"/>
  <c r="F73" i="2"/>
  <c r="E73" i="2"/>
  <c r="D73" i="2"/>
  <c r="C73" i="2"/>
  <c r="B73" i="2"/>
  <c r="A73" i="2"/>
  <c r="X72" i="2"/>
  <c r="W72" i="2"/>
  <c r="V72" i="2"/>
  <c r="U72" i="2"/>
  <c r="T72" i="2"/>
  <c r="S72" i="2"/>
  <c r="O72" i="2"/>
  <c r="N72" i="2"/>
  <c r="M72" i="2"/>
  <c r="L72" i="2"/>
  <c r="K72" i="2"/>
  <c r="G72" i="2"/>
  <c r="F72" i="2"/>
  <c r="E72" i="2"/>
  <c r="D72" i="2"/>
  <c r="C72" i="2"/>
  <c r="B72" i="2"/>
  <c r="A72" i="2"/>
  <c r="X71" i="2"/>
  <c r="W71" i="2"/>
  <c r="V71" i="2"/>
  <c r="U71" i="2"/>
  <c r="T71" i="2"/>
  <c r="S71" i="2"/>
  <c r="O71" i="2"/>
  <c r="N71" i="2"/>
  <c r="M71" i="2"/>
  <c r="L71" i="2"/>
  <c r="K71" i="2"/>
  <c r="G71" i="2"/>
  <c r="F71" i="2"/>
  <c r="E71" i="2"/>
  <c r="D71" i="2"/>
  <c r="C71" i="2"/>
  <c r="B71" i="2"/>
  <c r="A71" i="2"/>
  <c r="X70" i="2"/>
  <c r="W70" i="2"/>
  <c r="V70" i="2"/>
  <c r="U70" i="2"/>
  <c r="T70" i="2"/>
  <c r="S70" i="2"/>
  <c r="O70" i="2"/>
  <c r="N70" i="2"/>
  <c r="M70" i="2"/>
  <c r="L70" i="2"/>
  <c r="K70" i="2"/>
  <c r="G70" i="2"/>
  <c r="F70" i="2"/>
  <c r="E70" i="2"/>
  <c r="D70" i="2"/>
  <c r="C70" i="2"/>
  <c r="B70" i="2"/>
  <c r="A70" i="2"/>
  <c r="X69" i="2"/>
  <c r="W69" i="2"/>
  <c r="V69" i="2"/>
  <c r="U69" i="2"/>
  <c r="T69" i="2"/>
  <c r="S69" i="2"/>
  <c r="O69" i="2"/>
  <c r="N69" i="2"/>
  <c r="M69" i="2"/>
  <c r="L69" i="2"/>
  <c r="K69" i="2"/>
  <c r="G69" i="2"/>
  <c r="F69" i="2"/>
  <c r="E69" i="2"/>
  <c r="D69" i="2"/>
  <c r="C69" i="2"/>
  <c r="B69" i="2"/>
  <c r="A69" i="2"/>
  <c r="X68" i="2"/>
  <c r="W68" i="2"/>
  <c r="V68" i="2"/>
  <c r="U68" i="2"/>
  <c r="T68" i="2"/>
  <c r="S68" i="2"/>
  <c r="O68" i="2"/>
  <c r="N68" i="2"/>
  <c r="M68" i="2"/>
  <c r="L68" i="2"/>
  <c r="K68" i="2"/>
  <c r="G68" i="2"/>
  <c r="F68" i="2"/>
  <c r="E68" i="2"/>
  <c r="D68" i="2"/>
  <c r="C68" i="2"/>
  <c r="B68" i="2"/>
  <c r="A68" i="2"/>
  <c r="X67" i="2"/>
  <c r="W67" i="2"/>
  <c r="V67" i="2"/>
  <c r="U67" i="2"/>
  <c r="T67" i="2"/>
  <c r="S67" i="2"/>
  <c r="O67" i="2"/>
  <c r="N67" i="2"/>
  <c r="M67" i="2"/>
  <c r="L67" i="2"/>
  <c r="K67" i="2"/>
  <c r="G67" i="2"/>
  <c r="F67" i="2"/>
  <c r="E67" i="2"/>
  <c r="D67" i="2"/>
  <c r="C67" i="2"/>
  <c r="B67" i="2"/>
  <c r="A67" i="2"/>
  <c r="X66" i="2"/>
  <c r="W66" i="2"/>
  <c r="V66" i="2"/>
  <c r="U66" i="2"/>
  <c r="T66" i="2"/>
  <c r="S66" i="2"/>
  <c r="O66" i="2"/>
  <c r="N66" i="2"/>
  <c r="M66" i="2"/>
  <c r="L66" i="2"/>
  <c r="K66" i="2"/>
  <c r="G66" i="2"/>
  <c r="F66" i="2"/>
  <c r="E66" i="2"/>
  <c r="D66" i="2"/>
  <c r="C66" i="2"/>
  <c r="B66" i="2"/>
  <c r="A66" i="2"/>
  <c r="X65" i="2"/>
  <c r="W65" i="2"/>
  <c r="V65" i="2"/>
  <c r="U65" i="2"/>
  <c r="T65" i="2"/>
  <c r="S65" i="2"/>
  <c r="O65" i="2"/>
  <c r="N65" i="2"/>
  <c r="M65" i="2"/>
  <c r="L65" i="2"/>
  <c r="K65" i="2"/>
  <c r="G65" i="2"/>
  <c r="F65" i="2"/>
  <c r="E65" i="2"/>
  <c r="D65" i="2"/>
  <c r="C65" i="2"/>
  <c r="B65" i="2"/>
  <c r="A65" i="2"/>
  <c r="X64" i="2"/>
  <c r="W64" i="2"/>
  <c r="V64" i="2"/>
  <c r="U64" i="2"/>
  <c r="T64" i="2"/>
  <c r="S64" i="2"/>
  <c r="O64" i="2"/>
  <c r="N64" i="2"/>
  <c r="M64" i="2"/>
  <c r="L64" i="2"/>
  <c r="K64" i="2"/>
  <c r="G64" i="2"/>
  <c r="F64" i="2"/>
  <c r="E64" i="2"/>
  <c r="D64" i="2"/>
  <c r="C64" i="2"/>
  <c r="B64" i="2"/>
  <c r="A64" i="2"/>
  <c r="X63" i="2"/>
  <c r="W63" i="2"/>
  <c r="V63" i="2"/>
  <c r="U63" i="2"/>
  <c r="T63" i="2"/>
  <c r="S63" i="2"/>
  <c r="O63" i="2"/>
  <c r="N63" i="2"/>
  <c r="M63" i="2"/>
  <c r="L63" i="2"/>
  <c r="K63" i="2"/>
  <c r="G63" i="2"/>
  <c r="F63" i="2"/>
  <c r="E63" i="2"/>
  <c r="D63" i="2"/>
  <c r="C63" i="2"/>
  <c r="B63" i="2"/>
  <c r="A63" i="2"/>
  <c r="X62" i="2"/>
  <c r="W62" i="2"/>
  <c r="V62" i="2"/>
  <c r="U62" i="2"/>
  <c r="T62" i="2"/>
  <c r="S62" i="2"/>
  <c r="O62" i="2"/>
  <c r="N62" i="2"/>
  <c r="M62" i="2"/>
  <c r="L62" i="2"/>
  <c r="K62" i="2"/>
  <c r="G62" i="2"/>
  <c r="F62" i="2"/>
  <c r="E62" i="2"/>
  <c r="D62" i="2"/>
  <c r="C62" i="2"/>
  <c r="B62" i="2"/>
  <c r="A62" i="2"/>
  <c r="X61" i="2"/>
  <c r="W61" i="2"/>
  <c r="V61" i="2"/>
  <c r="U61" i="2"/>
  <c r="T61" i="2"/>
  <c r="S61" i="2"/>
  <c r="O61" i="2"/>
  <c r="N61" i="2"/>
  <c r="M61" i="2"/>
  <c r="L61" i="2"/>
  <c r="K61" i="2"/>
  <c r="G61" i="2"/>
  <c r="F61" i="2"/>
  <c r="E61" i="2"/>
  <c r="D61" i="2"/>
  <c r="C61" i="2"/>
  <c r="B61" i="2"/>
  <c r="A61" i="2"/>
  <c r="X60" i="2"/>
  <c r="W60" i="2"/>
  <c r="V60" i="2"/>
  <c r="U60" i="2"/>
  <c r="T60" i="2"/>
  <c r="S60" i="2"/>
  <c r="O60" i="2"/>
  <c r="N60" i="2"/>
  <c r="M60" i="2"/>
  <c r="L60" i="2"/>
  <c r="K60" i="2"/>
  <c r="G60" i="2"/>
  <c r="F60" i="2"/>
  <c r="E60" i="2"/>
  <c r="D60" i="2"/>
  <c r="C60" i="2"/>
  <c r="B60" i="2"/>
  <c r="A60" i="2"/>
  <c r="X59" i="2"/>
  <c r="W59" i="2"/>
  <c r="V59" i="2"/>
  <c r="U59" i="2"/>
  <c r="T59" i="2"/>
  <c r="S59" i="2"/>
  <c r="O59" i="2"/>
  <c r="N59" i="2"/>
  <c r="M59" i="2"/>
  <c r="L59" i="2"/>
  <c r="K59" i="2"/>
  <c r="G59" i="2"/>
  <c r="F59" i="2"/>
  <c r="E59" i="2"/>
  <c r="D59" i="2"/>
  <c r="C59" i="2"/>
  <c r="B59" i="2"/>
  <c r="A59" i="2"/>
  <c r="X58" i="2"/>
  <c r="W58" i="2"/>
  <c r="V58" i="2"/>
  <c r="U58" i="2"/>
  <c r="T58" i="2"/>
  <c r="S58" i="2"/>
  <c r="O58" i="2"/>
  <c r="N58" i="2"/>
  <c r="M58" i="2"/>
  <c r="L58" i="2"/>
  <c r="K58" i="2"/>
  <c r="G58" i="2"/>
  <c r="F58" i="2"/>
  <c r="E58" i="2"/>
  <c r="D58" i="2"/>
  <c r="C58" i="2"/>
  <c r="B58" i="2"/>
  <c r="A58" i="2"/>
  <c r="X57" i="2"/>
  <c r="W57" i="2"/>
  <c r="V57" i="2"/>
  <c r="U57" i="2"/>
  <c r="T57" i="2"/>
  <c r="S57" i="2"/>
  <c r="O57" i="2"/>
  <c r="N57" i="2"/>
  <c r="M57" i="2"/>
  <c r="L57" i="2"/>
  <c r="K57" i="2"/>
  <c r="G57" i="2"/>
  <c r="F57" i="2"/>
  <c r="E57" i="2"/>
  <c r="D57" i="2"/>
  <c r="C57" i="2"/>
  <c r="B57" i="2"/>
  <c r="A57" i="2"/>
  <c r="X56" i="2"/>
  <c r="W56" i="2"/>
  <c r="V56" i="2"/>
  <c r="U56" i="2"/>
  <c r="T56" i="2"/>
  <c r="S56" i="2"/>
  <c r="O56" i="2"/>
  <c r="N56" i="2"/>
  <c r="M56" i="2"/>
  <c r="L56" i="2"/>
  <c r="K56" i="2"/>
  <c r="G56" i="2"/>
  <c r="F56" i="2"/>
  <c r="E56" i="2"/>
  <c r="D56" i="2"/>
  <c r="C56" i="2"/>
  <c r="B56" i="2"/>
  <c r="A56" i="2"/>
  <c r="X55" i="2"/>
  <c r="W55" i="2"/>
  <c r="V55" i="2"/>
  <c r="U55" i="2"/>
  <c r="T55" i="2"/>
  <c r="S55" i="2"/>
  <c r="O55" i="2"/>
  <c r="N55" i="2"/>
  <c r="M55" i="2"/>
  <c r="L55" i="2"/>
  <c r="K55" i="2"/>
  <c r="G55" i="2"/>
  <c r="F55" i="2"/>
  <c r="E55" i="2"/>
  <c r="D55" i="2"/>
  <c r="C55" i="2"/>
  <c r="B55" i="2"/>
  <c r="A55" i="2"/>
  <c r="X54" i="2"/>
  <c r="W54" i="2"/>
  <c r="V54" i="2"/>
  <c r="U54" i="2"/>
  <c r="T54" i="2"/>
  <c r="S54" i="2"/>
  <c r="O54" i="2"/>
  <c r="N54" i="2"/>
  <c r="M54" i="2"/>
  <c r="L54" i="2"/>
  <c r="K54" i="2"/>
  <c r="G54" i="2"/>
  <c r="F54" i="2"/>
  <c r="E54" i="2"/>
  <c r="D54" i="2"/>
  <c r="C54" i="2"/>
  <c r="B54" i="2"/>
  <c r="A54" i="2"/>
  <c r="X53" i="2"/>
  <c r="W53" i="2"/>
  <c r="V53" i="2"/>
  <c r="U53" i="2"/>
  <c r="T53" i="2"/>
  <c r="S53" i="2"/>
  <c r="O53" i="2"/>
  <c r="N53" i="2"/>
  <c r="M53" i="2"/>
  <c r="L53" i="2"/>
  <c r="K53" i="2"/>
  <c r="G53" i="2"/>
  <c r="F53" i="2"/>
  <c r="E53" i="2"/>
  <c r="D53" i="2"/>
  <c r="C53" i="2"/>
  <c r="B53" i="2"/>
  <c r="A53" i="2"/>
  <c r="X52" i="2"/>
  <c r="W52" i="2"/>
  <c r="V52" i="2"/>
  <c r="U52" i="2"/>
  <c r="T52" i="2"/>
  <c r="S52" i="2"/>
  <c r="O52" i="2"/>
  <c r="N52" i="2"/>
  <c r="M52" i="2"/>
  <c r="L52" i="2"/>
  <c r="K52" i="2"/>
  <c r="G52" i="2"/>
  <c r="F52" i="2"/>
  <c r="E52" i="2"/>
  <c r="D52" i="2"/>
  <c r="C52" i="2"/>
  <c r="B52" i="2"/>
  <c r="A52" i="2"/>
  <c r="X51" i="2"/>
  <c r="W51" i="2"/>
  <c r="V51" i="2"/>
  <c r="U51" i="2"/>
  <c r="T51" i="2"/>
  <c r="S51" i="2"/>
  <c r="O51" i="2"/>
  <c r="N51" i="2"/>
  <c r="M51" i="2"/>
  <c r="L51" i="2"/>
  <c r="K51" i="2"/>
  <c r="G51" i="2"/>
  <c r="F51" i="2"/>
  <c r="E51" i="2"/>
  <c r="D51" i="2"/>
  <c r="C51" i="2"/>
  <c r="B51" i="2"/>
  <c r="A51" i="2"/>
  <c r="X50" i="2"/>
  <c r="W50" i="2"/>
  <c r="V50" i="2"/>
  <c r="U50" i="2"/>
  <c r="T50" i="2"/>
  <c r="S50" i="2"/>
  <c r="O50" i="2"/>
  <c r="N50" i="2"/>
  <c r="M50" i="2"/>
  <c r="L50" i="2"/>
  <c r="K50" i="2"/>
  <c r="G50" i="2"/>
  <c r="F50" i="2"/>
  <c r="E50" i="2"/>
  <c r="D50" i="2"/>
  <c r="C50" i="2"/>
  <c r="B50" i="2"/>
  <c r="A50" i="2"/>
  <c r="X49" i="2"/>
  <c r="W49" i="2"/>
  <c r="V49" i="2"/>
  <c r="U49" i="2"/>
  <c r="T49" i="2"/>
  <c r="S49" i="2"/>
  <c r="O49" i="2"/>
  <c r="N49" i="2"/>
  <c r="M49" i="2"/>
  <c r="L49" i="2"/>
  <c r="K49" i="2"/>
  <c r="G49" i="2"/>
  <c r="F49" i="2"/>
  <c r="E49" i="2"/>
  <c r="D49" i="2"/>
  <c r="C49" i="2"/>
  <c r="B49" i="2"/>
  <c r="A49" i="2"/>
  <c r="X48" i="2"/>
  <c r="W48" i="2"/>
  <c r="V48" i="2"/>
  <c r="U48" i="2"/>
  <c r="T48" i="2"/>
  <c r="S48" i="2"/>
  <c r="O48" i="2"/>
  <c r="N48" i="2"/>
  <c r="M48" i="2"/>
  <c r="L48" i="2"/>
  <c r="K48" i="2"/>
  <c r="G48" i="2"/>
  <c r="F48" i="2"/>
  <c r="E48" i="2"/>
  <c r="D48" i="2"/>
  <c r="C48" i="2"/>
  <c r="B48" i="2"/>
  <c r="A48" i="2"/>
  <c r="X47" i="2"/>
  <c r="W47" i="2"/>
  <c r="V47" i="2"/>
  <c r="U47" i="2"/>
  <c r="T47" i="2"/>
  <c r="S47" i="2"/>
  <c r="O47" i="2"/>
  <c r="N47" i="2"/>
  <c r="M47" i="2"/>
  <c r="L47" i="2"/>
  <c r="K47" i="2"/>
  <c r="G47" i="2"/>
  <c r="F47" i="2"/>
  <c r="E47" i="2"/>
  <c r="D47" i="2"/>
  <c r="C47" i="2"/>
  <c r="B47" i="2"/>
  <c r="A47" i="2"/>
  <c r="X46" i="2"/>
  <c r="W46" i="2"/>
  <c r="V46" i="2"/>
  <c r="U46" i="2"/>
  <c r="T46" i="2"/>
  <c r="S46" i="2"/>
  <c r="O46" i="2"/>
  <c r="N46" i="2"/>
  <c r="M46" i="2"/>
  <c r="L46" i="2"/>
  <c r="K46" i="2"/>
  <c r="G46" i="2"/>
  <c r="F46" i="2"/>
  <c r="E46" i="2"/>
  <c r="D46" i="2"/>
  <c r="C46" i="2"/>
  <c r="B46" i="2"/>
  <c r="A46" i="2"/>
  <c r="X45" i="2"/>
  <c r="W45" i="2"/>
  <c r="V45" i="2"/>
  <c r="U45" i="2"/>
  <c r="T45" i="2"/>
  <c r="S45" i="2"/>
  <c r="O45" i="2"/>
  <c r="N45" i="2"/>
  <c r="M45" i="2"/>
  <c r="L45" i="2"/>
  <c r="K45" i="2"/>
  <c r="G45" i="2"/>
  <c r="F45" i="2"/>
  <c r="E45" i="2"/>
  <c r="D45" i="2"/>
  <c r="C45" i="2"/>
  <c r="B45" i="2"/>
  <c r="A45" i="2"/>
  <c r="X44" i="2"/>
  <c r="W44" i="2"/>
  <c r="V44" i="2"/>
  <c r="U44" i="2"/>
  <c r="T44" i="2"/>
  <c r="S44" i="2"/>
  <c r="O44" i="2"/>
  <c r="N44" i="2"/>
  <c r="M44" i="2"/>
  <c r="L44" i="2"/>
  <c r="K44" i="2"/>
  <c r="G44" i="2"/>
  <c r="F44" i="2"/>
  <c r="E44" i="2"/>
  <c r="D44" i="2"/>
  <c r="C44" i="2"/>
  <c r="B44" i="2"/>
  <c r="A44" i="2"/>
  <c r="X43" i="2"/>
  <c r="W43" i="2"/>
  <c r="V43" i="2"/>
  <c r="U43" i="2"/>
  <c r="T43" i="2"/>
  <c r="S43" i="2"/>
  <c r="O43" i="2"/>
  <c r="N43" i="2"/>
  <c r="M43" i="2"/>
  <c r="L43" i="2"/>
  <c r="K43" i="2"/>
  <c r="G43" i="2"/>
  <c r="F43" i="2"/>
  <c r="E43" i="2"/>
  <c r="D43" i="2"/>
  <c r="C43" i="2"/>
  <c r="B43" i="2"/>
  <c r="A43" i="2"/>
  <c r="X42" i="2"/>
  <c r="W42" i="2"/>
  <c r="V42" i="2"/>
  <c r="U42" i="2"/>
  <c r="T42" i="2"/>
  <c r="S42" i="2"/>
  <c r="O42" i="2"/>
  <c r="N42" i="2"/>
  <c r="M42" i="2"/>
  <c r="L42" i="2"/>
  <c r="K42" i="2"/>
  <c r="G42" i="2"/>
  <c r="F42" i="2"/>
  <c r="E42" i="2"/>
  <c r="D42" i="2"/>
  <c r="C42" i="2"/>
  <c r="B42" i="2"/>
  <c r="A42" i="2"/>
  <c r="X41" i="2"/>
  <c r="W41" i="2"/>
  <c r="V41" i="2"/>
  <c r="U41" i="2"/>
  <c r="T41" i="2"/>
  <c r="S41" i="2"/>
  <c r="O41" i="2"/>
  <c r="N41" i="2"/>
  <c r="M41" i="2"/>
  <c r="L41" i="2"/>
  <c r="K41" i="2"/>
  <c r="G41" i="2"/>
  <c r="F41" i="2"/>
  <c r="E41" i="2"/>
  <c r="D41" i="2"/>
  <c r="C41" i="2"/>
  <c r="B41" i="2"/>
  <c r="A41" i="2"/>
  <c r="X40" i="2"/>
  <c r="W40" i="2"/>
  <c r="V40" i="2"/>
  <c r="U40" i="2"/>
  <c r="T40" i="2"/>
  <c r="S40" i="2"/>
  <c r="O40" i="2"/>
  <c r="N40" i="2"/>
  <c r="M40" i="2"/>
  <c r="L40" i="2"/>
  <c r="K40" i="2"/>
  <c r="G40" i="2"/>
  <c r="F40" i="2"/>
  <c r="E40" i="2"/>
  <c r="D40" i="2"/>
  <c r="C40" i="2"/>
  <c r="B40" i="2"/>
  <c r="A40" i="2"/>
  <c r="X39" i="2"/>
  <c r="W39" i="2"/>
  <c r="V39" i="2"/>
  <c r="U39" i="2"/>
  <c r="T39" i="2"/>
  <c r="S39" i="2"/>
  <c r="O39" i="2"/>
  <c r="N39" i="2"/>
  <c r="M39" i="2"/>
  <c r="L39" i="2"/>
  <c r="K39" i="2"/>
  <c r="G39" i="2"/>
  <c r="F39" i="2"/>
  <c r="E39" i="2"/>
  <c r="D39" i="2"/>
  <c r="C39" i="2"/>
  <c r="B39" i="2"/>
  <c r="A39" i="2"/>
  <c r="X38" i="2"/>
  <c r="W38" i="2"/>
  <c r="V38" i="2"/>
  <c r="U38" i="2"/>
  <c r="T38" i="2"/>
  <c r="S38" i="2"/>
  <c r="O38" i="2"/>
  <c r="N38" i="2"/>
  <c r="M38" i="2"/>
  <c r="L38" i="2"/>
  <c r="K38" i="2"/>
  <c r="G38" i="2"/>
  <c r="F38" i="2"/>
  <c r="E38" i="2"/>
  <c r="D38" i="2"/>
  <c r="C38" i="2"/>
  <c r="B38" i="2"/>
  <c r="A38" i="2"/>
  <c r="X37" i="2"/>
  <c r="W37" i="2"/>
  <c r="V37" i="2"/>
  <c r="U37" i="2"/>
  <c r="T37" i="2"/>
  <c r="S37" i="2"/>
  <c r="O37" i="2"/>
  <c r="N37" i="2"/>
  <c r="M37" i="2"/>
  <c r="L37" i="2"/>
  <c r="K37" i="2"/>
  <c r="G37" i="2"/>
  <c r="F37" i="2"/>
  <c r="E37" i="2"/>
  <c r="D37" i="2"/>
  <c r="C37" i="2"/>
  <c r="B37" i="2"/>
  <c r="A37" i="2"/>
  <c r="X36" i="2"/>
  <c r="W36" i="2"/>
  <c r="V36" i="2"/>
  <c r="U36" i="2"/>
  <c r="T36" i="2"/>
  <c r="S36" i="2"/>
  <c r="O36" i="2"/>
  <c r="N36" i="2"/>
  <c r="M36" i="2"/>
  <c r="L36" i="2"/>
  <c r="K36" i="2"/>
  <c r="G36" i="2"/>
  <c r="F36" i="2"/>
  <c r="E36" i="2"/>
  <c r="D36" i="2"/>
  <c r="C36" i="2"/>
  <c r="B36" i="2"/>
  <c r="A36" i="2"/>
  <c r="X35" i="2"/>
  <c r="W35" i="2"/>
  <c r="V35" i="2"/>
  <c r="U35" i="2"/>
  <c r="T35" i="2"/>
  <c r="S35" i="2"/>
  <c r="O35" i="2"/>
  <c r="N35" i="2"/>
  <c r="M35" i="2"/>
  <c r="L35" i="2"/>
  <c r="K35" i="2"/>
  <c r="G35" i="2"/>
  <c r="F35" i="2"/>
  <c r="E35" i="2"/>
  <c r="D35" i="2"/>
  <c r="C35" i="2"/>
  <c r="B35" i="2"/>
  <c r="A35" i="2"/>
  <c r="X34" i="2"/>
  <c r="W34" i="2"/>
  <c r="V34" i="2"/>
  <c r="U34" i="2"/>
  <c r="T34" i="2"/>
  <c r="S34" i="2"/>
  <c r="O34" i="2"/>
  <c r="N34" i="2"/>
  <c r="M34" i="2"/>
  <c r="L34" i="2"/>
  <c r="K34" i="2"/>
  <c r="G34" i="2"/>
  <c r="F34" i="2"/>
  <c r="E34" i="2"/>
  <c r="D34" i="2"/>
  <c r="C34" i="2"/>
  <c r="B34" i="2"/>
  <c r="A34" i="2"/>
  <c r="X33" i="2"/>
  <c r="W33" i="2"/>
  <c r="V33" i="2"/>
  <c r="U33" i="2"/>
  <c r="T33" i="2"/>
  <c r="S33" i="2"/>
  <c r="O33" i="2"/>
  <c r="N33" i="2"/>
  <c r="M33" i="2"/>
  <c r="L33" i="2"/>
  <c r="K33" i="2"/>
  <c r="G33" i="2"/>
  <c r="F33" i="2"/>
  <c r="E33" i="2"/>
  <c r="D33" i="2"/>
  <c r="C33" i="2"/>
  <c r="B33" i="2"/>
  <c r="A33" i="2"/>
  <c r="X32" i="2"/>
  <c r="W32" i="2"/>
  <c r="V32" i="2"/>
  <c r="U32" i="2"/>
  <c r="T32" i="2"/>
  <c r="S32" i="2"/>
  <c r="O32" i="2"/>
  <c r="N32" i="2"/>
  <c r="M32" i="2"/>
  <c r="L32" i="2"/>
  <c r="K32" i="2"/>
  <c r="G32" i="2"/>
  <c r="F32" i="2"/>
  <c r="E32" i="2"/>
  <c r="D32" i="2"/>
  <c r="C32" i="2"/>
  <c r="B32" i="2"/>
  <c r="A32" i="2"/>
  <c r="X31" i="2"/>
  <c r="W31" i="2"/>
  <c r="V31" i="2"/>
  <c r="U31" i="2"/>
  <c r="T31" i="2"/>
  <c r="S31" i="2"/>
  <c r="O31" i="2"/>
  <c r="N31" i="2"/>
  <c r="M31" i="2"/>
  <c r="L31" i="2"/>
  <c r="K31" i="2"/>
  <c r="G31" i="2"/>
  <c r="F31" i="2"/>
  <c r="E31" i="2"/>
  <c r="D31" i="2"/>
  <c r="C31" i="2"/>
  <c r="B31" i="2"/>
  <c r="A31" i="2"/>
  <c r="X30" i="2"/>
  <c r="W30" i="2"/>
  <c r="V30" i="2"/>
  <c r="U30" i="2"/>
  <c r="T30" i="2"/>
  <c r="S30" i="2"/>
  <c r="O30" i="2"/>
  <c r="N30" i="2"/>
  <c r="M30" i="2"/>
  <c r="L30" i="2"/>
  <c r="K30" i="2"/>
  <c r="G30" i="2"/>
  <c r="F30" i="2"/>
  <c r="E30" i="2"/>
  <c r="D30" i="2"/>
  <c r="C30" i="2"/>
  <c r="B30" i="2"/>
  <c r="A30" i="2"/>
  <c r="X29" i="2"/>
  <c r="W29" i="2"/>
  <c r="V29" i="2"/>
  <c r="U29" i="2"/>
  <c r="T29" i="2"/>
  <c r="S29" i="2"/>
  <c r="O29" i="2"/>
  <c r="N29" i="2"/>
  <c r="M29" i="2"/>
  <c r="L29" i="2"/>
  <c r="K29" i="2"/>
  <c r="G29" i="2"/>
  <c r="F29" i="2"/>
  <c r="E29" i="2"/>
  <c r="D29" i="2"/>
  <c r="C29" i="2"/>
  <c r="B29" i="2"/>
  <c r="A29" i="2"/>
  <c r="X28" i="2"/>
  <c r="W28" i="2"/>
  <c r="V28" i="2"/>
  <c r="U28" i="2"/>
  <c r="T28" i="2"/>
  <c r="S28" i="2"/>
  <c r="O28" i="2"/>
  <c r="N28" i="2"/>
  <c r="M28" i="2"/>
  <c r="L28" i="2"/>
  <c r="K28" i="2"/>
  <c r="G28" i="2"/>
  <c r="F28" i="2"/>
  <c r="E28" i="2"/>
  <c r="D28" i="2"/>
  <c r="C28" i="2"/>
  <c r="B28" i="2"/>
  <c r="A28" i="2"/>
  <c r="X27" i="2"/>
  <c r="W27" i="2"/>
  <c r="V27" i="2"/>
  <c r="U27" i="2"/>
  <c r="T27" i="2"/>
  <c r="S27" i="2"/>
  <c r="O27" i="2"/>
  <c r="N27" i="2"/>
  <c r="M27" i="2"/>
  <c r="L27" i="2"/>
  <c r="K27" i="2"/>
  <c r="G27" i="2"/>
  <c r="F27" i="2"/>
  <c r="E27" i="2"/>
  <c r="D27" i="2"/>
  <c r="C27" i="2"/>
  <c r="B27" i="2"/>
  <c r="A27" i="2"/>
  <c r="X26" i="2"/>
  <c r="W26" i="2"/>
  <c r="V26" i="2"/>
  <c r="U26" i="2"/>
  <c r="T26" i="2"/>
  <c r="S26" i="2"/>
  <c r="O26" i="2"/>
  <c r="N26" i="2"/>
  <c r="M26" i="2"/>
  <c r="L26" i="2"/>
  <c r="K26" i="2"/>
  <c r="G26" i="2"/>
  <c r="F26" i="2"/>
  <c r="E26" i="2"/>
  <c r="D26" i="2"/>
  <c r="C26" i="2"/>
  <c r="B26" i="2"/>
  <c r="A26" i="2"/>
  <c r="X25" i="2"/>
  <c r="W25" i="2"/>
  <c r="V25" i="2"/>
  <c r="U25" i="2"/>
  <c r="T25" i="2"/>
  <c r="S25" i="2"/>
  <c r="O25" i="2"/>
  <c r="N25" i="2"/>
  <c r="M25" i="2"/>
  <c r="L25" i="2"/>
  <c r="K25" i="2"/>
  <c r="G25" i="2"/>
  <c r="F25" i="2"/>
  <c r="E25" i="2"/>
  <c r="D25" i="2"/>
  <c r="C25" i="2"/>
  <c r="B25" i="2"/>
  <c r="A25" i="2"/>
  <c r="X24" i="2"/>
  <c r="W24" i="2"/>
  <c r="V24" i="2"/>
  <c r="U24" i="2"/>
  <c r="T24" i="2"/>
  <c r="S24" i="2"/>
  <c r="O24" i="2"/>
  <c r="N24" i="2"/>
  <c r="M24" i="2"/>
  <c r="L24" i="2"/>
  <c r="K24" i="2"/>
  <c r="G24" i="2"/>
  <c r="F24" i="2"/>
  <c r="E24" i="2"/>
  <c r="D24" i="2"/>
  <c r="C24" i="2"/>
  <c r="B24" i="2"/>
  <c r="A24" i="2"/>
  <c r="X23" i="2"/>
  <c r="W23" i="2"/>
  <c r="V23" i="2"/>
  <c r="U23" i="2"/>
  <c r="T23" i="2"/>
  <c r="S23" i="2"/>
  <c r="O23" i="2"/>
  <c r="N23" i="2"/>
  <c r="M23" i="2"/>
  <c r="L23" i="2"/>
  <c r="K23" i="2"/>
  <c r="G23" i="2"/>
  <c r="F23" i="2"/>
  <c r="E23" i="2"/>
  <c r="D23" i="2"/>
  <c r="C23" i="2"/>
  <c r="B23" i="2"/>
  <c r="A23" i="2"/>
  <c r="X22" i="2"/>
  <c r="W22" i="2"/>
  <c r="V22" i="2"/>
  <c r="U22" i="2"/>
  <c r="T22" i="2"/>
  <c r="S22" i="2"/>
  <c r="O22" i="2"/>
  <c r="N22" i="2"/>
  <c r="M22" i="2"/>
  <c r="L22" i="2"/>
  <c r="K22" i="2"/>
  <c r="G22" i="2"/>
  <c r="F22" i="2"/>
  <c r="E22" i="2"/>
  <c r="D22" i="2"/>
  <c r="C22" i="2"/>
  <c r="B22" i="2"/>
  <c r="A22" i="2"/>
  <c r="X21" i="2"/>
  <c r="W21" i="2"/>
  <c r="V21" i="2"/>
  <c r="U21" i="2"/>
  <c r="T21" i="2"/>
  <c r="S21" i="2"/>
  <c r="O21" i="2"/>
  <c r="N21" i="2"/>
  <c r="M21" i="2"/>
  <c r="L21" i="2"/>
  <c r="K21" i="2"/>
  <c r="G21" i="2"/>
  <c r="F21" i="2"/>
  <c r="E21" i="2"/>
  <c r="D21" i="2"/>
  <c r="C21" i="2"/>
  <c r="B21" i="2"/>
  <c r="A21" i="2"/>
  <c r="X20" i="2"/>
  <c r="W20" i="2"/>
  <c r="V20" i="2"/>
  <c r="U20" i="2"/>
  <c r="T20" i="2"/>
  <c r="S20" i="2"/>
  <c r="O20" i="2"/>
  <c r="N20" i="2"/>
  <c r="M20" i="2"/>
  <c r="L20" i="2"/>
  <c r="K20" i="2"/>
  <c r="G20" i="2"/>
  <c r="F20" i="2"/>
  <c r="E20" i="2"/>
  <c r="D20" i="2"/>
  <c r="C20" i="2"/>
  <c r="B20" i="2"/>
  <c r="A20" i="2"/>
  <c r="X19" i="2"/>
  <c r="W19" i="2"/>
  <c r="V19" i="2"/>
  <c r="U19" i="2"/>
  <c r="T19" i="2"/>
  <c r="S19" i="2"/>
  <c r="O19" i="2"/>
  <c r="N19" i="2"/>
  <c r="M19" i="2"/>
  <c r="L19" i="2"/>
  <c r="K19" i="2"/>
  <c r="G19" i="2"/>
  <c r="F19" i="2"/>
  <c r="E19" i="2"/>
  <c r="D19" i="2"/>
  <c r="C19" i="2"/>
  <c r="B19" i="2"/>
  <c r="A19" i="2"/>
  <c r="X18" i="2"/>
  <c r="W18" i="2"/>
  <c r="V18" i="2"/>
  <c r="U18" i="2"/>
  <c r="T18" i="2"/>
  <c r="S18" i="2"/>
  <c r="O18" i="2"/>
  <c r="N18" i="2"/>
  <c r="M18" i="2"/>
  <c r="L18" i="2"/>
  <c r="K18" i="2"/>
  <c r="G18" i="2"/>
  <c r="F18" i="2"/>
  <c r="E18" i="2"/>
  <c r="D18" i="2"/>
  <c r="C18" i="2"/>
  <c r="B18" i="2"/>
  <c r="A18" i="2"/>
  <c r="X17" i="2"/>
  <c r="W17" i="2"/>
  <c r="V17" i="2"/>
  <c r="U17" i="2"/>
  <c r="T17" i="2"/>
  <c r="S17" i="2"/>
  <c r="O17" i="2"/>
  <c r="N17" i="2"/>
  <c r="M17" i="2"/>
  <c r="L17" i="2"/>
  <c r="K17" i="2"/>
  <c r="G17" i="2"/>
  <c r="F17" i="2"/>
  <c r="E17" i="2"/>
  <c r="D17" i="2"/>
  <c r="C17" i="2"/>
  <c r="B17" i="2"/>
  <c r="A17" i="2"/>
  <c r="X16" i="2"/>
  <c r="W16" i="2"/>
  <c r="V16" i="2"/>
  <c r="U16" i="2"/>
  <c r="T16" i="2"/>
  <c r="S16" i="2"/>
  <c r="O16" i="2"/>
  <c r="N16" i="2"/>
  <c r="M16" i="2"/>
  <c r="L16" i="2"/>
  <c r="K16" i="2"/>
  <c r="G16" i="2"/>
  <c r="F16" i="2"/>
  <c r="E16" i="2"/>
  <c r="D16" i="2"/>
  <c r="C16" i="2"/>
  <c r="B16" i="2"/>
  <c r="A16" i="2"/>
  <c r="X15" i="2"/>
  <c r="W15" i="2"/>
  <c r="V15" i="2"/>
  <c r="U15" i="2"/>
  <c r="T15" i="2"/>
  <c r="S15" i="2"/>
  <c r="O15" i="2"/>
  <c r="N15" i="2"/>
  <c r="M15" i="2"/>
  <c r="L15" i="2"/>
  <c r="K15" i="2"/>
  <c r="G15" i="2"/>
  <c r="F15" i="2"/>
  <c r="E15" i="2"/>
  <c r="D15" i="2"/>
  <c r="C15" i="2"/>
  <c r="B15" i="2"/>
  <c r="A15" i="2"/>
  <c r="X14" i="2"/>
  <c r="W14" i="2"/>
  <c r="V14" i="2"/>
  <c r="U14" i="2"/>
  <c r="T14" i="2"/>
  <c r="S14" i="2"/>
  <c r="O14" i="2"/>
  <c r="N14" i="2"/>
  <c r="M14" i="2"/>
  <c r="L14" i="2"/>
  <c r="K14" i="2"/>
  <c r="G14" i="2"/>
  <c r="F14" i="2"/>
  <c r="E14" i="2"/>
  <c r="D14" i="2"/>
  <c r="C14" i="2"/>
  <c r="B14" i="2"/>
  <c r="A14" i="2"/>
  <c r="X13" i="2"/>
  <c r="W13" i="2"/>
  <c r="V13" i="2"/>
  <c r="U13" i="2"/>
  <c r="T13" i="2"/>
  <c r="S13" i="2"/>
  <c r="O13" i="2"/>
  <c r="N13" i="2"/>
  <c r="M13" i="2"/>
  <c r="L13" i="2"/>
  <c r="K13" i="2"/>
  <c r="G13" i="2"/>
  <c r="F13" i="2"/>
  <c r="E13" i="2"/>
  <c r="D13" i="2"/>
  <c r="C13" i="2"/>
  <c r="B13" i="2"/>
  <c r="A13" i="2"/>
  <c r="X12" i="2"/>
  <c r="W12" i="2"/>
  <c r="V12" i="2"/>
  <c r="U12" i="2"/>
  <c r="T12" i="2"/>
  <c r="S12" i="2"/>
  <c r="O12" i="2"/>
  <c r="N12" i="2"/>
  <c r="M12" i="2"/>
  <c r="L12" i="2"/>
  <c r="K12" i="2"/>
  <c r="G12" i="2"/>
  <c r="F12" i="2"/>
  <c r="E12" i="2"/>
  <c r="D12" i="2"/>
  <c r="C12" i="2"/>
  <c r="B12" i="2"/>
  <c r="A12" i="2"/>
  <c r="X11" i="2"/>
  <c r="W11" i="2"/>
  <c r="V11" i="2"/>
  <c r="U11" i="2"/>
  <c r="T11" i="2"/>
  <c r="S11" i="2"/>
  <c r="O11" i="2"/>
  <c r="N11" i="2"/>
  <c r="M11" i="2"/>
  <c r="L11" i="2"/>
  <c r="K11" i="2"/>
  <c r="G11" i="2"/>
  <c r="F11" i="2"/>
  <c r="E11" i="2"/>
  <c r="D11" i="2"/>
  <c r="C11" i="2"/>
  <c r="B11" i="2"/>
  <c r="A11" i="2"/>
  <c r="X10" i="2"/>
  <c r="W10" i="2"/>
  <c r="V10" i="2"/>
  <c r="U10" i="2"/>
  <c r="T10" i="2"/>
  <c r="S10" i="2"/>
  <c r="O10" i="2"/>
  <c r="N10" i="2"/>
  <c r="M10" i="2"/>
  <c r="L10" i="2"/>
  <c r="K10" i="2"/>
  <c r="G10" i="2"/>
  <c r="F10" i="2"/>
  <c r="E10" i="2"/>
  <c r="D10" i="2"/>
  <c r="C10" i="2"/>
  <c r="B10" i="2"/>
  <c r="A10" i="2"/>
  <c r="X9" i="2"/>
  <c r="W9" i="2"/>
  <c r="V9" i="2"/>
  <c r="U9" i="2"/>
  <c r="T9" i="2"/>
  <c r="S9" i="2"/>
  <c r="O9" i="2"/>
  <c r="N9" i="2"/>
  <c r="M9" i="2"/>
  <c r="L9" i="2"/>
  <c r="K9" i="2"/>
  <c r="G9" i="2"/>
  <c r="F9" i="2"/>
  <c r="E9" i="2"/>
  <c r="D9" i="2"/>
  <c r="C9" i="2"/>
  <c r="B9" i="2"/>
  <c r="A9" i="2"/>
  <c r="X8" i="2"/>
  <c r="W8" i="2"/>
  <c r="V8" i="2"/>
  <c r="U8" i="2"/>
  <c r="T8" i="2"/>
  <c r="S8" i="2"/>
  <c r="O8" i="2"/>
  <c r="N8" i="2"/>
  <c r="M8" i="2"/>
  <c r="L8" i="2"/>
  <c r="K8" i="2"/>
  <c r="G8" i="2"/>
  <c r="F8" i="2"/>
  <c r="E8" i="2"/>
  <c r="D8" i="2"/>
  <c r="C8" i="2"/>
  <c r="B8" i="2"/>
  <c r="A8" i="2"/>
  <c r="X7" i="2"/>
  <c r="W7" i="2"/>
  <c r="V7" i="2"/>
  <c r="U7" i="2"/>
  <c r="T7" i="2"/>
  <c r="S7" i="2"/>
  <c r="O7" i="2"/>
  <c r="N7" i="2"/>
  <c r="M7" i="2"/>
  <c r="L7" i="2"/>
  <c r="K7" i="2"/>
  <c r="G7" i="2"/>
  <c r="F7" i="2"/>
  <c r="E7" i="2"/>
  <c r="D7" i="2"/>
  <c r="C7" i="2"/>
  <c r="B7" i="2"/>
  <c r="A7" i="2"/>
  <c r="X6" i="2"/>
  <c r="W6" i="2"/>
  <c r="V6" i="2"/>
  <c r="U6" i="2"/>
  <c r="T6" i="2"/>
  <c r="S6" i="2"/>
  <c r="O6" i="2"/>
  <c r="N6" i="2"/>
  <c r="M6" i="2"/>
  <c r="L6" i="2"/>
  <c r="K6" i="2"/>
  <c r="G6" i="2"/>
  <c r="F6" i="2"/>
  <c r="E6" i="2"/>
  <c r="D6" i="2"/>
  <c r="C6" i="2"/>
  <c r="B6" i="2"/>
  <c r="A6" i="2"/>
  <c r="X5" i="2"/>
  <c r="W5" i="2"/>
  <c r="V5" i="2"/>
  <c r="U5" i="2"/>
  <c r="T5" i="2"/>
  <c r="S5" i="2"/>
  <c r="O5" i="2"/>
  <c r="N5" i="2"/>
  <c r="M5" i="2"/>
  <c r="L5" i="2"/>
  <c r="K5" i="2"/>
  <c r="G5" i="2"/>
  <c r="F5" i="2"/>
  <c r="E5" i="2"/>
  <c r="D5" i="2"/>
  <c r="C5" i="2"/>
  <c r="B5" i="2"/>
  <c r="A5" i="2"/>
  <c r="X4" i="2"/>
  <c r="W4" i="2"/>
  <c r="V4" i="2"/>
  <c r="U4" i="2"/>
  <c r="T4" i="2"/>
  <c r="S4" i="2"/>
  <c r="O4" i="2"/>
  <c r="N4" i="2"/>
  <c r="M4" i="2"/>
  <c r="L4" i="2"/>
  <c r="K4" i="2"/>
  <c r="G4" i="2"/>
  <c r="F4" i="2"/>
  <c r="E4" i="2"/>
  <c r="D4" i="2"/>
  <c r="C4" i="2"/>
  <c r="B4" i="2"/>
  <c r="A4" i="2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59" i="1"/>
  <c r="A58" i="1"/>
  <c r="A59" i="1" s="1"/>
  <c r="D58" i="1"/>
  <c r="D57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F3" i="1" s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K4" i="1" l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P3" i="1" s="1"/>
  <c r="P4" i="1" s="1"/>
  <c r="P5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C105" i="3" l="1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N102" i="3" l="1"/>
  <c r="N96" i="3"/>
  <c r="N90" i="3"/>
  <c r="N84" i="3"/>
  <c r="N78" i="3"/>
  <c r="N72" i="3"/>
  <c r="N66" i="3"/>
  <c r="N60" i="3"/>
  <c r="N54" i="3"/>
  <c r="N48" i="3"/>
  <c r="N42" i="3"/>
  <c r="N36" i="3"/>
  <c r="N30" i="3"/>
  <c r="N24" i="3"/>
  <c r="N18" i="3"/>
  <c r="N12" i="3"/>
  <c r="N6" i="3"/>
  <c r="S99" i="3"/>
  <c r="S93" i="3"/>
  <c r="S87" i="3"/>
  <c r="S81" i="3"/>
  <c r="S75" i="3"/>
  <c r="S69" i="3"/>
  <c r="S63" i="3"/>
  <c r="S57" i="3"/>
  <c r="S51" i="3"/>
  <c r="S45" i="3"/>
  <c r="S39" i="3"/>
  <c r="S33" i="3"/>
  <c r="S27" i="3"/>
  <c r="S21" i="3"/>
  <c r="S15" i="3"/>
  <c r="S9" i="3"/>
  <c r="N4" i="3" l="1"/>
  <c r="N10" i="3"/>
  <c r="N16" i="3"/>
  <c r="N22" i="3"/>
  <c r="N28" i="3"/>
  <c r="N34" i="3"/>
  <c r="N40" i="3"/>
  <c r="N46" i="3"/>
  <c r="N52" i="3"/>
  <c r="N58" i="3"/>
  <c r="N64" i="3"/>
  <c r="N70" i="3"/>
  <c r="N76" i="3"/>
  <c r="N82" i="3"/>
  <c r="N88" i="3"/>
  <c r="N94" i="3"/>
  <c r="N100" i="3"/>
  <c r="N7" i="3"/>
  <c r="N13" i="3"/>
  <c r="N19" i="3"/>
  <c r="N25" i="3"/>
  <c r="N31" i="3"/>
  <c r="N37" i="3"/>
  <c r="N43" i="3"/>
  <c r="N49" i="3"/>
  <c r="N55" i="3"/>
  <c r="N61" i="3"/>
  <c r="N67" i="3"/>
  <c r="N73" i="3"/>
  <c r="N79" i="3"/>
  <c r="N85" i="3"/>
  <c r="N91" i="3"/>
  <c r="N97" i="3"/>
  <c r="S5" i="3"/>
  <c r="S11" i="3"/>
  <c r="S17" i="3"/>
  <c r="S23" i="3"/>
  <c r="S29" i="3"/>
  <c r="S35" i="3"/>
  <c r="S41" i="3"/>
  <c r="S47" i="3"/>
  <c r="S53" i="3"/>
  <c r="S59" i="3"/>
  <c r="S65" i="3"/>
  <c r="S71" i="3"/>
  <c r="S77" i="3"/>
  <c r="S83" i="3"/>
  <c r="S89" i="3"/>
  <c r="S95" i="3"/>
  <c r="S101" i="3"/>
  <c r="N8" i="3"/>
  <c r="N14" i="3"/>
  <c r="N20" i="3"/>
  <c r="N26" i="3"/>
  <c r="N32" i="3"/>
  <c r="N38" i="3"/>
  <c r="N44" i="3"/>
  <c r="N50" i="3"/>
  <c r="N56" i="3"/>
  <c r="N62" i="3"/>
  <c r="N68" i="3"/>
  <c r="N74" i="3"/>
  <c r="N80" i="3"/>
  <c r="N86" i="3"/>
  <c r="N92" i="3"/>
  <c r="N98" i="3"/>
  <c r="S7" i="3"/>
  <c r="S13" i="3"/>
  <c r="S19" i="3"/>
  <c r="S25" i="3"/>
  <c r="S31" i="3"/>
  <c r="S37" i="3"/>
  <c r="S43" i="3"/>
  <c r="S49" i="3"/>
  <c r="S55" i="3"/>
  <c r="S61" i="3"/>
  <c r="S67" i="3"/>
  <c r="S73" i="3"/>
  <c r="S79" i="3"/>
  <c r="S85" i="3"/>
  <c r="S91" i="3"/>
  <c r="S97" i="3"/>
  <c r="S8" i="3"/>
  <c r="S14" i="3"/>
  <c r="S20" i="3"/>
  <c r="S26" i="3"/>
  <c r="S32" i="3"/>
  <c r="S38" i="3"/>
  <c r="S44" i="3"/>
  <c r="S50" i="3"/>
  <c r="S56" i="3"/>
  <c r="S62" i="3"/>
  <c r="S68" i="3"/>
  <c r="S74" i="3"/>
  <c r="S80" i="3"/>
  <c r="S86" i="3"/>
  <c r="S92" i="3"/>
  <c r="S98" i="3"/>
  <c r="N5" i="3"/>
  <c r="N11" i="3"/>
  <c r="N17" i="3"/>
  <c r="N23" i="3"/>
  <c r="N29" i="3"/>
  <c r="N35" i="3"/>
  <c r="N41" i="3"/>
  <c r="N47" i="3"/>
  <c r="N53" i="3"/>
  <c r="N59" i="3"/>
  <c r="N65" i="3"/>
  <c r="N71" i="3"/>
  <c r="N77" i="3"/>
  <c r="N83" i="3"/>
  <c r="N89" i="3"/>
  <c r="N95" i="3"/>
  <c r="N101" i="3"/>
  <c r="S4" i="3"/>
  <c r="S10" i="3"/>
  <c r="S16" i="3"/>
  <c r="S22" i="3"/>
  <c r="S28" i="3"/>
  <c r="S34" i="3"/>
  <c r="S40" i="3"/>
  <c r="S46" i="3"/>
  <c r="S52" i="3"/>
  <c r="S58" i="3"/>
  <c r="S64" i="3"/>
  <c r="S70" i="3"/>
  <c r="S76" i="3"/>
  <c r="S82" i="3"/>
  <c r="S88" i="3"/>
  <c r="S94" i="3"/>
  <c r="S100" i="3"/>
  <c r="S6" i="3"/>
  <c r="S12" i="3"/>
  <c r="S18" i="3"/>
  <c r="S24" i="3"/>
  <c r="S30" i="3"/>
  <c r="S36" i="3"/>
  <c r="S42" i="3"/>
  <c r="S48" i="3"/>
  <c r="S54" i="3"/>
  <c r="S60" i="3"/>
  <c r="S66" i="3"/>
  <c r="S72" i="3"/>
  <c r="S78" i="3"/>
  <c r="S84" i="3"/>
  <c r="S90" i="3"/>
  <c r="S96" i="3"/>
  <c r="S102" i="3"/>
  <c r="N9" i="3"/>
  <c r="N15" i="3"/>
  <c r="N21" i="3"/>
  <c r="N27" i="3"/>
  <c r="N33" i="3"/>
  <c r="N39" i="3"/>
  <c r="N45" i="3"/>
  <c r="N51" i="3"/>
  <c r="N57" i="3"/>
  <c r="N63" i="3"/>
  <c r="N69" i="3"/>
  <c r="N75" i="3"/>
  <c r="N81" i="3"/>
  <c r="N87" i="3"/>
  <c r="N93" i="3"/>
  <c r="N99" i="3"/>
  <c r="N103" i="3" l="1"/>
  <c r="O104" i="3"/>
  <c r="O105" i="3"/>
  <c r="O103" i="3"/>
  <c r="N104" i="3"/>
  <c r="N105" i="3"/>
  <c r="Q105" i="3" l="1"/>
  <c r="S104" i="3"/>
  <c r="Q104" i="3"/>
  <c r="S105" i="3"/>
  <c r="Q103" i="3"/>
  <c r="P79" i="3" l="1"/>
  <c r="P43" i="3"/>
  <c r="R27" i="3"/>
  <c r="R28" i="3"/>
  <c r="P71" i="3"/>
  <c r="P102" i="3"/>
  <c r="P33" i="3"/>
  <c r="R79" i="3"/>
  <c r="P63" i="3"/>
  <c r="P38" i="3"/>
  <c r="R44" i="3"/>
  <c r="R99" i="3"/>
  <c r="R32" i="3"/>
  <c r="R4" i="3"/>
  <c r="R97" i="3"/>
  <c r="R86" i="3"/>
  <c r="P27" i="3"/>
  <c r="R72" i="3"/>
  <c r="R35" i="3"/>
  <c r="P92" i="3"/>
  <c r="P28" i="3"/>
  <c r="P34" i="3"/>
  <c r="R12" i="3"/>
  <c r="R38" i="3"/>
  <c r="R20" i="3"/>
  <c r="P14" i="3"/>
  <c r="P17" i="3"/>
  <c r="R39" i="3"/>
  <c r="P41" i="3"/>
  <c r="P83" i="3"/>
  <c r="R56" i="3"/>
  <c r="P47" i="3"/>
  <c r="R63" i="3"/>
  <c r="P22" i="3"/>
  <c r="R102" i="3"/>
  <c r="P37" i="3"/>
  <c r="R17" i="3"/>
  <c r="P56" i="3"/>
  <c r="P76" i="3"/>
  <c r="R33" i="3"/>
  <c r="R84" i="3"/>
  <c r="R41" i="3"/>
  <c r="R14" i="3"/>
  <c r="R7" i="3"/>
  <c r="P48" i="3"/>
  <c r="R83" i="3"/>
  <c r="P30" i="3"/>
  <c r="R75" i="3"/>
  <c r="P46" i="3"/>
  <c r="P66" i="3"/>
  <c r="R54" i="3"/>
  <c r="R23" i="3"/>
  <c r="P6" i="3"/>
  <c r="R91" i="3"/>
  <c r="P7" i="3"/>
  <c r="P15" i="3"/>
  <c r="R15" i="3"/>
  <c r="R22" i="3"/>
  <c r="R71" i="3"/>
  <c r="P75" i="3"/>
  <c r="R70" i="3"/>
  <c r="P77" i="3"/>
  <c r="P53" i="3"/>
  <c r="R49" i="3"/>
  <c r="R82" i="3"/>
  <c r="P69" i="3"/>
  <c r="R74" i="3"/>
  <c r="P23" i="3"/>
  <c r="R77" i="3"/>
  <c r="P45" i="3"/>
  <c r="R55" i="3"/>
  <c r="P89" i="3"/>
  <c r="P31" i="3"/>
  <c r="P80" i="3"/>
  <c r="R6" i="3"/>
  <c r="R53" i="3"/>
  <c r="R16" i="3"/>
  <c r="P88" i="3"/>
  <c r="R69" i="3"/>
  <c r="R94" i="3"/>
  <c r="R5" i="3"/>
  <c r="P21" i="3"/>
  <c r="P81" i="3"/>
  <c r="R87" i="3"/>
  <c r="P58" i="3"/>
  <c r="P11" i="3"/>
  <c r="R60" i="3"/>
  <c r="R10" i="3"/>
  <c r="P25" i="3"/>
  <c r="R45" i="3"/>
  <c r="P55" i="3"/>
  <c r="R89" i="3"/>
  <c r="R31" i="3"/>
  <c r="R80" i="3"/>
  <c r="P52" i="3"/>
  <c r="P93" i="3"/>
  <c r="P90" i="3"/>
  <c r="P85" i="3"/>
  <c r="P40" i="3"/>
  <c r="R88" i="3"/>
  <c r="R21" i="3"/>
  <c r="R81" i="3"/>
  <c r="P65" i="3"/>
  <c r="R58" i="3"/>
  <c r="R11" i="3"/>
  <c r="P36" i="3"/>
  <c r="P10" i="3"/>
  <c r="P61" i="3"/>
  <c r="P13" i="3"/>
  <c r="P64" i="3"/>
  <c r="R61" i="3"/>
  <c r="R57" i="3"/>
  <c r="R76" i="3"/>
  <c r="R47" i="3"/>
  <c r="P18" i="3"/>
  <c r="R30" i="3"/>
  <c r="P8" i="3"/>
  <c r="P59" i="3"/>
  <c r="P16" i="3"/>
  <c r="P50" i="3"/>
  <c r="P94" i="3"/>
  <c r="P5" i="3"/>
  <c r="R19" i="3"/>
  <c r="P87" i="3"/>
  <c r="P60" i="3"/>
  <c r="R73" i="3"/>
  <c r="R101" i="3"/>
  <c r="R68" i="3"/>
  <c r="R25" i="3"/>
  <c r="P100" i="3"/>
  <c r="R52" i="3"/>
  <c r="R93" i="3"/>
  <c r="R90" i="3"/>
  <c r="R85" i="3"/>
  <c r="P29" i="3"/>
  <c r="R26" i="3"/>
  <c r="R40" i="3"/>
  <c r="P96" i="3"/>
  <c r="R65" i="3"/>
  <c r="R36" i="3"/>
  <c r="P20" i="3"/>
  <c r="P44" i="3"/>
  <c r="R100" i="3"/>
  <c r="P99" i="3"/>
  <c r="P32" i="3"/>
  <c r="R29" i="3"/>
  <c r="P26" i="3"/>
  <c r="P4" i="3"/>
  <c r="R96" i="3"/>
  <c r="P39" i="3"/>
  <c r="R78" i="3"/>
  <c r="P24" i="3"/>
  <c r="P97" i="3"/>
  <c r="P86" i="3"/>
  <c r="P78" i="3"/>
  <c r="R24" i="3"/>
  <c r="R43" i="3"/>
  <c r="P62" i="3"/>
  <c r="P51" i="3"/>
  <c r="R62" i="3"/>
  <c r="P72" i="3"/>
  <c r="R66" i="3"/>
  <c r="P12" i="3"/>
  <c r="R48" i="3"/>
  <c r="P57" i="3"/>
  <c r="R46" i="3"/>
  <c r="P74" i="3"/>
  <c r="R92" i="3"/>
  <c r="R34" i="3"/>
  <c r="P42" i="3"/>
  <c r="P95" i="3"/>
  <c r="P67" i="3"/>
  <c r="R9" i="3"/>
  <c r="R8" i="3"/>
  <c r="P98" i="3"/>
  <c r="R37" i="3"/>
  <c r="P84" i="3"/>
  <c r="R64" i="3"/>
  <c r="P35" i="3"/>
  <c r="R98" i="3"/>
  <c r="R51" i="3"/>
  <c r="R13" i="3"/>
  <c r="P9" i="3"/>
  <c r="R18" i="3"/>
  <c r="P70" i="3"/>
  <c r="P54" i="3"/>
  <c r="R42" i="3"/>
  <c r="P91" i="3"/>
  <c r="R59" i="3"/>
  <c r="R95" i="3"/>
  <c r="P49" i="3"/>
  <c r="R67" i="3"/>
  <c r="P82" i="3"/>
  <c r="R50" i="3"/>
  <c r="P19" i="3"/>
  <c r="P73" i="3"/>
  <c r="P101" i="3"/>
  <c r="P68" i="3"/>
  <c r="M103" i="3" l="1"/>
  <c r="K103" i="3"/>
  <c r="K105" i="3"/>
  <c r="K104" i="3"/>
  <c r="M105" i="3"/>
  <c r="M104" i="3"/>
  <c r="P105" i="3" l="1"/>
  <c r="L105" i="3"/>
  <c r="L103" i="3"/>
  <c r="R104" i="3"/>
  <c r="L104" i="3"/>
  <c r="P104" i="3"/>
  <c r="R105" i="3" l="1"/>
  <c r="P103" i="3"/>
  <c r="R103" i="3"/>
  <c r="S103" i="3"/>
  <c r="M87" i="3" l="1"/>
  <c r="M43" i="3"/>
  <c r="M52" i="3"/>
  <c r="M62" i="3"/>
  <c r="M16" i="3"/>
  <c r="M17" i="3"/>
  <c r="M44" i="3"/>
  <c r="M38" i="3"/>
  <c r="M47" i="3"/>
  <c r="M54" i="3"/>
  <c r="M61" i="3"/>
  <c r="M96" i="3"/>
  <c r="M49" i="3" l="1"/>
  <c r="M31" i="3"/>
  <c r="M65" i="3"/>
  <c r="M83" i="3"/>
  <c r="M50" i="3"/>
  <c r="M40" i="3"/>
  <c r="M35" i="3"/>
  <c r="M42" i="3"/>
  <c r="M59" i="3"/>
  <c r="M5" i="3"/>
  <c r="M56" i="3"/>
  <c r="M6" i="3"/>
  <c r="M90" i="3"/>
  <c r="M85" i="3"/>
  <c r="M89" i="3"/>
  <c r="M84" i="3"/>
  <c r="M7" i="3"/>
  <c r="M68" i="3"/>
  <c r="M24" i="3"/>
  <c r="M100" i="3"/>
  <c r="M53" i="3"/>
  <c r="M28" i="3"/>
  <c r="M92" i="3"/>
  <c r="M10" i="3"/>
  <c r="M73" i="3"/>
  <c r="M67" i="3"/>
  <c r="M39" i="3"/>
  <c r="M70" i="3"/>
  <c r="M71" i="3"/>
  <c r="M33" i="3"/>
  <c r="M60" i="3"/>
  <c r="M81" i="3"/>
  <c r="M29" i="3"/>
  <c r="M4" i="3"/>
  <c r="M37" i="3"/>
  <c r="M12" i="3"/>
  <c r="M75" i="3"/>
  <c r="M78" i="3"/>
  <c r="M9" i="3"/>
  <c r="M64" i="3"/>
  <c r="M8" i="3"/>
  <c r="M63" i="3"/>
  <c r="M98" i="3"/>
  <c r="M77" i="3"/>
  <c r="K94" i="3"/>
  <c r="K38" i="3"/>
  <c r="M76" i="3"/>
  <c r="M99" i="3"/>
  <c r="M46" i="3"/>
  <c r="M80" i="3"/>
  <c r="M79" i="3"/>
  <c r="M91" i="3"/>
  <c r="M41" i="3"/>
  <c r="M25" i="3"/>
  <c r="K89" i="3"/>
  <c r="M66" i="3"/>
  <c r="M34" i="3"/>
  <c r="M45" i="3"/>
  <c r="K25" i="3"/>
  <c r="M94" i="3"/>
  <c r="K64" i="3"/>
  <c r="M86" i="3"/>
  <c r="M18" i="3"/>
  <c r="M97" i="3"/>
  <c r="M11" i="3"/>
  <c r="M72" i="3"/>
  <c r="M82" i="3"/>
  <c r="M102" i="3"/>
  <c r="M30" i="3"/>
  <c r="K46" i="3"/>
  <c r="M32" i="3"/>
  <c r="M13" i="3"/>
  <c r="M36" i="3"/>
  <c r="M51" i="3"/>
  <c r="M21" i="3"/>
  <c r="M20" i="3"/>
  <c r="M14" i="3"/>
  <c r="M57" i="3"/>
  <c r="K11" i="3"/>
  <c r="K60" i="3"/>
  <c r="K102" i="3"/>
  <c r="K22" i="3"/>
  <c r="M23" i="3"/>
  <c r="K100" i="3"/>
  <c r="M88" i="3"/>
  <c r="M27" i="3"/>
  <c r="K29" i="3"/>
  <c r="M93" i="3"/>
  <c r="M48" i="3"/>
  <c r="M95" i="3"/>
  <c r="K82" i="3"/>
  <c r="K66" i="3"/>
  <c r="M74" i="3"/>
  <c r="K90" i="3"/>
  <c r="M19" i="3"/>
  <c r="M69" i="3"/>
  <c r="M15" i="3"/>
  <c r="K48" i="3"/>
  <c r="M26" i="3"/>
  <c r="M101" i="3"/>
  <c r="M58" i="3"/>
  <c r="M22" i="3"/>
  <c r="M55" i="3"/>
  <c r="Q9" i="3"/>
  <c r="O9" i="3"/>
  <c r="Q16" i="3"/>
  <c r="O16" i="3"/>
  <c r="O62" i="3"/>
  <c r="Q62" i="3"/>
  <c r="Q52" i="3"/>
  <c r="O52" i="3"/>
  <c r="O64" i="3"/>
  <c r="Q64" i="3"/>
  <c r="Q8" i="3"/>
  <c r="O8" i="3"/>
  <c r="Q63" i="3"/>
  <c r="O63" i="3"/>
  <c r="Q98" i="3"/>
  <c r="O98" i="3"/>
  <c r="O77" i="3"/>
  <c r="Q77" i="3"/>
  <c r="Q50" i="3"/>
  <c r="O50" i="3"/>
  <c r="O87" i="3"/>
  <c r="Q87" i="3"/>
  <c r="O76" i="3"/>
  <c r="Q76" i="3"/>
  <c r="O99" i="3"/>
  <c r="Q99" i="3"/>
  <c r="Q46" i="3"/>
  <c r="O46" i="3"/>
  <c r="O5" i="3"/>
  <c r="Q5" i="3"/>
  <c r="Q80" i="3"/>
  <c r="O80" i="3"/>
  <c r="Q79" i="3"/>
  <c r="O79" i="3"/>
  <c r="O91" i="3"/>
  <c r="Q91" i="3"/>
  <c r="Q41" i="3"/>
  <c r="O41" i="3"/>
  <c r="O25" i="3"/>
  <c r="Q25" i="3"/>
  <c r="Q66" i="3"/>
  <c r="O66" i="3"/>
  <c r="Q34" i="3"/>
  <c r="O34" i="3"/>
  <c r="O45" i="3"/>
  <c r="Q45" i="3"/>
  <c r="Q94" i="3"/>
  <c r="O94" i="3"/>
  <c r="Q56" i="3"/>
  <c r="O56" i="3"/>
  <c r="O38" i="3"/>
  <c r="Q38" i="3"/>
  <c r="O31" i="3"/>
  <c r="Q31" i="3"/>
  <c r="O18" i="3"/>
  <c r="Q18" i="3"/>
  <c r="Q35" i="3"/>
  <c r="O35" i="3"/>
  <c r="Q97" i="3"/>
  <c r="O97" i="3"/>
  <c r="Q11" i="3"/>
  <c r="O11" i="3"/>
  <c r="O72" i="3"/>
  <c r="Q72" i="3"/>
  <c r="Q82" i="3"/>
  <c r="O82" i="3"/>
  <c r="Q102" i="3"/>
  <c r="O102" i="3"/>
  <c r="O30" i="3"/>
  <c r="Q30" i="3"/>
  <c r="O86" i="3"/>
  <c r="Q86" i="3"/>
  <c r="O32" i="3"/>
  <c r="Q32" i="3"/>
  <c r="O13" i="3"/>
  <c r="Q13" i="3"/>
  <c r="O17" i="3"/>
  <c r="Q17" i="3"/>
  <c r="Q36" i="3"/>
  <c r="O36" i="3"/>
  <c r="O51" i="3"/>
  <c r="Q51" i="3"/>
  <c r="Q21" i="3"/>
  <c r="O21" i="3"/>
  <c r="Q20" i="3"/>
  <c r="O20" i="3"/>
  <c r="Q14" i="3"/>
  <c r="O14" i="3"/>
  <c r="O57" i="3"/>
  <c r="Q57" i="3"/>
  <c r="Q6" i="3"/>
  <c r="O6" i="3"/>
  <c r="O23" i="3"/>
  <c r="Q23" i="3"/>
  <c r="Q88" i="3"/>
  <c r="O88" i="3"/>
  <c r="O27" i="3"/>
  <c r="Q27" i="3"/>
  <c r="Q93" i="3"/>
  <c r="O93" i="3"/>
  <c r="Q54" i="3"/>
  <c r="O54" i="3"/>
  <c r="Q48" i="3"/>
  <c r="O48" i="3"/>
  <c r="O44" i="3"/>
  <c r="Q44" i="3"/>
  <c r="O95" i="3"/>
  <c r="Q95" i="3"/>
  <c r="Q74" i="3"/>
  <c r="O74" i="3"/>
  <c r="O19" i="3"/>
  <c r="Q19" i="3"/>
  <c r="Q69" i="3"/>
  <c r="O69" i="3"/>
  <c r="Q96" i="3"/>
  <c r="O96" i="3"/>
  <c r="Q15" i="3"/>
  <c r="O15" i="3"/>
  <c r="Q26" i="3"/>
  <c r="O26" i="3"/>
  <c r="O101" i="3"/>
  <c r="Q101" i="3"/>
  <c r="O58" i="3"/>
  <c r="Q58" i="3"/>
  <c r="O22" i="3"/>
  <c r="Q22" i="3"/>
  <c r="Q55" i="3"/>
  <c r="O55" i="3"/>
  <c r="Q83" i="3"/>
  <c r="O83" i="3"/>
  <c r="O90" i="3"/>
  <c r="Q90" i="3"/>
  <c r="O42" i="3"/>
  <c r="Q42" i="3"/>
  <c r="Q85" i="3"/>
  <c r="O85" i="3"/>
  <c r="O89" i="3"/>
  <c r="Q89" i="3"/>
  <c r="O84" i="3"/>
  <c r="Q84" i="3"/>
  <c r="O40" i="3"/>
  <c r="Q40" i="3"/>
  <c r="O7" i="3"/>
  <c r="Q7" i="3"/>
  <c r="O68" i="3"/>
  <c r="Q68" i="3"/>
  <c r="O24" i="3"/>
  <c r="Q24" i="3"/>
  <c r="O61" i="3"/>
  <c r="Q61" i="3"/>
  <c r="O100" i="3"/>
  <c r="Q100" i="3"/>
  <c r="Q53" i="3"/>
  <c r="O53" i="3"/>
  <c r="Q28" i="3"/>
  <c r="O28" i="3"/>
  <c r="O65" i="3"/>
  <c r="Q65" i="3"/>
  <c r="Q47" i="3"/>
  <c r="O47" i="3"/>
  <c r="Q92" i="3"/>
  <c r="O92" i="3"/>
  <c r="O10" i="3"/>
  <c r="Q10" i="3"/>
  <c r="O73" i="3"/>
  <c r="Q73" i="3"/>
  <c r="O67" i="3"/>
  <c r="Q67" i="3"/>
  <c r="O39" i="3"/>
  <c r="Q39" i="3"/>
  <c r="O70" i="3"/>
  <c r="Q70" i="3"/>
  <c r="O71" i="3"/>
  <c r="Q71" i="3"/>
  <c r="O33" i="3"/>
  <c r="Q33" i="3"/>
  <c r="Q60" i="3"/>
  <c r="O60" i="3"/>
  <c r="Q81" i="3"/>
  <c r="O81" i="3"/>
  <c r="Q29" i="3"/>
  <c r="O29" i="3"/>
  <c r="O49" i="3"/>
  <c r="Q49" i="3"/>
  <c r="O59" i="3"/>
  <c r="Q59" i="3"/>
  <c r="Q4" i="3"/>
  <c r="O4" i="3"/>
  <c r="O43" i="3"/>
  <c r="Q43" i="3"/>
  <c r="O37" i="3"/>
  <c r="Q37" i="3"/>
  <c r="Q12" i="3"/>
  <c r="O12" i="3"/>
  <c r="Q75" i="3"/>
  <c r="O75" i="3"/>
  <c r="O78" i="3"/>
  <c r="Q78" i="3"/>
  <c r="K80" i="3" l="1"/>
  <c r="K21" i="3"/>
  <c r="K78" i="3"/>
  <c r="K54" i="3"/>
  <c r="K28" i="3"/>
  <c r="K52" i="3"/>
  <c r="K36" i="3"/>
  <c r="K57" i="3"/>
  <c r="K87" i="3"/>
  <c r="K76" i="3"/>
  <c r="K67" i="3"/>
  <c r="K93" i="3"/>
  <c r="K79" i="3"/>
  <c r="K41" i="3"/>
  <c r="K37" i="3"/>
  <c r="K55" i="3"/>
  <c r="K44" i="3"/>
  <c r="K43" i="3"/>
  <c r="K32" i="3"/>
  <c r="K5" i="3"/>
  <c r="K56" i="3"/>
  <c r="K33" i="3"/>
  <c r="K50" i="3"/>
  <c r="K34" i="3"/>
  <c r="K86" i="3"/>
  <c r="K101" i="3"/>
  <c r="K96" i="3"/>
  <c r="K47" i="3"/>
  <c r="K91" i="3"/>
  <c r="K49" i="3"/>
  <c r="K98" i="3"/>
  <c r="K51" i="3"/>
  <c r="K53" i="3"/>
  <c r="K99" i="3"/>
  <c r="K20" i="3"/>
  <c r="K73" i="3"/>
  <c r="K75" i="3"/>
  <c r="K26" i="3"/>
  <c r="K74" i="3"/>
  <c r="K23" i="3"/>
  <c r="K65" i="3"/>
  <c r="K72" i="3"/>
  <c r="K71" i="3"/>
  <c r="K45" i="3"/>
  <c r="K35" i="3"/>
  <c r="K24" i="3"/>
  <c r="K9" i="3"/>
  <c r="K88" i="3"/>
  <c r="K39" i="3"/>
  <c r="K62" i="3"/>
  <c r="K10" i="3"/>
  <c r="K85" i="3"/>
  <c r="K27" i="3"/>
  <c r="K16" i="3"/>
  <c r="K92" i="3"/>
  <c r="K63" i="3"/>
  <c r="K13" i="3"/>
  <c r="K70" i="3"/>
  <c r="K40" i="3"/>
  <c r="K95" i="3"/>
  <c r="K77" i="3"/>
  <c r="K83" i="3"/>
  <c r="K31" i="3"/>
  <c r="K17" i="3"/>
  <c r="K61" i="3"/>
  <c r="K4" i="3"/>
  <c r="K7" i="3"/>
  <c r="K15" i="3"/>
  <c r="K84" i="3"/>
  <c r="K14" i="3"/>
  <c r="K68" i="3"/>
  <c r="K19" i="3"/>
  <c r="K69" i="3"/>
  <c r="K59" i="3"/>
  <c r="K18" i="3"/>
  <c r="K81" i="3"/>
  <c r="K42" i="3"/>
  <c r="K6" i="3"/>
  <c r="K97" i="3"/>
  <c r="K12" i="3"/>
  <c r="K30" i="3"/>
  <c r="K58" i="3"/>
  <c r="K8" i="3"/>
  <c r="L82" i="3"/>
  <c r="L54" i="3"/>
  <c r="L27" i="3"/>
  <c r="L12" i="3"/>
  <c r="L90" i="3"/>
  <c r="L72" i="3"/>
  <c r="L8" i="3"/>
  <c r="L68" i="3"/>
  <c r="L47" i="3"/>
  <c r="L71" i="3"/>
  <c r="L40" i="3"/>
  <c r="L37" i="3"/>
  <c r="L67" i="3"/>
  <c r="L74" i="3"/>
  <c r="L16" i="3"/>
  <c r="L56" i="3"/>
  <c r="L14" i="3"/>
  <c r="L15" i="3"/>
  <c r="L26" i="3"/>
  <c r="L10" i="3"/>
  <c r="L75" i="3"/>
  <c r="L85" i="3"/>
  <c r="L99" i="3"/>
  <c r="L70" i="3"/>
  <c r="L81" i="3"/>
  <c r="L25" i="3"/>
  <c r="L61" i="3"/>
  <c r="L62" i="3"/>
  <c r="L87" i="3" l="1"/>
  <c r="L41" i="3"/>
  <c r="L95" i="3"/>
  <c r="L19" i="3"/>
  <c r="L35" i="3"/>
  <c r="L7" i="3"/>
  <c r="L58" i="3"/>
  <c r="L96" i="3"/>
  <c r="L94" i="3"/>
  <c r="L18" i="3"/>
  <c r="L77" i="3"/>
  <c r="L52" i="3"/>
  <c r="L42" i="3"/>
  <c r="L92" i="3"/>
  <c r="L91" i="3"/>
  <c r="L102" i="3"/>
  <c r="L59" i="3"/>
  <c r="L4" i="3"/>
  <c r="L9" i="3"/>
  <c r="L33" i="3"/>
  <c r="L45" i="3"/>
  <c r="L97" i="3"/>
  <c r="L65" i="3"/>
  <c r="L44" i="3"/>
  <c r="L17" i="3"/>
  <c r="L50" i="3"/>
  <c r="L21" i="3"/>
  <c r="L28" i="3"/>
  <c r="L43" i="3"/>
  <c r="L39" i="3"/>
  <c r="L49" i="3"/>
  <c r="L13" i="3"/>
  <c r="L20" i="3"/>
  <c r="L34" i="3"/>
  <c r="L88" i="3"/>
  <c r="L66" i="3"/>
  <c r="L6" i="3"/>
  <c r="L48" i="3"/>
  <c r="L64" i="3"/>
  <c r="L98" i="3"/>
  <c r="L80" i="3"/>
  <c r="L32" i="3"/>
  <c r="L29" i="3"/>
  <c r="L38" i="3"/>
  <c r="L53" i="3"/>
  <c r="L36" i="3"/>
  <c r="L31" i="3"/>
  <c r="L101" i="3"/>
  <c r="L79" i="3"/>
  <c r="L55" i="3"/>
  <c r="L83" i="3"/>
  <c r="L60" i="3"/>
  <c r="L86" i="3"/>
  <c r="L11" i="3"/>
  <c r="L46" i="3"/>
  <c r="L23" i="3"/>
  <c r="L24" i="3"/>
  <c r="L51" i="3"/>
  <c r="L5" i="3"/>
  <c r="L30" i="3"/>
  <c r="L93" i="3"/>
  <c r="L84" i="3"/>
  <c r="L73" i="3"/>
  <c r="L57" i="3"/>
  <c r="L89" i="3"/>
  <c r="L22" i="3"/>
  <c r="L63" i="3"/>
  <c r="L69" i="3"/>
  <c r="L76" i="3"/>
  <c r="L78" i="3"/>
  <c r="L100" i="3"/>
  <c r="F4" i="3" l="1"/>
  <c r="F5" i="3" l="1"/>
  <c r="F6" i="3" l="1"/>
  <c r="F7" i="3" l="1"/>
  <c r="F103" i="3" l="1"/>
  <c r="F104" i="3" l="1"/>
  <c r="F105" i="3" l="1"/>
  <c r="F12" i="3" l="1"/>
  <c r="F14" i="3"/>
  <c r="F11" i="3"/>
  <c r="F9" i="3"/>
  <c r="F10" i="3"/>
  <c r="F8" i="3"/>
  <c r="F13" i="3" l="1"/>
  <c r="F15" i="3" l="1"/>
  <c r="F16" i="3" l="1"/>
  <c r="F17" i="3" l="1"/>
  <c r="F18" i="3" l="1"/>
  <c r="F19" i="3" l="1"/>
  <c r="F20" i="3" l="1"/>
  <c r="F21" i="3" l="1"/>
  <c r="F22" i="3" l="1"/>
  <c r="F23" i="3" l="1"/>
  <c r="F24" i="3" l="1"/>
  <c r="F25" i="3" l="1"/>
  <c r="F26" i="3" l="1"/>
  <c r="F27" i="3" l="1"/>
  <c r="F28" i="3" l="1"/>
  <c r="F29" i="3" l="1"/>
  <c r="F30" i="3" l="1"/>
  <c r="F31" i="3" l="1"/>
  <c r="F32" i="3" l="1"/>
  <c r="F33" i="3" l="1"/>
  <c r="F34" i="3" l="1"/>
  <c r="F35" i="3" l="1"/>
  <c r="F36" i="3" l="1"/>
  <c r="F37" i="3" l="1"/>
  <c r="F38" i="3" l="1"/>
  <c r="F39" i="3" l="1"/>
  <c r="F40" i="3" l="1"/>
  <c r="F41" i="3" l="1"/>
  <c r="F42" i="3" l="1"/>
  <c r="F43" i="3" l="1"/>
  <c r="F44" i="3" l="1"/>
  <c r="F45" i="3" l="1"/>
  <c r="F46" i="3" l="1"/>
  <c r="F47" i="3" l="1"/>
  <c r="F48" i="3" l="1"/>
  <c r="F49" i="3" l="1"/>
  <c r="F50" i="3" l="1"/>
  <c r="F51" i="3" l="1"/>
  <c r="F52" i="3" l="1"/>
  <c r="F53" i="3" l="1"/>
  <c r="F54" i="3" l="1"/>
  <c r="F55" i="3" l="1"/>
  <c r="F56" i="3" l="1"/>
  <c r="F57" i="3" l="1"/>
  <c r="F58" i="3" l="1"/>
  <c r="F59" i="3" l="1"/>
  <c r="F60" i="3" l="1"/>
  <c r="F61" i="3" l="1"/>
  <c r="F62" i="3" l="1"/>
  <c r="F63" i="3" l="1"/>
  <c r="F64" i="3" l="1"/>
  <c r="F65" i="3" l="1"/>
  <c r="F66" i="3" l="1"/>
  <c r="F67" i="3" l="1"/>
  <c r="F68" i="3" l="1"/>
  <c r="F69" i="3" l="1"/>
  <c r="F70" i="3" l="1"/>
  <c r="F71" i="3" l="1"/>
  <c r="F72" i="3" l="1"/>
  <c r="F73" i="3" l="1"/>
  <c r="F74" i="3" l="1"/>
  <c r="F75" i="3" l="1"/>
  <c r="F76" i="3" l="1"/>
  <c r="F77" i="3" l="1"/>
  <c r="F78" i="3" l="1"/>
  <c r="F79" i="3" l="1"/>
  <c r="F80" i="3" l="1"/>
  <c r="F81" i="3" l="1"/>
  <c r="F82" i="3" l="1"/>
  <c r="F83" i="3" l="1"/>
  <c r="F84" i="3" l="1"/>
  <c r="F85" i="3" l="1"/>
  <c r="F86" i="3" l="1"/>
  <c r="F87" i="3" l="1"/>
  <c r="F88" i="3" l="1"/>
  <c r="F89" i="3" l="1"/>
  <c r="F90" i="3" l="1"/>
  <c r="F91" i="3" l="1"/>
  <c r="F92" i="3" l="1"/>
  <c r="F93" i="3" l="1"/>
  <c r="F94" i="3" l="1"/>
  <c r="F95" i="3" l="1"/>
  <c r="F96" i="3" l="1"/>
  <c r="F97" i="3" l="1"/>
  <c r="F98" i="3" l="1"/>
  <c r="F99" i="3" l="1"/>
  <c r="F100" i="3" l="1"/>
  <c r="F101" i="3" l="1"/>
  <c r="F102" i="3" l="1"/>
  <c r="H103" i="3" l="1"/>
  <c r="H104" i="3" l="1"/>
  <c r="H105" i="3" l="1"/>
  <c r="G103" i="3" l="1"/>
  <c r="G104" i="3" l="1"/>
  <c r="G105" i="3" l="1"/>
  <c r="E105" i="3" l="1"/>
  <c r="D104" i="3"/>
  <c r="E104" i="3"/>
  <c r="E103" i="3"/>
  <c r="D103" i="3"/>
  <c r="D105" i="3"/>
  <c r="E32" i="3" l="1"/>
  <c r="E9" i="3"/>
  <c r="D9" i="3"/>
  <c r="D32" i="3"/>
  <c r="D76" i="3"/>
  <c r="D6" i="3" l="1"/>
  <c r="D19" i="3"/>
  <c r="E6" i="3"/>
  <c r="E19" i="3"/>
  <c r="E76" i="3"/>
  <c r="D102" i="3" l="1"/>
  <c r="D95" i="3"/>
  <c r="E95" i="3"/>
  <c r="E21" i="3"/>
  <c r="E14" i="3"/>
  <c r="D21" i="3"/>
  <c r="D34" i="3"/>
  <c r="E102" i="3"/>
  <c r="D14" i="3"/>
  <c r="E34" i="3"/>
  <c r="D87" i="3" l="1"/>
  <c r="E87" i="3" l="1"/>
  <c r="D41" i="3" l="1"/>
  <c r="E85" i="3"/>
  <c r="D98" i="3"/>
  <c r="D62" i="3"/>
  <c r="D88" i="3"/>
  <c r="E41" i="3"/>
  <c r="E88" i="3"/>
  <c r="E98" i="3"/>
  <c r="E62" i="3"/>
  <c r="D85" i="3"/>
  <c r="D48" i="3" l="1"/>
  <c r="E93" i="3"/>
  <c r="D89" i="3"/>
  <c r="E43" i="3"/>
  <c r="E84" i="3"/>
  <c r="D75" i="3"/>
  <c r="E75" i="3"/>
  <c r="D60" i="3"/>
  <c r="D30" i="3"/>
  <c r="E89" i="3"/>
  <c r="D15" i="3"/>
  <c r="D84" i="3"/>
  <c r="D97" i="3"/>
  <c r="D68" i="3"/>
  <c r="E15" i="3"/>
  <c r="D37" i="3"/>
  <c r="D44" i="3"/>
  <c r="E60" i="3"/>
  <c r="E30" i="3"/>
  <c r="D93" i="3"/>
  <c r="E68" i="3"/>
  <c r="E38" i="3" l="1"/>
  <c r="D50" i="3"/>
  <c r="D79" i="3"/>
  <c r="E97" i="3"/>
  <c r="D38" i="3"/>
  <c r="E37" i="3"/>
  <c r="E48" i="3"/>
  <c r="D43" i="3"/>
  <c r="E65" i="3"/>
  <c r="E57" i="3"/>
  <c r="D57" i="3"/>
  <c r="E44" i="3"/>
  <c r="D65" i="3"/>
  <c r="E50" i="3"/>
  <c r="E79" i="3"/>
  <c r="D10" i="3" l="1"/>
  <c r="E92" i="3"/>
  <c r="E10" i="3"/>
  <c r="E7" i="3"/>
  <c r="E13" i="3"/>
  <c r="E53" i="3"/>
  <c r="E72" i="3"/>
  <c r="D35" i="3"/>
  <c r="D13" i="3"/>
  <c r="D55" i="3"/>
  <c r="D92" i="3"/>
  <c r="D72" i="3"/>
  <c r="D7" i="3"/>
  <c r="E35" i="3"/>
  <c r="D53" i="3"/>
  <c r="E55" i="3"/>
  <c r="E56" i="3" l="1"/>
  <c r="D59" i="3"/>
  <c r="D78" i="3"/>
  <c r="D24" i="3"/>
  <c r="D56" i="3"/>
  <c r="D77" i="3"/>
  <c r="D11" i="3"/>
  <c r="E100" i="3"/>
  <c r="E66" i="3"/>
  <c r="E77" i="3"/>
  <c r="E23" i="3"/>
  <c r="D66" i="3"/>
  <c r="D83" i="3"/>
  <c r="E71" i="3"/>
  <c r="E81" i="3"/>
  <c r="E26" i="3"/>
  <c r="E11" i="3"/>
  <c r="D81" i="3"/>
  <c r="D28" i="3"/>
  <c r="D70" i="3"/>
  <c r="E58" i="3"/>
  <c r="E27" i="3"/>
  <c r="E47" i="3"/>
  <c r="E67" i="3"/>
  <c r="E51" i="3"/>
  <c r="D71" i="3"/>
  <c r="E8" i="3"/>
  <c r="E18" i="3"/>
  <c r="E61" i="3"/>
  <c r="E29" i="3"/>
  <c r="E12" i="3"/>
  <c r="E54" i="3"/>
  <c r="D33" i="3"/>
  <c r="D51" i="3"/>
  <c r="E86" i="3"/>
  <c r="E42" i="3"/>
  <c r="D90" i="3"/>
  <c r="E24" i="3"/>
  <c r="D22" i="3"/>
  <c r="E25" i="3"/>
  <c r="D29" i="3"/>
  <c r="E69" i="3"/>
  <c r="D69" i="3"/>
  <c r="D12" i="3"/>
  <c r="D16" i="3"/>
  <c r="D96" i="3"/>
  <c r="D63" i="3"/>
  <c r="E33" i="3"/>
  <c r="E90" i="3"/>
  <c r="D52" i="3"/>
  <c r="D46" i="3"/>
  <c r="E31" i="3"/>
  <c r="D39" i="3"/>
  <c r="D40" i="3"/>
  <c r="D5" i="3"/>
  <c r="D101" i="3"/>
  <c r="D18" i="3"/>
  <c r="E96" i="3"/>
  <c r="D54" i="3"/>
  <c r="E74" i="3"/>
  <c r="E40" i="3"/>
  <c r="D67" i="3"/>
  <c r="D61" i="3"/>
  <c r="E46" i="3"/>
  <c r="D36" i="3"/>
  <c r="D73" i="3"/>
  <c r="D91" i="3" l="1"/>
  <c r="E80" i="3"/>
  <c r="E39" i="3"/>
  <c r="E20" i="3"/>
  <c r="E82" i="3"/>
  <c r="E94" i="3"/>
  <c r="E28" i="3"/>
  <c r="D8" i="3"/>
  <c r="D86" i="3"/>
  <c r="E83" i="3"/>
  <c r="E59" i="3"/>
  <c r="D94" i="3"/>
  <c r="D42" i="3"/>
  <c r="D64" i="3"/>
  <c r="E64" i="3"/>
  <c r="D17" i="3"/>
  <c r="E52" i="3"/>
  <c r="E22" i="3"/>
  <c r="E63" i="3"/>
  <c r="D80" i="3"/>
  <c r="D74" i="3"/>
  <c r="D4" i="3"/>
  <c r="D82" i="3"/>
  <c r="D25" i="3"/>
  <c r="D45" i="3"/>
  <c r="D47" i="3"/>
  <c r="E70" i="3"/>
  <c r="D23" i="3"/>
  <c r="E5" i="3"/>
  <c r="E45" i="3"/>
  <c r="E73" i="3"/>
  <c r="E99" i="3"/>
  <c r="D100" i="3"/>
  <c r="D49" i="3"/>
  <c r="E91" i="3"/>
  <c r="D27" i="3"/>
  <c r="E78" i="3"/>
  <c r="D20" i="3"/>
  <c r="D26" i="3"/>
  <c r="E17" i="3"/>
  <c r="E49" i="3"/>
  <c r="D31" i="3"/>
  <c r="D58" i="3"/>
  <c r="E4" i="3"/>
  <c r="E16" i="3"/>
  <c r="D99" i="3"/>
  <c r="E101" i="3"/>
  <c r="E36" i="3"/>
  <c r="G99" i="3" l="1"/>
  <c r="G94" i="3" l="1"/>
  <c r="H99" i="3" l="1"/>
  <c r="H94" i="3" l="1"/>
  <c r="H4" i="3"/>
  <c r="G36" i="3"/>
  <c r="G51" i="3"/>
  <c r="G31" i="3"/>
  <c r="G29" i="3"/>
  <c r="G46" i="3"/>
  <c r="G38" i="3"/>
  <c r="H74" i="3"/>
  <c r="G41" i="3"/>
  <c r="G4" i="3"/>
  <c r="G60" i="3"/>
  <c r="G75" i="3"/>
  <c r="G61" i="3"/>
  <c r="H60" i="3" l="1"/>
  <c r="G10" i="3"/>
  <c r="G11" i="3"/>
  <c r="G48" i="3"/>
  <c r="H41" i="3"/>
  <c r="G70" i="3"/>
  <c r="G12" i="3"/>
  <c r="G85" i="3"/>
  <c r="G98" i="3"/>
  <c r="G43" i="3"/>
  <c r="G18" i="3"/>
  <c r="H39" i="3"/>
  <c r="G80" i="3"/>
  <c r="G84" i="3"/>
  <c r="G20" i="3"/>
  <c r="G39" i="3"/>
  <c r="H31" i="3"/>
  <c r="G30" i="3"/>
  <c r="G74" i="3"/>
  <c r="G56" i="3"/>
  <c r="G23" i="3"/>
  <c r="G25" i="3"/>
  <c r="G79" i="3"/>
  <c r="G69" i="3"/>
  <c r="H51" i="3"/>
  <c r="G8" i="3"/>
  <c r="H69" i="3"/>
  <c r="G9" i="3"/>
  <c r="G52" i="3"/>
  <c r="G7" i="3" l="1"/>
  <c r="H52" i="3"/>
  <c r="H38" i="3"/>
  <c r="H9" i="3"/>
  <c r="H12" i="3"/>
  <c r="H10" i="3"/>
  <c r="H46" i="3"/>
  <c r="H25" i="3"/>
  <c r="H18" i="3"/>
  <c r="H8" i="3"/>
  <c r="H84" i="3"/>
  <c r="H29" i="3"/>
  <c r="H7" i="3"/>
  <c r="H70" i="3"/>
  <c r="G15" i="3"/>
  <c r="H30" i="3"/>
  <c r="H79" i="3"/>
  <c r="H56" i="3"/>
  <c r="G63" i="3"/>
  <c r="G65" i="3"/>
  <c r="H15" i="3"/>
  <c r="G77" i="3"/>
  <c r="H23" i="3"/>
  <c r="G87" i="3"/>
  <c r="H98" i="3" l="1"/>
  <c r="H43" i="3"/>
  <c r="H11" i="3"/>
  <c r="H20" i="3"/>
  <c r="H80" i="3"/>
  <c r="H63" i="3"/>
  <c r="H48" i="3"/>
  <c r="H100" i="3"/>
  <c r="G50" i="3"/>
  <c r="H85" i="3"/>
  <c r="H5" i="3"/>
  <c r="G5" i="3"/>
  <c r="G54" i="3"/>
  <c r="H75" i="3"/>
  <c r="G100" i="3"/>
  <c r="G42" i="3"/>
  <c r="G24" i="3"/>
  <c r="H77" i="3"/>
  <c r="H87" i="3"/>
  <c r="H65" i="3"/>
  <c r="H54" i="3"/>
  <c r="G82" i="3"/>
  <c r="G96" i="3" l="1"/>
  <c r="H96" i="3"/>
  <c r="H50" i="3"/>
  <c r="H24" i="3"/>
  <c r="H42" i="3"/>
  <c r="H82" i="3"/>
  <c r="G6" i="3" l="1"/>
  <c r="H58" i="3"/>
  <c r="G58" i="3"/>
  <c r="H67" i="3"/>
  <c r="G33" i="3" l="1"/>
  <c r="G68" i="3"/>
  <c r="G95" i="3"/>
  <c r="G90" i="3"/>
  <c r="G35" i="3"/>
  <c r="G45" i="3"/>
  <c r="G19" i="3"/>
  <c r="G76" i="3"/>
  <c r="G93" i="3"/>
  <c r="G83" i="3"/>
  <c r="G89" i="3"/>
  <c r="H21" i="3"/>
  <c r="G37" i="3"/>
  <c r="G40" i="3"/>
  <c r="H59" i="3"/>
  <c r="G47" i="3"/>
  <c r="H71" i="3"/>
  <c r="G55" i="3"/>
  <c r="G67" i="3"/>
  <c r="G16" i="3"/>
  <c r="G21" i="3"/>
  <c r="G34" i="3"/>
  <c r="H17" i="3"/>
  <c r="H62" i="3"/>
  <c r="H22" i="3"/>
  <c r="G27" i="3"/>
  <c r="G14" i="3"/>
  <c r="H78" i="3"/>
  <c r="H36" i="3"/>
  <c r="G78" i="3"/>
  <c r="G81" i="3"/>
  <c r="G91" i="3"/>
  <c r="H6" i="3"/>
  <c r="G88" i="3"/>
  <c r="G28" i="3"/>
  <c r="H13" i="3"/>
  <c r="G17" i="3"/>
  <c r="G64" i="3"/>
  <c r="G92" i="3"/>
  <c r="G73" i="3" l="1"/>
  <c r="G66" i="3"/>
  <c r="G97" i="3"/>
  <c r="G26" i="3"/>
  <c r="G32" i="3"/>
  <c r="G86" i="3"/>
  <c r="H28" i="3"/>
  <c r="H55" i="3"/>
  <c r="H92" i="3"/>
  <c r="H81" i="3"/>
  <c r="H27" i="3"/>
  <c r="H76" i="3"/>
  <c r="H95" i="3"/>
  <c r="H89" i="3"/>
  <c r="H26" i="3"/>
  <c r="H32" i="3"/>
  <c r="G49" i="3"/>
  <c r="G57" i="3"/>
  <c r="H40" i="3"/>
  <c r="G71" i="3"/>
  <c r="G59" i="3"/>
  <c r="H34" i="3"/>
  <c r="G13" i="3"/>
  <c r="H83" i="3"/>
  <c r="G22" i="3"/>
  <c r="G44" i="3"/>
  <c r="H61" i="3"/>
  <c r="G62" i="3"/>
  <c r="H35" i="3"/>
  <c r="H93" i="3" l="1"/>
  <c r="H68" i="3"/>
  <c r="G102" i="3"/>
  <c r="H91" i="3"/>
  <c r="H49" i="3"/>
  <c r="H102" i="3"/>
  <c r="H45" i="3"/>
  <c r="H66" i="3"/>
  <c r="H90" i="3"/>
  <c r="H97" i="3"/>
  <c r="H19" i="3"/>
  <c r="G72" i="3"/>
  <c r="H47" i="3"/>
  <c r="H88" i="3"/>
  <c r="H57" i="3"/>
  <c r="H73" i="3"/>
  <c r="H86" i="3"/>
  <c r="H33" i="3"/>
  <c r="H14" i="3"/>
  <c r="G53" i="3"/>
  <c r="G101" i="3"/>
  <c r="H37" i="3"/>
  <c r="H64" i="3"/>
  <c r="H16" i="3"/>
  <c r="H44" i="3"/>
  <c r="H101" i="3"/>
  <c r="H53" i="3" l="1"/>
  <c r="H72" i="3"/>
</calcChain>
</file>

<file path=xl/sharedStrings.xml><?xml version="1.0" encoding="utf-8"?>
<sst xmlns="http://schemas.openxmlformats.org/spreadsheetml/2006/main" count="1179" uniqueCount="176">
  <si>
    <t>NO USAR COMO DATO - CALCULOS ADICIONALES</t>
  </si>
  <si>
    <t>Activos (D+C+AP)</t>
  </si>
  <si>
    <t>Activos C</t>
  </si>
  <si>
    <t>Costos OyM (C)</t>
  </si>
  <si>
    <t>Costos OyM (D)</t>
  </si>
  <si>
    <t>Costos de Administración</t>
  </si>
  <si>
    <t>Venta a Usuarios Propios [MWh]</t>
  </si>
  <si>
    <t>Pérdidas de energía [MWh]</t>
  </si>
  <si>
    <t>Nº de Clientes</t>
  </si>
  <si>
    <t>Venta para reventa [MWh]</t>
  </si>
  <si>
    <t>Demanda Pico [MW]</t>
  </si>
  <si>
    <t>Energia de ingreso [MWh]</t>
  </si>
  <si>
    <t>respondent_ID</t>
  </si>
  <si>
    <t>respondent_name</t>
  </si>
  <si>
    <t>Año</t>
  </si>
  <si>
    <t>Activos_Distr</t>
  </si>
  <si>
    <t>Activos_Com</t>
  </si>
  <si>
    <t>OYM_Com</t>
  </si>
  <si>
    <t>OYM_Distr</t>
  </si>
  <si>
    <t>OYM_Adm</t>
  </si>
  <si>
    <t>Energia_Ventas</t>
  </si>
  <si>
    <t>Energia_Perdidas</t>
  </si>
  <si>
    <t>Clientes_Cant</t>
  </si>
  <si>
    <t>Demanda_Max_Srev</t>
  </si>
  <si>
    <t>Long_km_aereo</t>
  </si>
  <si>
    <t>Long_km_subt</t>
  </si>
  <si>
    <t>SAIDI*Clientes</t>
  </si>
  <si>
    <t>SAIDI</t>
  </si>
  <si>
    <t>SAIFI*Clientes</t>
  </si>
  <si>
    <t>SAIFI</t>
  </si>
  <si>
    <t>Venta_Reventa</t>
  </si>
  <si>
    <t>Demanda_Max</t>
  </si>
  <si>
    <t>Energia_Ingreso</t>
  </si>
  <si>
    <t>Factor_Carga</t>
  </si>
  <si>
    <t>Demanda_Reventa</t>
  </si>
  <si>
    <t>Resultados de las estimaciones de la eficiencia técnica (01/2023)</t>
  </si>
  <si>
    <t>Grupo de Empresas Comparadoras Eficientes (con eficiencias mayores a 85%)</t>
  </si>
  <si>
    <t>N°</t>
  </si>
  <si>
    <t>ID</t>
  </si>
  <si>
    <t>Empresa</t>
  </si>
  <si>
    <t xml:space="preserve">Eficiencia </t>
  </si>
  <si>
    <t xml:space="preserve">Massachusetts Electric Company                                        </t>
  </si>
  <si>
    <t xml:space="preserve">ALLETE, Inc.                                                          </t>
  </si>
  <si>
    <t xml:space="preserve">UGI Utilities, Inc.                                                   </t>
  </si>
  <si>
    <t xml:space="preserve">Ameren Illinois Company                                               </t>
  </si>
  <si>
    <t xml:space="preserve">Southwestern Electric Power Company                                   </t>
  </si>
  <si>
    <t xml:space="preserve">UNS Electric, Inc.                                                    </t>
  </si>
  <si>
    <t xml:space="preserve">Cheyenne Light, Fuel and Power Company                                </t>
  </si>
  <si>
    <t xml:space="preserve">Duke Energy Kentucky, Inc.                                            </t>
  </si>
  <si>
    <t xml:space="preserve">Wheeling Power Company                                                </t>
  </si>
  <si>
    <t xml:space="preserve">Cleveland Electric Illuminating Company, The                          </t>
  </si>
  <si>
    <t xml:space="preserve">Duke Energy Indiana, LLC                                              </t>
  </si>
  <si>
    <t xml:space="preserve">MDU Resources Group, Inc.                                             </t>
  </si>
  <si>
    <t xml:space="preserve">Commonwealth Edison Company                                           </t>
  </si>
  <si>
    <t xml:space="preserve">Entergy Mississippi, Inc.                                             </t>
  </si>
  <si>
    <t xml:space="preserve">Wisconsin Electric Power Company                                      </t>
  </si>
  <si>
    <t xml:space="preserve">Duke Energy Carolinas, LLC                                            </t>
  </si>
  <si>
    <t xml:space="preserve">WEST PENN POWER COMPANY                                               </t>
  </si>
  <si>
    <t xml:space="preserve">Green Mountain Power Corp                                             </t>
  </si>
  <si>
    <t xml:space="preserve">Duke Energy Florida, LLC                                              </t>
  </si>
  <si>
    <t xml:space="preserve">Interstate Power and Light Company                                    </t>
  </si>
  <si>
    <t xml:space="preserve">Indiana Michigan Power Company                                        </t>
  </si>
  <si>
    <t xml:space="preserve">Duke Energy Ohio, Inc.                                                </t>
  </si>
  <si>
    <t xml:space="preserve">Public Service Company of Oklahoma                                    </t>
  </si>
  <si>
    <t xml:space="preserve">Appalachian Power Company                                             </t>
  </si>
  <si>
    <t>EDECHI</t>
  </si>
  <si>
    <t xml:space="preserve">Puget Sound Energy, Inc.                                              </t>
  </si>
  <si>
    <t xml:space="preserve">El Paso Electric Company                                              </t>
  </si>
  <si>
    <t xml:space="preserve">Wisconsin Public Service Corporation                                  </t>
  </si>
  <si>
    <t xml:space="preserve">DTE Electric Company                                                  </t>
  </si>
  <si>
    <t xml:space="preserve">Entergy Louisiana, LLC                                                </t>
  </si>
  <si>
    <t xml:space="preserve">Wisconsin Power and Light Company                                     </t>
  </si>
  <si>
    <t>ENSA</t>
  </si>
  <si>
    <t xml:space="preserve">Atlantic City Electric Company                                        </t>
  </si>
  <si>
    <t xml:space="preserve">Entergy Texas, Inc.                                                   </t>
  </si>
  <si>
    <t xml:space="preserve">Duke Energy Progress, LLC                                             </t>
  </si>
  <si>
    <t xml:space="preserve">Kentucky Utilities Company                                            </t>
  </si>
  <si>
    <t xml:space="preserve">Fitchburg Gas and Electric Light Company                              </t>
  </si>
  <si>
    <t xml:space="preserve">Indianapolis Power &amp; Light Company                                    </t>
  </si>
  <si>
    <t xml:space="preserve">UNION ELECTRIC COMPANY                                                </t>
  </si>
  <si>
    <t xml:space="preserve">Florida Power &amp; Light Company                                         </t>
  </si>
  <si>
    <t xml:space="preserve">Pennsylvania Power Company                                            </t>
  </si>
  <si>
    <t xml:space="preserve">The United Illuminating Company                                       </t>
  </si>
  <si>
    <t xml:space="preserve">Georgia Power Company                                                 </t>
  </si>
  <si>
    <t xml:space="preserve">Consumers Energy Company                                              </t>
  </si>
  <si>
    <t xml:space="preserve">Entergy New Orleans, Inc.                                             </t>
  </si>
  <si>
    <t xml:space="preserve">Kingsport Power Company                                               </t>
  </si>
  <si>
    <t xml:space="preserve">Niagara Mohawk Power Corporation                                      </t>
  </si>
  <si>
    <t xml:space="preserve">Liberty Utilities (Granite State Electric) Corp.                      </t>
  </si>
  <si>
    <t xml:space="preserve">Kentucky Power Company                                                </t>
  </si>
  <si>
    <t xml:space="preserve">Louisville Gas and Electric Company                                   </t>
  </si>
  <si>
    <t xml:space="preserve">Unitil Energy Systems, Inc.                                           </t>
  </si>
  <si>
    <t xml:space="preserve">Mt. Carmel Public Utility Co                                          </t>
  </si>
  <si>
    <t xml:space="preserve">Sierra Pacific Power Company d/b/a NV Energy                          </t>
  </si>
  <si>
    <t xml:space="preserve">Nevada Power Company, d/b/a NV Energy                                 </t>
  </si>
  <si>
    <t xml:space="preserve">South Carolina Electric &amp; Gas Company                                 </t>
  </si>
  <si>
    <t xml:space="preserve">New York State Electric &amp; Gas Corporation                             </t>
  </si>
  <si>
    <t xml:space="preserve">San Diego Gas &amp; Electric Company                                      </t>
  </si>
  <si>
    <t xml:space="preserve">Northern Indiana Public Service Company                               </t>
  </si>
  <si>
    <t xml:space="preserve">The Narragansett Electric Company                                     </t>
  </si>
  <si>
    <t xml:space="preserve">Northern States Power Company (Minnesota)                             </t>
  </si>
  <si>
    <t xml:space="preserve">Gulf Power Company                                                    </t>
  </si>
  <si>
    <t xml:space="preserve">Ohio Edison Company                                                   </t>
  </si>
  <si>
    <t xml:space="preserve">Southern Indiana Gas and Electric Company                             </t>
  </si>
  <si>
    <t xml:space="preserve">Ohio Power Company                                                    </t>
  </si>
  <si>
    <t xml:space="preserve">The Dayton Power and Light Company                                    </t>
  </si>
  <si>
    <t xml:space="preserve">PacifiCorp                                                            </t>
  </si>
  <si>
    <t xml:space="preserve">Black Hills/Colorado Electric Utility Company, LP                     </t>
  </si>
  <si>
    <t xml:space="preserve">Potomac Electric Power Company                                        </t>
  </si>
  <si>
    <t xml:space="preserve">Connecticut Light and Power Company, The                              </t>
  </si>
  <si>
    <t xml:space="preserve">Public Service Company of Colorado                                    </t>
  </si>
  <si>
    <t xml:space="preserve">PECO Energy Company                                                   </t>
  </si>
  <si>
    <t xml:space="preserve">Public Service Electric and Gas Company                               </t>
  </si>
  <si>
    <t xml:space="preserve">Alaska Electric Light and Power Company                               </t>
  </si>
  <si>
    <t xml:space="preserve">Southern California Edison Company                                    </t>
  </si>
  <si>
    <t xml:space="preserve">ALABAMA POWER COMPANY                                                 </t>
  </si>
  <si>
    <t xml:space="preserve">Southwestern Public Service Company                                   </t>
  </si>
  <si>
    <t xml:space="preserve">Upper Peninsula Power Company                                         </t>
  </si>
  <si>
    <t xml:space="preserve">Superior Water, Light and Power Company                               </t>
  </si>
  <si>
    <t xml:space="preserve">Rockland Electric Company                                             </t>
  </si>
  <si>
    <t xml:space="preserve">Tampa Electric Company                                                </t>
  </si>
  <si>
    <t xml:space="preserve">PPL Electric Utilities Corporation                                    </t>
  </si>
  <si>
    <t xml:space="preserve">The Empire District Electric Company                                  </t>
  </si>
  <si>
    <t xml:space="preserve">Northern States Power Company (Wisconsin)                             </t>
  </si>
  <si>
    <t xml:space="preserve">THE POTOMAC EDISON COMPANY                                            </t>
  </si>
  <si>
    <t xml:space="preserve">Rochester Gas and Electric Corporation                                </t>
  </si>
  <si>
    <t xml:space="preserve">Toledo Edison Company, The                                            </t>
  </si>
  <si>
    <t xml:space="preserve">Orange and Rockland Utilities, Inc                                    </t>
  </si>
  <si>
    <t xml:space="preserve">Oklahoma Gas and Electric Company                                     </t>
  </si>
  <si>
    <t>EDEMET</t>
  </si>
  <si>
    <t xml:space="preserve">Idaho Power Company                                                   </t>
  </si>
  <si>
    <t xml:space="preserve">MONONGAHELA POWER COMPANY                                             </t>
  </si>
  <si>
    <t xml:space="preserve">Metropolitan Edison Company                                           </t>
  </si>
  <si>
    <t xml:space="preserve">Arizona Public Service Company                                        </t>
  </si>
  <si>
    <t xml:space="preserve">Jersey Central Power &amp; Light Company                                  </t>
  </si>
  <si>
    <t xml:space="preserve">Duquesne Light Company                                                </t>
  </si>
  <si>
    <t xml:space="preserve">NSTAR Electric Company                                                </t>
  </si>
  <si>
    <t xml:space="preserve">Pennsylvania Electric Company                                         </t>
  </si>
  <si>
    <t xml:space="preserve">Delmarva Power &amp; Light Company                                        </t>
  </si>
  <si>
    <t xml:space="preserve">Portland General Electric Company                                     </t>
  </si>
  <si>
    <t xml:space="preserve">Avista Corporation                                                    </t>
  </si>
  <si>
    <t xml:space="preserve">Entergy Arkansas, Inc.                                                </t>
  </si>
  <si>
    <t xml:space="preserve">Cleco Power LLC                                                       </t>
  </si>
  <si>
    <t>Eficiencia</t>
  </si>
  <si>
    <t>Selección periodo de año a considerar</t>
  </si>
  <si>
    <t>Prom 2017/2020</t>
  </si>
  <si>
    <t>Act_Dist</t>
  </si>
  <si>
    <t>Act_Com</t>
  </si>
  <si>
    <t>OYM_Dist</t>
  </si>
  <si>
    <t>Energia</t>
  </si>
  <si>
    <t>Perdidas</t>
  </si>
  <si>
    <t>Clientes</t>
  </si>
  <si>
    <t>red_aereo</t>
  </si>
  <si>
    <t>red_subt</t>
  </si>
  <si>
    <t xml:space="preserve">Variable Exógena / Variable Endógena </t>
  </si>
  <si>
    <t>AD</t>
  </si>
  <si>
    <t>AC</t>
  </si>
  <si>
    <t>OM</t>
  </si>
  <si>
    <t>COM</t>
  </si>
  <si>
    <t>ADM</t>
  </si>
  <si>
    <t>Constante</t>
  </si>
  <si>
    <t>ln Clientes Totales</t>
  </si>
  <si>
    <t>ln Demanda máxima</t>
  </si>
  <si>
    <t>ln Demanda máxima por cliente</t>
  </si>
  <si>
    <t>ln Longitud total de red</t>
  </si>
  <si>
    <t>ln (Clientes/Longitud total de red)</t>
  </si>
  <si>
    <t>ln (OM Distribución+OM Comercialización)</t>
  </si>
  <si>
    <t>R cuadrado total</t>
  </si>
  <si>
    <t>PARA PANEL DATA</t>
  </si>
  <si>
    <t>Para empresas com Perdidas mayores a 6.5% para todo el periodo</t>
  </si>
  <si>
    <t>Variable explicada: lnPE</t>
  </si>
  <si>
    <t>Modelo 1</t>
  </si>
  <si>
    <t>ln MWhD</t>
  </si>
  <si>
    <t>ln Long Red Total</t>
  </si>
  <si>
    <t>ln Long Red Total por cliente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</si>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</sst>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00_-;\-* #,##0.0000_-;_-* &quot;-&quot;??_-;_-@_-"/>
    <numFmt numFmtId="165" formatCode="_-* #,##0.00\ _€_-;\-* #,##0.00\ _€_-;_-* &quot;-&quot;??\ _€_-;_-@_-"/>
    <numFmt numFmtId="166" formatCode="_-* #,##0\ _€_-;\-* #,##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theme="6" tint="-0.249977111117893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FF0000"/>
      <name val="Calibri"/>
      <family val="2"/>
      <scheme val="minor"/>
    </font>
    <font>
      <sz val="8"/>
      <color theme="6"/>
      <name val="Calibri"/>
      <family val="2"/>
      <scheme val="minor"/>
    </font>
    <font>
      <b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9E1F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3">
    <xf numFmtId="0" fontId="0" fillId="0" borderId="0" xfId="0"/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3" fillId="0" borderId="4" xfId="0" applyFont="1" applyBorder="1" applyAlignment="1">
      <alignment horizontal="justify" vertical="center"/>
    </xf>
    <xf numFmtId="0" fontId="3" fillId="6" borderId="3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0" fontId="5" fillId="6" borderId="3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4" borderId="0" xfId="0" applyFont="1" applyFill="1"/>
    <xf numFmtId="0" fontId="6" fillId="4" borderId="0" xfId="0" applyFont="1" applyFill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165" fontId="10" fillId="0" borderId="5" xfId="2" applyFont="1" applyBorder="1" applyAlignment="1">
      <alignment horizontal="center"/>
    </xf>
    <xf numFmtId="166" fontId="7" fillId="0" borderId="0" xfId="0" applyNumberFormat="1" applyFont="1"/>
    <xf numFmtId="165" fontId="11" fillId="4" borderId="5" xfId="2" applyFont="1" applyFill="1" applyBorder="1" applyAlignment="1">
      <alignment horizontal="center"/>
    </xf>
    <xf numFmtId="165" fontId="7" fillId="4" borderId="5" xfId="2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6" fontId="9" fillId="0" borderId="5" xfId="2" applyNumberFormat="1" applyFont="1" applyBorder="1" applyAlignment="1">
      <alignment horizontal="center"/>
    </xf>
    <xf numFmtId="166" fontId="10" fillId="0" borderId="5" xfId="2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165" fontId="14" fillId="0" borderId="5" xfId="2" applyFont="1" applyBorder="1" applyAlignment="1">
      <alignment horizontal="center"/>
    </xf>
    <xf numFmtId="0" fontId="15" fillId="0" borderId="0" xfId="0" applyFont="1"/>
    <xf numFmtId="0" fontId="13" fillId="0" borderId="0" xfId="0" applyFont="1"/>
    <xf numFmtId="0" fontId="16" fillId="0" borderId="0" xfId="0" applyFont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18" fillId="3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164" fontId="18" fillId="0" borderId="4" xfId="1" applyNumberFormat="1" applyFont="1" applyBorder="1" applyAlignment="1">
      <alignment horizontal="right" vertical="center"/>
    </xf>
    <xf numFmtId="0" fontId="19" fillId="3" borderId="3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164" fontId="19" fillId="0" borderId="4" xfId="1" applyNumberFormat="1" applyFont="1" applyBorder="1" applyAlignment="1">
      <alignment horizontal="right" vertical="center"/>
    </xf>
    <xf numFmtId="0" fontId="20" fillId="0" borderId="5" xfId="0" applyFont="1" applyBorder="1"/>
    <xf numFmtId="0" fontId="15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4" fillId="0" borderId="5" xfId="0" applyFont="1" applyBorder="1"/>
    <xf numFmtId="166" fontId="15" fillId="0" borderId="5" xfId="2" applyNumberFormat="1" applyFont="1" applyBorder="1"/>
    <xf numFmtId="165" fontId="15" fillId="0" borderId="5" xfId="2" applyFont="1" applyBorder="1"/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3" fillId="0" borderId="5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20" fillId="0" borderId="0" xfId="0" applyFont="1"/>
    <xf numFmtId="166" fontId="20" fillId="0" borderId="5" xfId="2" applyNumberFormat="1" applyFont="1" applyBorder="1"/>
    <xf numFmtId="164" fontId="15" fillId="0" borderId="0" xfId="1" applyNumberFormat="1" applyFont="1"/>
    <xf numFmtId="0" fontId="13" fillId="0" borderId="5" xfId="0" applyFont="1" applyBorder="1" applyAlignment="1">
      <alignment vertical="center" wrapText="1"/>
    </xf>
    <xf numFmtId="164" fontId="13" fillId="0" borderId="5" xfId="1" applyNumberFormat="1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166" fontId="15" fillId="0" borderId="5" xfId="0" applyNumberFormat="1" applyFont="1" applyBorder="1"/>
    <xf numFmtId="164" fontId="15" fillId="0" borderId="5" xfId="1" applyNumberFormat="1" applyFont="1" applyBorder="1"/>
    <xf numFmtId="0" fontId="10" fillId="0" borderId="0" xfId="0" applyFont="1" applyAlignment="1">
      <alignment horizontal="center"/>
    </xf>
    <xf numFmtId="0" fontId="22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/>
    </xf>
    <xf numFmtId="0" fontId="10" fillId="0" borderId="0" xfId="0" applyFont="1"/>
    <xf numFmtId="165" fontId="10" fillId="0" borderId="5" xfId="0" applyNumberFormat="1" applyFont="1" applyBorder="1"/>
  </cellXfs>
  <cellStyles count="3">
    <cellStyle name="Millares" xfId="1" builtinId="3"/>
    <cellStyle name="Millares 2" xfId="2" xr:uid="{C84A663F-2804-4299-90D2-BA7524226F5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95250</xdr:rowOff>
    </xdr:from>
    <xdr:to>
      <xdr:col>7</xdr:col>
      <xdr:colOff>783573</xdr:colOff>
      <xdr:row>18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D7401B-FD8B-4C60-BFC7-760AA8E5F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285750"/>
          <a:ext cx="5536548" cy="3190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142875</xdr:rowOff>
    </xdr:from>
    <xdr:to>
      <xdr:col>7</xdr:col>
      <xdr:colOff>800100</xdr:colOff>
      <xdr:row>20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5D9383-D519-40DC-B9CF-4BE85963A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142875"/>
          <a:ext cx="5886450" cy="3695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38099</xdr:rowOff>
    </xdr:from>
    <xdr:to>
      <xdr:col>7</xdr:col>
      <xdr:colOff>723900</xdr:colOff>
      <xdr:row>22</xdr:row>
      <xdr:rowOff>9524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BD88F18-CA32-4D39-B645-5AA078145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38099"/>
          <a:ext cx="6000750" cy="4162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114300</xdr:rowOff>
    </xdr:from>
    <xdr:to>
      <xdr:col>7</xdr:col>
      <xdr:colOff>809626</xdr:colOff>
      <xdr:row>21</xdr:row>
      <xdr:rowOff>130363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3C5FB8-02A6-4B58-82CD-A8C3A665E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114300"/>
          <a:ext cx="5953126" cy="40165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0</xdr:rowOff>
    </xdr:from>
    <xdr:to>
      <xdr:col>7</xdr:col>
      <xdr:colOff>781051</xdr:colOff>
      <xdr:row>22</xdr:row>
      <xdr:rowOff>144974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2DEA41-1ADF-4703-98C6-D45B7DCFA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0"/>
          <a:ext cx="6124576" cy="43359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0</xdr:row>
      <xdr:rowOff>171450</xdr:rowOff>
    </xdr:from>
    <xdr:to>
      <xdr:col>7</xdr:col>
      <xdr:colOff>742950</xdr:colOff>
      <xdr:row>22</xdr:row>
      <xdr:rowOff>79323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2A8A06-FE12-629C-F378-D5BF8C837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" y="171450"/>
          <a:ext cx="5762625" cy="40988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sepgob.sharepoint.com/sites/DAF/Documentos%20compartidos/General/Empresas%20comparadoras/Excel%20a%20cargar%20con%20la%20resoluci&#243;n%20de%20empresas%20comparadoras/procesamiento_BD_2015-2020.xlsx" TargetMode="External"/><Relationship Id="rId1" Type="http://schemas.openxmlformats.org/officeDocument/2006/relationships/externalLinkPath" Target="procesamiento_BD_2015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EERP/Documentos%20compartidos/Panama/ASEP/Emp.%20Comparadoras%20y%20ecuac%20de%20eficiencia%202020/Fase%201/Base%20de%20Datos/Procesamiento_Base%20de%20Datos_2015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EERP/Documentos%20compartidos/Panama/ASEP/Emp.%20Comparadoras%20y%20ecuac%20de%20eficiencia%202020/Fase%20Consulta%20Publica/Entregas/03.%2010012023/Fase%20I/Procesamiento_Base%20de%20Datos_2015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EERP/Documentos%20compartidos/Panama/ASEP/Emp.%20Comparadoras%20y%20ecuac%20de%20eficiencia%202020/Fase%20Consulta%20Publica/Entregas/03.%2010012023/Fase%20II/Bases%20de%20Datos%20Completa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EERP/Documentos%20compartidos/Panama/ASEP/Emp.%20Comparadoras%20y%20ecuac%20de%20eficiencia%202020/Fase%20Consulta%20Publica/Entregas/03.%2010012023/Fase%20II/Tablas%20y%20Graficos%20para%20Inform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EERP/Documentos%20compartidos/Panama/ASEP/Emp.%20Comparadoras%20y%20ecuac%20de%20eficiencia%202020/Fase%20Consulta%20Publica/Entregas/03.%2010012023/Fase%20II/ASEP_DEA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0s6xiw8KW0-ZlOs-UM-MSAdbPtn2WT5HizFkLT-ZOcLC59oxsDvpQbVhBuELXjNE" itemId="012Q56V6MNDQDWDN4LIJAKUW2SDPT3ITBT">
      <xxl21:absoluteUrl r:id="rId2"/>
    </xxl21:alternateUrls>
    <sheetNames>
      <sheetName val="Globales"/>
      <sheetName val="Resultados"/>
      <sheetName val="Tablas y Grafico Muestra"/>
      <sheetName val="Panel de Control"/>
      <sheetName val="Vinculo campos"/>
      <sheetName val="Vinculo Empresas"/>
      <sheetName val="CLR"/>
      <sheetName val="%MO_Panama"/>
      <sheetName val="Costos"/>
      <sheetName val="BDPanama17-20 (Balboas Hist.)"/>
      <sheetName val="Tiempo_med_compra (Panama)"/>
      <sheetName val="SalariosOyM (Panama)"/>
      <sheetName val="BDPanama17-20 (Balboas jun20)"/>
      <sheetName val="BDPanama15-20 (USD jun20)"/>
      <sheetName val="Estimacion de Activos 2019"/>
      <sheetName val="BDFERC17-20"/>
      <sheetName val="BD´"/>
      <sheetName val="BD"/>
      <sheetName val="Respondent_ID"/>
      <sheetName val="Analisis de Muestra"/>
      <sheetName val="Criterios Exclusión"/>
      <sheetName val="Exclusión"/>
      <sheetName val="SalariosOyM"/>
      <sheetName val="Tiempo_med_compra"/>
      <sheetName val="Parametros"/>
      <sheetName val="BD Ajust."/>
      <sheetName val="1°Indic."/>
      <sheetName val="2°Indic."/>
      <sheetName val="3°Indic."/>
      <sheetName val="4°Indic."/>
      <sheetName val="5°Indic."/>
      <sheetName val="IPC Panama"/>
      <sheetName val="IPM Panama"/>
      <sheetName val="CPI USA"/>
      <sheetName val="PPI USA"/>
      <sheetName val="Variables"/>
    </sheetNames>
    <sheetDataSet>
      <sheetData sheetId="0"/>
      <sheetData sheetId="1"/>
      <sheetData sheetId="2"/>
      <sheetData sheetId="3">
        <row r="4">
          <cell r="B4">
            <v>44012</v>
          </cell>
        </row>
        <row r="5">
          <cell r="B5" t="str">
            <v>2017 - 2020</v>
          </cell>
        </row>
        <row r="6">
          <cell r="B6" t="str">
            <v>Estudio 2022-2026</v>
          </cell>
        </row>
        <row r="7">
          <cell r="B7" t="str">
            <v>Desvio_Estandar</v>
          </cell>
        </row>
        <row r="8">
          <cell r="B8">
            <v>5</v>
          </cell>
        </row>
        <row r="10">
          <cell r="B10" t="str">
            <v>CLR</v>
          </cell>
        </row>
        <row r="13">
          <cell r="B13">
            <v>0.3857969036391577</v>
          </cell>
        </row>
        <row r="24">
          <cell r="B24">
            <v>0.18415450922863616</v>
          </cell>
          <cell r="C24">
            <v>0.33013738274395676</v>
          </cell>
        </row>
        <row r="25">
          <cell r="B25">
            <v>3.096048266291497E-2</v>
          </cell>
          <cell r="C25">
            <v>6.5210086222068406E-2</v>
          </cell>
        </row>
        <row r="26">
          <cell r="B26">
            <v>0.1</v>
          </cell>
        </row>
        <row r="27">
          <cell r="B27">
            <v>0.15</v>
          </cell>
        </row>
        <row r="28">
          <cell r="B28">
            <v>0.25</v>
          </cell>
        </row>
        <row r="30">
          <cell r="B30">
            <v>0.4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A4">
            <v>1</v>
          </cell>
          <cell r="B4" t="str">
            <v xml:space="preserve">AEP Generating Company                                                </v>
          </cell>
        </row>
        <row r="5">
          <cell r="A5">
            <v>2</v>
          </cell>
          <cell r="B5" t="str">
            <v xml:space="preserve">ALABAMA POWER COMPANY                                                 </v>
          </cell>
        </row>
        <row r="6">
          <cell r="A6">
            <v>3</v>
          </cell>
          <cell r="B6" t="str">
            <v xml:space="preserve">Alaska Electric Light and Power Company                               </v>
          </cell>
        </row>
        <row r="7">
          <cell r="A7">
            <v>5</v>
          </cell>
          <cell r="B7" t="str">
            <v xml:space="preserve">THE ALLEGHENY GENERATING COMPANY                                      </v>
          </cell>
        </row>
        <row r="8">
          <cell r="A8">
            <v>6</v>
          </cell>
          <cell r="B8" t="str">
            <v xml:space="preserve">Appalachian Power Company                                             </v>
          </cell>
        </row>
        <row r="9">
          <cell r="A9">
            <v>7</v>
          </cell>
          <cell r="B9" t="str">
            <v xml:space="preserve">Arizona Public Service Company                                        </v>
          </cell>
        </row>
        <row r="10">
          <cell r="A10">
            <v>8</v>
          </cell>
          <cell r="B10" t="str">
            <v xml:space="preserve">Entergy Arkansas, Inc.                                                </v>
          </cell>
        </row>
        <row r="11">
          <cell r="A11">
            <v>9</v>
          </cell>
          <cell r="B11" t="str">
            <v xml:space="preserve">Atlantic City Electric Company                                        </v>
          </cell>
        </row>
        <row r="12">
          <cell r="A12">
            <v>10</v>
          </cell>
          <cell r="B12" t="str">
            <v xml:space="preserve">Baltimore Gas and Electric Company                                    </v>
          </cell>
        </row>
        <row r="13">
          <cell r="A13">
            <v>11</v>
          </cell>
          <cell r="B13" t="str">
            <v xml:space="preserve">Emera Maine                                                           </v>
          </cell>
        </row>
        <row r="14">
          <cell r="A14">
            <v>12</v>
          </cell>
          <cell r="B14" t="str">
            <v xml:space="preserve">Black Hills Power, Inc.                                               </v>
          </cell>
        </row>
        <row r="15">
          <cell r="A15">
            <v>17</v>
          </cell>
          <cell r="B15" t="str">
            <v xml:space="preserve">Duke Energy Progress, LLC                                             </v>
          </cell>
        </row>
        <row r="16">
          <cell r="A16">
            <v>18</v>
          </cell>
          <cell r="B16" t="str">
            <v xml:space="preserve">Catalyst Old River Hydroelectric Limited Partnership                  </v>
          </cell>
        </row>
        <row r="17">
          <cell r="A17">
            <v>19</v>
          </cell>
          <cell r="B17" t="str">
            <v xml:space="preserve">CENTRAL HUDSON GAS &amp; ELECTRIC CORPORATION                             </v>
          </cell>
        </row>
        <row r="18">
          <cell r="A18">
            <v>22</v>
          </cell>
          <cell r="B18" t="str">
            <v xml:space="preserve">Cleco Power LLC                                                       </v>
          </cell>
        </row>
        <row r="19">
          <cell r="A19">
            <v>23</v>
          </cell>
          <cell r="B19" t="str">
            <v xml:space="preserve">Central Maine Power Company                                           </v>
          </cell>
        </row>
        <row r="20">
          <cell r="A20">
            <v>24</v>
          </cell>
          <cell r="B20" t="str">
            <v xml:space="preserve">AEP Texas Central Company                                             </v>
          </cell>
        </row>
        <row r="21">
          <cell r="A21">
            <v>27</v>
          </cell>
          <cell r="B21" t="str">
            <v xml:space="preserve">Duke Energy Ohio, Inc.                                                </v>
          </cell>
        </row>
        <row r="22">
          <cell r="A22">
            <v>30</v>
          </cell>
          <cell r="B22" t="str">
            <v xml:space="preserve">Cleveland Electric Illuminating Company, The                          </v>
          </cell>
        </row>
        <row r="23">
          <cell r="A23">
            <v>32</v>
          </cell>
          <cell r="B23" t="str">
            <v xml:space="preserve">Commonwealth Edison Company                                           </v>
          </cell>
        </row>
        <row r="24">
          <cell r="A24">
            <v>33</v>
          </cell>
          <cell r="B24" t="str">
            <v xml:space="preserve">Commonwealth Edison Company of Indiana, Inc.                          </v>
          </cell>
        </row>
        <row r="25">
          <cell r="A25">
            <v>35</v>
          </cell>
          <cell r="B25" t="str">
            <v xml:space="preserve">UNITIL Power Corp.                                                    </v>
          </cell>
        </row>
        <row r="26">
          <cell r="A26">
            <v>36</v>
          </cell>
          <cell r="B26" t="str">
            <v xml:space="preserve">Consolidated Edison Company of New York, Inc.                         </v>
          </cell>
        </row>
        <row r="27">
          <cell r="A27">
            <v>38</v>
          </cell>
          <cell r="B27" t="str">
            <v xml:space="preserve">Connecticut Yankee Atomic Power Company                               </v>
          </cell>
        </row>
        <row r="28">
          <cell r="A28">
            <v>39</v>
          </cell>
          <cell r="B28" t="str">
            <v xml:space="preserve">Connecticut Light and Power Company, The                              </v>
          </cell>
        </row>
        <row r="29">
          <cell r="A29">
            <v>40</v>
          </cell>
          <cell r="B29" t="str">
            <v xml:space="preserve">Consolidated Water Power Company                                      </v>
          </cell>
        </row>
        <row r="30">
          <cell r="A30">
            <v>41</v>
          </cell>
          <cell r="B30" t="str">
            <v xml:space="preserve">Consumers Energy Company                                              </v>
          </cell>
        </row>
        <row r="31">
          <cell r="A31">
            <v>42</v>
          </cell>
          <cell r="B31" t="str">
            <v xml:space="preserve">The Dayton Power and Light Company                                    </v>
          </cell>
        </row>
        <row r="32">
          <cell r="A32">
            <v>43</v>
          </cell>
          <cell r="B32" t="str">
            <v xml:space="preserve">Delmarva Power &amp; Light Company                                        </v>
          </cell>
        </row>
        <row r="33">
          <cell r="A33">
            <v>44</v>
          </cell>
          <cell r="B33" t="str">
            <v xml:space="preserve">DTE Electric Company                                                  </v>
          </cell>
        </row>
        <row r="34">
          <cell r="A34">
            <v>45</v>
          </cell>
          <cell r="B34" t="str">
            <v xml:space="preserve">Duke Energy Carolinas, LLC                                            </v>
          </cell>
        </row>
        <row r="35">
          <cell r="A35">
            <v>46</v>
          </cell>
          <cell r="B35" t="str">
            <v xml:space="preserve">Duquesne Light Company                                                </v>
          </cell>
        </row>
        <row r="36">
          <cell r="A36">
            <v>49</v>
          </cell>
          <cell r="B36" t="str">
            <v xml:space="preserve">El Paso Electric Company                                              </v>
          </cell>
        </row>
        <row r="37">
          <cell r="A37">
            <v>51</v>
          </cell>
          <cell r="B37" t="str">
            <v xml:space="preserve">The Empire District Electric Company                                  </v>
          </cell>
        </row>
        <row r="38">
          <cell r="A38">
            <v>54</v>
          </cell>
          <cell r="B38" t="str">
            <v xml:space="preserve">Fitchburg Gas and Electric Light Company                              </v>
          </cell>
        </row>
        <row r="39">
          <cell r="A39">
            <v>55</v>
          </cell>
          <cell r="B39" t="str">
            <v xml:space="preserve">Duke Energy Florida, LLC                                              </v>
          </cell>
        </row>
        <row r="40">
          <cell r="A40">
            <v>56</v>
          </cell>
          <cell r="B40" t="str">
            <v xml:space="preserve">Florida Power &amp; Light Company                                         </v>
          </cell>
        </row>
        <row r="41">
          <cell r="A41">
            <v>57</v>
          </cell>
          <cell r="B41" t="str">
            <v xml:space="preserve">Georgia Power Company                                                 </v>
          </cell>
        </row>
        <row r="42">
          <cell r="A42">
            <v>58</v>
          </cell>
          <cell r="B42" t="str">
            <v xml:space="preserve">Golden Spread Electric Cooperative, Inc.                              </v>
          </cell>
        </row>
        <row r="43">
          <cell r="A43">
            <v>59</v>
          </cell>
          <cell r="B43" t="str">
            <v xml:space="preserve">Liberty Utilities (Granite State Electric) Corp.                      </v>
          </cell>
        </row>
        <row r="44">
          <cell r="A44">
            <v>61</v>
          </cell>
          <cell r="B44" t="str">
            <v xml:space="preserve">Green Mountain Power Corp                                             </v>
          </cell>
        </row>
        <row r="45">
          <cell r="A45">
            <v>62</v>
          </cell>
          <cell r="B45" t="str">
            <v xml:space="preserve">Gulf Power Company                                                    </v>
          </cell>
        </row>
        <row r="46">
          <cell r="A46">
            <v>63</v>
          </cell>
          <cell r="B46" t="str">
            <v xml:space="preserve">Entergy Gulf States Louisiana, L.L.C.                                 </v>
          </cell>
        </row>
        <row r="47">
          <cell r="A47">
            <v>68</v>
          </cell>
          <cell r="B47" t="str">
            <v xml:space="preserve">CenterPoint Energy Houston Electric, LLC                              </v>
          </cell>
        </row>
        <row r="48">
          <cell r="A48">
            <v>70</v>
          </cell>
          <cell r="B48" t="str">
            <v xml:space="preserve">Idaho Power Company                                                   </v>
          </cell>
        </row>
        <row r="49">
          <cell r="A49">
            <v>72</v>
          </cell>
          <cell r="B49" t="str">
            <v xml:space="preserve">Indiana-Kentucky Electric Corporation                                 </v>
          </cell>
        </row>
        <row r="50">
          <cell r="A50">
            <v>73</v>
          </cell>
          <cell r="B50" t="str">
            <v xml:space="preserve">Indiana Michigan Power Company                                        </v>
          </cell>
        </row>
        <row r="51">
          <cell r="A51">
            <v>74</v>
          </cell>
          <cell r="B51" t="str">
            <v xml:space="preserve">Indianapolis Power &amp; Light Company                                    </v>
          </cell>
        </row>
        <row r="52">
          <cell r="A52">
            <v>77</v>
          </cell>
          <cell r="B52" t="str">
            <v xml:space="preserve">Jersey Central Power &amp; Light Company                                  </v>
          </cell>
        </row>
        <row r="53">
          <cell r="A53">
            <v>79</v>
          </cell>
          <cell r="B53" t="str">
            <v xml:space="preserve">Kansas City Power &amp; Light Company                                     </v>
          </cell>
        </row>
        <row r="54">
          <cell r="A54">
            <v>80</v>
          </cell>
          <cell r="B54" t="str">
            <v xml:space="preserve">Kansas Gas and Electric Company                                       </v>
          </cell>
        </row>
        <row r="55">
          <cell r="A55">
            <v>81</v>
          </cell>
          <cell r="B55" t="str">
            <v xml:space="preserve">Kentucky Power Company                                                </v>
          </cell>
        </row>
        <row r="56">
          <cell r="A56">
            <v>82</v>
          </cell>
          <cell r="B56" t="str">
            <v xml:space="preserve">Kentucky Utilities Company                                            </v>
          </cell>
        </row>
        <row r="57">
          <cell r="A57">
            <v>83</v>
          </cell>
          <cell r="B57" t="str">
            <v xml:space="preserve">Kingsport Power Company                                               </v>
          </cell>
        </row>
        <row r="58">
          <cell r="A58">
            <v>84</v>
          </cell>
          <cell r="B58" t="str">
            <v xml:space="preserve">Lockhart Power Company                                                </v>
          </cell>
        </row>
        <row r="59">
          <cell r="A59">
            <v>85</v>
          </cell>
          <cell r="B59" t="str">
            <v xml:space="preserve">National Grid Generation LLC                                          </v>
          </cell>
        </row>
        <row r="60">
          <cell r="A60">
            <v>87</v>
          </cell>
          <cell r="B60" t="str">
            <v xml:space="preserve">EL Investment Company                                                 </v>
          </cell>
        </row>
        <row r="61">
          <cell r="A61">
            <v>88</v>
          </cell>
          <cell r="B61" t="str">
            <v xml:space="preserve">Louisville Gas and Electric Company                                   </v>
          </cell>
        </row>
        <row r="62">
          <cell r="A62">
            <v>89</v>
          </cell>
          <cell r="B62" t="str">
            <v xml:space="preserve">Madison Gas and Electric Company                                      </v>
          </cell>
        </row>
        <row r="63">
          <cell r="A63">
            <v>90</v>
          </cell>
          <cell r="B63" t="str">
            <v xml:space="preserve">Maine Electric Power Company, Inc.                                    </v>
          </cell>
        </row>
        <row r="64">
          <cell r="A64">
            <v>92</v>
          </cell>
          <cell r="B64" t="str">
            <v xml:space="preserve">Maine Yankee Atomic Power Company                                     </v>
          </cell>
        </row>
        <row r="65">
          <cell r="A65">
            <v>93</v>
          </cell>
          <cell r="B65" t="str">
            <v xml:space="preserve">Massachusetts Electric Company                                        </v>
          </cell>
        </row>
        <row r="66">
          <cell r="A66">
            <v>95</v>
          </cell>
          <cell r="B66" t="str">
            <v xml:space="preserve">MDU Resources Group, Inc.                                             </v>
          </cell>
        </row>
        <row r="67">
          <cell r="A67">
            <v>96</v>
          </cell>
          <cell r="B67" t="str">
            <v xml:space="preserve">Metropolitan Edison Company                                           </v>
          </cell>
        </row>
        <row r="68">
          <cell r="A68">
            <v>98</v>
          </cell>
          <cell r="B68" t="str">
            <v xml:space="preserve">ALLETE, Inc.                                                          </v>
          </cell>
        </row>
        <row r="69">
          <cell r="A69">
            <v>99</v>
          </cell>
          <cell r="B69" t="str">
            <v xml:space="preserve">Mississippi Power Company                                             </v>
          </cell>
        </row>
        <row r="70">
          <cell r="A70">
            <v>100</v>
          </cell>
          <cell r="B70" t="str">
            <v xml:space="preserve">Entergy Mississippi, Inc.                                             </v>
          </cell>
        </row>
        <row r="71">
          <cell r="A71">
            <v>101</v>
          </cell>
          <cell r="B71" t="str">
            <v xml:space="preserve">MONONGAHELA POWER COMPANY                                             </v>
          </cell>
        </row>
        <row r="72">
          <cell r="A72">
            <v>105</v>
          </cell>
          <cell r="B72" t="str">
            <v xml:space="preserve">Mt. Carmel Public Utility Co                                          </v>
          </cell>
        </row>
        <row r="73">
          <cell r="A73">
            <v>107</v>
          </cell>
          <cell r="B73" t="str">
            <v xml:space="preserve">The Narragansett Electric Company                                     </v>
          </cell>
        </row>
        <row r="74">
          <cell r="A74">
            <v>108</v>
          </cell>
          <cell r="B74" t="str">
            <v xml:space="preserve">Nevada Power Company, d/b/a NV Energy                                 </v>
          </cell>
        </row>
        <row r="75">
          <cell r="A75">
            <v>110</v>
          </cell>
          <cell r="B75" t="str">
            <v xml:space="preserve">New England Electric Transmission Corporation                         </v>
          </cell>
        </row>
        <row r="76">
          <cell r="A76">
            <v>111</v>
          </cell>
          <cell r="B76" t="str">
            <v xml:space="preserve">New England Hydro-Trans. Elec. Co., Inc.                              </v>
          </cell>
        </row>
        <row r="77">
          <cell r="A77">
            <v>112</v>
          </cell>
          <cell r="B77" t="str">
            <v xml:space="preserve">New England Hydro-Transmission Corporation                            </v>
          </cell>
        </row>
        <row r="78">
          <cell r="A78">
            <v>113</v>
          </cell>
          <cell r="B78" t="str">
            <v xml:space="preserve">New England Power Company                                             </v>
          </cell>
        </row>
        <row r="79">
          <cell r="A79">
            <v>114</v>
          </cell>
          <cell r="B79" t="str">
            <v xml:space="preserve">Entergy New Orleans, Inc.                                             </v>
          </cell>
        </row>
        <row r="80">
          <cell r="A80">
            <v>115</v>
          </cell>
          <cell r="B80" t="str">
            <v xml:space="preserve">New York State Electric &amp; Gas Corporation                             </v>
          </cell>
        </row>
        <row r="81">
          <cell r="A81">
            <v>117</v>
          </cell>
          <cell r="B81" t="str">
            <v xml:space="preserve">Niagara Mohawk Power Corporation                                      </v>
          </cell>
        </row>
        <row r="82">
          <cell r="A82">
            <v>119</v>
          </cell>
          <cell r="B82" t="str">
            <v xml:space="preserve">Northern Indiana Public Service Company                               </v>
          </cell>
        </row>
        <row r="83">
          <cell r="A83">
            <v>120</v>
          </cell>
          <cell r="B83" t="str">
            <v xml:space="preserve">Northern States Power Company (Minnesota)                             </v>
          </cell>
        </row>
        <row r="84">
          <cell r="A84">
            <v>121</v>
          </cell>
          <cell r="B84" t="str">
            <v xml:space="preserve">Northern States Power Company (Wisconsin)                             </v>
          </cell>
        </row>
        <row r="85">
          <cell r="A85">
            <v>122</v>
          </cell>
          <cell r="B85" t="str">
            <v xml:space="preserve">NorthWestern Corporation                                              </v>
          </cell>
        </row>
        <row r="86">
          <cell r="A86">
            <v>123</v>
          </cell>
          <cell r="B86" t="str">
            <v xml:space="preserve">Northwestern Wisconsin Electric Company                               </v>
          </cell>
        </row>
        <row r="87">
          <cell r="A87">
            <v>126</v>
          </cell>
          <cell r="B87" t="str">
            <v xml:space="preserve">Ohio Edison Company                                                   </v>
          </cell>
        </row>
        <row r="88">
          <cell r="A88">
            <v>127</v>
          </cell>
          <cell r="B88" t="str">
            <v xml:space="preserve">Ohio Power Company                                                    </v>
          </cell>
        </row>
        <row r="89">
          <cell r="A89">
            <v>128</v>
          </cell>
          <cell r="B89" t="str">
            <v xml:space="preserve">Ohio Valley Electric Corporation                                      </v>
          </cell>
        </row>
        <row r="90">
          <cell r="A90">
            <v>129</v>
          </cell>
          <cell r="B90" t="str">
            <v xml:space="preserve">Old Dominion Electric Cooperative                                     </v>
          </cell>
        </row>
        <row r="91">
          <cell r="A91">
            <v>130</v>
          </cell>
          <cell r="B91" t="str">
            <v xml:space="preserve">Oklahoma Gas and Electric Company                                     </v>
          </cell>
        </row>
        <row r="92">
          <cell r="A92">
            <v>131</v>
          </cell>
          <cell r="B92" t="str">
            <v xml:space="preserve">Orange and Rockland Utilities, Inc                                    </v>
          </cell>
        </row>
        <row r="93">
          <cell r="A93">
            <v>132</v>
          </cell>
          <cell r="B93" t="str">
            <v xml:space="preserve">Otter Tail Power Company                                              </v>
          </cell>
        </row>
        <row r="94">
          <cell r="A94">
            <v>133</v>
          </cell>
          <cell r="B94" t="str">
            <v xml:space="preserve">PACIFIC GAS AND ELECTRIC COMPANY                                      </v>
          </cell>
        </row>
        <row r="95">
          <cell r="A95">
            <v>134</v>
          </cell>
          <cell r="B95" t="str">
            <v xml:space="preserve">PacifiCorp                                                            </v>
          </cell>
        </row>
        <row r="96">
          <cell r="A96">
            <v>135</v>
          </cell>
          <cell r="B96" t="str">
            <v xml:space="preserve">PECO Energy Company                                                   </v>
          </cell>
        </row>
        <row r="97">
          <cell r="A97">
            <v>136</v>
          </cell>
          <cell r="B97" t="str">
            <v xml:space="preserve">Pennsylvania Electric Company                                         </v>
          </cell>
        </row>
        <row r="98">
          <cell r="A98">
            <v>137</v>
          </cell>
          <cell r="B98" t="str">
            <v xml:space="preserve">Pennsylvania Power Company                                            </v>
          </cell>
        </row>
        <row r="99">
          <cell r="A99">
            <v>138</v>
          </cell>
          <cell r="B99" t="str">
            <v xml:space="preserve">PPL Electric Utilities Corporation                                    </v>
          </cell>
        </row>
        <row r="100">
          <cell r="A100">
            <v>140</v>
          </cell>
          <cell r="B100" t="str">
            <v xml:space="preserve">Pioneer Power and Light Company                                       </v>
          </cell>
        </row>
        <row r="101">
          <cell r="A101">
            <v>141</v>
          </cell>
          <cell r="B101" t="str">
            <v xml:space="preserve">Portland General Electric Company                                     </v>
          </cell>
        </row>
        <row r="102">
          <cell r="A102">
            <v>142</v>
          </cell>
          <cell r="B102" t="str">
            <v xml:space="preserve">THE POTOMAC EDISON COMPANY                                            </v>
          </cell>
        </row>
        <row r="103">
          <cell r="A103">
            <v>143</v>
          </cell>
          <cell r="B103" t="str">
            <v xml:space="preserve">Potomac Electric Power Company                                        </v>
          </cell>
        </row>
        <row r="104">
          <cell r="A104">
            <v>144</v>
          </cell>
          <cell r="B104" t="str">
            <v xml:space="preserve">Duke Energy Indiana, LLC                                              </v>
          </cell>
        </row>
        <row r="105">
          <cell r="A105">
            <v>145</v>
          </cell>
          <cell r="B105" t="str">
            <v xml:space="preserve">Public Service Company of Colorado                                    </v>
          </cell>
        </row>
        <row r="106">
          <cell r="A106">
            <v>146</v>
          </cell>
          <cell r="B106" t="str">
            <v xml:space="preserve">Public Service Company of New Hampshire                               </v>
          </cell>
        </row>
        <row r="107">
          <cell r="A107">
            <v>147</v>
          </cell>
          <cell r="B107" t="str">
            <v xml:space="preserve">Public Service Company of New Mexico                                  </v>
          </cell>
        </row>
        <row r="108">
          <cell r="A108">
            <v>148</v>
          </cell>
          <cell r="B108" t="str">
            <v xml:space="preserve">Public Service Company of Oklahoma                                    </v>
          </cell>
        </row>
        <row r="109">
          <cell r="A109">
            <v>149</v>
          </cell>
          <cell r="B109" t="str">
            <v xml:space="preserve">Public Service Electric and Gas Company                               </v>
          </cell>
        </row>
        <row r="110">
          <cell r="A110">
            <v>150</v>
          </cell>
          <cell r="B110" t="str">
            <v xml:space="preserve">Puget Sound Energy, Inc.                                              </v>
          </cell>
        </row>
        <row r="111">
          <cell r="A111">
            <v>151</v>
          </cell>
          <cell r="B111" t="str">
            <v xml:space="preserve">Rochester Gas and Electric Corporation                                </v>
          </cell>
        </row>
        <row r="112">
          <cell r="A112">
            <v>152</v>
          </cell>
          <cell r="B112" t="str">
            <v xml:space="preserve">Rockland Electric Company                                             </v>
          </cell>
        </row>
        <row r="113">
          <cell r="A113">
            <v>155</v>
          </cell>
          <cell r="B113" t="str">
            <v xml:space="preserve">San Diego Gas &amp; Electric Company                                      </v>
          </cell>
        </row>
        <row r="114">
          <cell r="A114">
            <v>157</v>
          </cell>
          <cell r="B114" t="str">
            <v xml:space="preserve">Sierra Pacific Power Company d/b/a NV Energy                          </v>
          </cell>
        </row>
        <row r="115">
          <cell r="A115">
            <v>159</v>
          </cell>
          <cell r="B115" t="str">
            <v xml:space="preserve">South Carolina Electric &amp; Gas Company                                 </v>
          </cell>
        </row>
        <row r="116">
          <cell r="A116">
            <v>160</v>
          </cell>
          <cell r="B116" t="str">
            <v xml:space="preserve">South Carolina Generating Company, Inc.                               </v>
          </cell>
        </row>
        <row r="117">
          <cell r="A117">
            <v>161</v>
          </cell>
          <cell r="B117" t="str">
            <v xml:space="preserve">Southern California Edison Company                                    </v>
          </cell>
        </row>
        <row r="118">
          <cell r="A118">
            <v>162</v>
          </cell>
          <cell r="B118" t="str">
            <v xml:space="preserve">SOUTHERN ELECTRIC GENERATING COMPANY                                  </v>
          </cell>
        </row>
        <row r="119">
          <cell r="A119">
            <v>163</v>
          </cell>
          <cell r="B119" t="str">
            <v xml:space="preserve">Southern Indiana Gas and Electric Company                             </v>
          </cell>
        </row>
        <row r="120">
          <cell r="A120">
            <v>164</v>
          </cell>
          <cell r="B120" t="str">
            <v xml:space="preserve">Southwestern Electric Power Company                                   </v>
          </cell>
        </row>
        <row r="121">
          <cell r="A121">
            <v>166</v>
          </cell>
          <cell r="B121" t="str">
            <v xml:space="preserve">Southwestern Public Service Company                                   </v>
          </cell>
        </row>
        <row r="122">
          <cell r="A122">
            <v>167</v>
          </cell>
          <cell r="B122" t="str">
            <v xml:space="preserve">Superior Water, Light and Power Company                               </v>
          </cell>
        </row>
        <row r="123">
          <cell r="A123">
            <v>169</v>
          </cell>
          <cell r="B123" t="str">
            <v xml:space="preserve">System Energy Resources, Inc.                                         </v>
          </cell>
        </row>
        <row r="124">
          <cell r="A124">
            <v>170</v>
          </cell>
          <cell r="B124" t="str">
            <v xml:space="preserve">Tampa Electric Company                                                </v>
          </cell>
        </row>
        <row r="125">
          <cell r="A125">
            <v>171</v>
          </cell>
          <cell r="B125" t="str">
            <v xml:space="preserve">Alcoa Power Generating Inc.                                           </v>
          </cell>
        </row>
        <row r="126">
          <cell r="A126">
            <v>175</v>
          </cell>
          <cell r="B126" t="str">
            <v xml:space="preserve">Toledo Edison Company, The                                            </v>
          </cell>
        </row>
        <row r="127">
          <cell r="A127">
            <v>176</v>
          </cell>
          <cell r="B127" t="str">
            <v xml:space="preserve">Tucson Electric Power Company                                         </v>
          </cell>
        </row>
        <row r="128">
          <cell r="A128">
            <v>177</v>
          </cell>
          <cell r="B128" t="str">
            <v xml:space="preserve">UNION ELECTRIC COMPANY                                                </v>
          </cell>
        </row>
        <row r="129">
          <cell r="A129">
            <v>178</v>
          </cell>
          <cell r="B129" t="str">
            <v xml:space="preserve">Duke Energy Kentucky, Inc.                                            </v>
          </cell>
        </row>
        <row r="130">
          <cell r="A130">
            <v>179</v>
          </cell>
          <cell r="B130" t="str">
            <v xml:space="preserve">The United Illuminating Company                                       </v>
          </cell>
        </row>
        <row r="131">
          <cell r="A131">
            <v>181</v>
          </cell>
          <cell r="B131" t="str">
            <v xml:space="preserve">Upper Peninsula Power Company                                         </v>
          </cell>
        </row>
        <row r="132">
          <cell r="A132">
            <v>182</v>
          </cell>
          <cell r="B132" t="str">
            <v xml:space="preserve">KCP&amp;L Greater Missouri Operations Company                             </v>
          </cell>
        </row>
        <row r="133">
          <cell r="A133">
            <v>183</v>
          </cell>
          <cell r="B133" t="str">
            <v xml:space="preserve">Vermont Electric Power Company, Inc.                                  </v>
          </cell>
        </row>
        <row r="134">
          <cell r="A134">
            <v>184</v>
          </cell>
          <cell r="B134" t="str">
            <v xml:space="preserve">Vermont Electric Transmission Company, Inc.                           </v>
          </cell>
        </row>
        <row r="135">
          <cell r="A135">
            <v>185</v>
          </cell>
          <cell r="B135" t="str">
            <v xml:space="preserve">Vermont Yankee Nuclear Power Corporation                              </v>
          </cell>
        </row>
        <row r="136">
          <cell r="A136">
            <v>186</v>
          </cell>
          <cell r="B136" t="str">
            <v xml:space="preserve">VIRGINIA ELECTRIC AND POWER COMPANY                                   </v>
          </cell>
        </row>
        <row r="137">
          <cell r="A137">
            <v>187</v>
          </cell>
          <cell r="B137" t="str">
            <v xml:space="preserve">Avista Corporation                                                    </v>
          </cell>
        </row>
        <row r="138">
          <cell r="A138">
            <v>188</v>
          </cell>
          <cell r="B138" t="str">
            <v xml:space="preserve">WEST PENN POWER COMPANY                                               </v>
          </cell>
        </row>
        <row r="139">
          <cell r="A139">
            <v>189</v>
          </cell>
          <cell r="B139" t="str">
            <v xml:space="preserve">AEP Texas North Company                                               </v>
          </cell>
        </row>
        <row r="140">
          <cell r="A140">
            <v>190</v>
          </cell>
          <cell r="B140" t="str">
            <v xml:space="preserve">Western Massachusetts Electric Company                                </v>
          </cell>
        </row>
        <row r="141">
          <cell r="A141">
            <v>191</v>
          </cell>
          <cell r="B141" t="str">
            <v xml:space="preserve">Westar Energy, Inc.                                                   </v>
          </cell>
        </row>
        <row r="142">
          <cell r="A142">
            <v>192</v>
          </cell>
          <cell r="B142" t="str">
            <v xml:space="preserve">Wheeling Power Company                                                </v>
          </cell>
        </row>
        <row r="143">
          <cell r="A143">
            <v>193</v>
          </cell>
          <cell r="B143" t="str">
            <v xml:space="preserve">Wisconsin Electric Power Company                                      </v>
          </cell>
        </row>
        <row r="144">
          <cell r="A144">
            <v>194</v>
          </cell>
          <cell r="B144" t="str">
            <v xml:space="preserve">Wisconsin Power and Light Company                                     </v>
          </cell>
        </row>
        <row r="145">
          <cell r="A145">
            <v>195</v>
          </cell>
          <cell r="B145" t="str">
            <v xml:space="preserve">Wisconsin Public Service Corporation                                  </v>
          </cell>
        </row>
        <row r="146">
          <cell r="A146">
            <v>196</v>
          </cell>
          <cell r="B146" t="str">
            <v xml:space="preserve">Wisconsin River Power Company                                         </v>
          </cell>
        </row>
        <row r="147">
          <cell r="A147">
            <v>198</v>
          </cell>
          <cell r="B147" t="str">
            <v xml:space="preserve">Yankee Atomic Electric Company                                        </v>
          </cell>
        </row>
        <row r="148">
          <cell r="A148">
            <v>202</v>
          </cell>
          <cell r="B148" t="str">
            <v xml:space="preserve">Chugach Electric Association, Inc.                                    </v>
          </cell>
        </row>
        <row r="149">
          <cell r="A149">
            <v>210</v>
          </cell>
          <cell r="B149" t="str">
            <v xml:space="preserve">MidAmerican Energy Company                                            </v>
          </cell>
        </row>
        <row r="150">
          <cell r="A150">
            <v>226</v>
          </cell>
          <cell r="B150" t="str">
            <v xml:space="preserve">Deseret Generation &amp; Transmission Cooperative                         </v>
          </cell>
        </row>
        <row r="151">
          <cell r="A151">
            <v>227</v>
          </cell>
          <cell r="B151" t="str">
            <v xml:space="preserve">Wolverine Power Supply Cooperative, Inc.                              </v>
          </cell>
        </row>
        <row r="152">
          <cell r="A152">
            <v>229</v>
          </cell>
          <cell r="B152" t="str">
            <v xml:space="preserve">California Independent System Operator Corporation                    </v>
          </cell>
        </row>
        <row r="153">
          <cell r="A153">
            <v>230</v>
          </cell>
          <cell r="B153" t="str">
            <v xml:space="preserve">Hermiston Generating Company, L.P.                                    </v>
          </cell>
        </row>
        <row r="154">
          <cell r="A154">
            <v>231</v>
          </cell>
          <cell r="B154" t="str">
            <v xml:space="preserve">ISO New England Inc.                                                  </v>
          </cell>
        </row>
        <row r="155">
          <cell r="A155">
            <v>250</v>
          </cell>
          <cell r="B155" t="str">
            <v xml:space="preserve">New York Independent System Operator                                  </v>
          </cell>
        </row>
        <row r="156">
          <cell r="A156">
            <v>255</v>
          </cell>
          <cell r="B156" t="str">
            <v xml:space="preserve">PJM Interconnection, LLC                                              </v>
          </cell>
        </row>
        <row r="157">
          <cell r="A157">
            <v>258</v>
          </cell>
          <cell r="B157" t="str">
            <v xml:space="preserve">American Transmission Systems, Incorporated                           </v>
          </cell>
        </row>
        <row r="158">
          <cell r="A158">
            <v>268</v>
          </cell>
          <cell r="B158" t="str">
            <v xml:space="preserve">Sharyland Utilities, L.P.                                             </v>
          </cell>
        </row>
        <row r="159">
          <cell r="A159">
            <v>269</v>
          </cell>
          <cell r="B159" t="str">
            <v xml:space="preserve">Golden State Water Company                                            </v>
          </cell>
        </row>
        <row r="160">
          <cell r="A160">
            <v>274</v>
          </cell>
          <cell r="B160" t="str">
            <v xml:space="preserve">Midcontinent Independent System Operator, Inc                         </v>
          </cell>
        </row>
        <row r="161">
          <cell r="A161">
            <v>275</v>
          </cell>
          <cell r="B161" t="str">
            <v xml:space="preserve">American Transmission Company LLC                                     </v>
          </cell>
        </row>
        <row r="162">
          <cell r="A162">
            <v>276</v>
          </cell>
          <cell r="B162" t="str">
            <v xml:space="preserve">Westar Generating, Inc.                                               </v>
          </cell>
        </row>
        <row r="163">
          <cell r="A163">
            <v>281</v>
          </cell>
          <cell r="B163" t="str">
            <v xml:space="preserve">Interstate Power and Light Company                                    </v>
          </cell>
        </row>
        <row r="164">
          <cell r="A164">
            <v>282</v>
          </cell>
          <cell r="B164" t="str">
            <v xml:space="preserve">Oncor Electric Delivery Company LLC                                   </v>
          </cell>
        </row>
        <row r="165">
          <cell r="A165">
            <v>288</v>
          </cell>
          <cell r="B165" t="str">
            <v xml:space="preserve">UNS Electric, Inc.                                                    </v>
          </cell>
        </row>
        <row r="166">
          <cell r="A166">
            <v>289</v>
          </cell>
          <cell r="B166" t="str">
            <v xml:space="preserve">International Transmission Company                                    </v>
          </cell>
        </row>
        <row r="167">
          <cell r="A167">
            <v>290</v>
          </cell>
          <cell r="B167" t="str">
            <v xml:space="preserve">Unitil Energy Systems, Inc.                                           </v>
          </cell>
        </row>
        <row r="168">
          <cell r="A168">
            <v>294</v>
          </cell>
          <cell r="B168" t="str">
            <v xml:space="preserve">Wabash Valley Power Association, Inc.                                 </v>
          </cell>
        </row>
        <row r="169">
          <cell r="A169">
            <v>295</v>
          </cell>
          <cell r="B169" t="str">
            <v xml:space="preserve">DATC Path 15, LLC                                                     </v>
          </cell>
        </row>
        <row r="170">
          <cell r="A170">
            <v>297</v>
          </cell>
          <cell r="B170" t="str">
            <v xml:space="preserve">Southwest Power Pool, Inc.                                            </v>
          </cell>
        </row>
        <row r="171">
          <cell r="A171">
            <v>298</v>
          </cell>
          <cell r="B171" t="str">
            <v xml:space="preserve">Perryville Energy Partners, L.L.C                                     </v>
          </cell>
        </row>
        <row r="172">
          <cell r="A172">
            <v>301</v>
          </cell>
          <cell r="B172" t="str">
            <v xml:space="preserve">Attala Transmission LLC                                               </v>
          </cell>
        </row>
        <row r="173">
          <cell r="A173">
            <v>305</v>
          </cell>
          <cell r="B173" t="str">
            <v xml:space="preserve">EWO Marketing, LLC                                                    </v>
          </cell>
        </row>
        <row r="174">
          <cell r="A174">
            <v>308</v>
          </cell>
          <cell r="B174" t="str">
            <v xml:space="preserve">Michigan Electric Transmission Company LLC (10/06)                    </v>
          </cell>
        </row>
        <row r="175">
          <cell r="A175">
            <v>309</v>
          </cell>
          <cell r="B175" t="str">
            <v xml:space="preserve">NSTAR Electric Company                                                </v>
          </cell>
        </row>
        <row r="176">
          <cell r="A176">
            <v>311</v>
          </cell>
          <cell r="B176" t="str">
            <v xml:space="preserve">Trans-Allegheny Interstate Line Company                               </v>
          </cell>
        </row>
        <row r="177">
          <cell r="A177">
            <v>312</v>
          </cell>
          <cell r="B177" t="str">
            <v xml:space="preserve">Wabash Valley Energy Marketing, Inc.                                  </v>
          </cell>
        </row>
        <row r="178">
          <cell r="A178">
            <v>313</v>
          </cell>
          <cell r="B178" t="str">
            <v xml:space="preserve">Path Allegheny Transmission Company, LLC                              </v>
          </cell>
        </row>
        <row r="179">
          <cell r="A179">
            <v>314</v>
          </cell>
          <cell r="B179" t="str">
            <v xml:space="preserve">Path West Virginia Transmission Company, L.L.C.                       </v>
          </cell>
        </row>
        <row r="180">
          <cell r="A180">
            <v>315</v>
          </cell>
          <cell r="B180" t="str">
            <v xml:space="preserve">Entergy Texas, Inc.                                                   </v>
          </cell>
        </row>
        <row r="181">
          <cell r="A181">
            <v>316</v>
          </cell>
          <cell r="B181" t="str">
            <v xml:space="preserve">ITC Midwest LLC                                                       </v>
          </cell>
        </row>
        <row r="182">
          <cell r="A182">
            <v>318</v>
          </cell>
          <cell r="B182" t="str">
            <v xml:space="preserve">Startrans IO, LLC                                                     </v>
          </cell>
        </row>
        <row r="183">
          <cell r="A183">
            <v>319</v>
          </cell>
          <cell r="B183" t="str">
            <v xml:space="preserve">Prairie Wind Transmission, LLC                                        </v>
          </cell>
        </row>
        <row r="184">
          <cell r="A184">
            <v>320</v>
          </cell>
          <cell r="B184" t="str">
            <v xml:space="preserve">Vermont Transco LLC                                                   </v>
          </cell>
        </row>
        <row r="185">
          <cell r="A185">
            <v>321</v>
          </cell>
          <cell r="B185" t="str">
            <v xml:space="preserve">Citizens Sunrise Transmission LLC.                                    </v>
          </cell>
        </row>
        <row r="186">
          <cell r="A186">
            <v>322</v>
          </cell>
          <cell r="B186" t="str">
            <v xml:space="preserve">South Central MCN LLC                                                 </v>
          </cell>
        </row>
        <row r="187">
          <cell r="A187">
            <v>403</v>
          </cell>
          <cell r="B187" t="str">
            <v xml:space="preserve">Cheyenne Light, Fuel and Power Company                                </v>
          </cell>
        </row>
        <row r="188">
          <cell r="A188">
            <v>418</v>
          </cell>
          <cell r="B188" t="str">
            <v xml:space="preserve">North Central Power Co., Inc.                                         </v>
          </cell>
        </row>
        <row r="189">
          <cell r="A189">
            <v>422</v>
          </cell>
          <cell r="B189" t="str">
            <v xml:space="preserve">Pike County Light and Power Company                                   </v>
          </cell>
        </row>
        <row r="190">
          <cell r="A190">
            <v>428</v>
          </cell>
          <cell r="B190" t="str">
            <v xml:space="preserve">UGI Utilities, Inc.                                                   </v>
          </cell>
        </row>
        <row r="191">
          <cell r="A191">
            <v>432</v>
          </cell>
          <cell r="B191" t="str">
            <v xml:space="preserve">Black Hills/Colorado Electric Utility Company, LP                     </v>
          </cell>
        </row>
        <row r="192">
          <cell r="A192">
            <v>433</v>
          </cell>
          <cell r="B192" t="str">
            <v xml:space="preserve">ITC Great Plains, LLC                                                 </v>
          </cell>
        </row>
        <row r="193">
          <cell r="A193">
            <v>435</v>
          </cell>
          <cell r="B193" t="str">
            <v xml:space="preserve">New Hampshire Transmission, LLC                                       </v>
          </cell>
        </row>
        <row r="194">
          <cell r="A194">
            <v>436</v>
          </cell>
          <cell r="B194" t="str">
            <v xml:space="preserve">AEP Appalachian Transmission Company, Inc.                            </v>
          </cell>
        </row>
        <row r="195">
          <cell r="A195">
            <v>437</v>
          </cell>
          <cell r="B195" t="str">
            <v xml:space="preserve">AEP West Virginia Transmission Company, Inc.                          </v>
          </cell>
        </row>
        <row r="196">
          <cell r="A196">
            <v>438</v>
          </cell>
          <cell r="B196" t="str">
            <v xml:space="preserve">AEP Ohio Transmission Company, Inc.                                   </v>
          </cell>
        </row>
        <row r="197">
          <cell r="A197">
            <v>439</v>
          </cell>
          <cell r="B197" t="str">
            <v xml:space="preserve">AEP Kentucky Transmission Company, Inc.                               </v>
          </cell>
        </row>
        <row r="198">
          <cell r="A198">
            <v>440</v>
          </cell>
          <cell r="B198" t="str">
            <v xml:space="preserve">AEP Indiana Michigan Transmission Company, Inc.                       </v>
          </cell>
        </row>
        <row r="199">
          <cell r="A199">
            <v>441</v>
          </cell>
          <cell r="B199" t="str">
            <v xml:space="preserve">AEP Southwestern Transmission Company, Inc.                           </v>
          </cell>
        </row>
        <row r="200">
          <cell r="A200">
            <v>442</v>
          </cell>
          <cell r="B200" t="str">
            <v xml:space="preserve">AEP Oklahoma Transmission Company, Inc.                               </v>
          </cell>
        </row>
        <row r="201">
          <cell r="A201">
            <v>443</v>
          </cell>
          <cell r="B201" t="str">
            <v xml:space="preserve">Ameren Illinois Company                                               </v>
          </cell>
        </row>
        <row r="202">
          <cell r="A202">
            <v>444</v>
          </cell>
          <cell r="B202" t="str">
            <v xml:space="preserve">Ameren Transmission Company of Illinois                               </v>
          </cell>
        </row>
        <row r="203">
          <cell r="A203">
            <v>446</v>
          </cell>
          <cell r="B203" t="str">
            <v xml:space="preserve">Trans Bay Cable LLC                                                   </v>
          </cell>
        </row>
        <row r="204">
          <cell r="A204">
            <v>447</v>
          </cell>
          <cell r="B204" t="str">
            <v xml:space="preserve">PJM Settlement, Inc.                                                  </v>
          </cell>
        </row>
        <row r="205">
          <cell r="A205">
            <v>451</v>
          </cell>
          <cell r="B205" t="str">
            <v xml:space="preserve">Smoky Mountain Transmission LLC                                       </v>
          </cell>
        </row>
        <row r="206">
          <cell r="A206">
            <v>453</v>
          </cell>
          <cell r="B206" t="str">
            <v xml:space="preserve">Transource Missouri, LLC                                              </v>
          </cell>
        </row>
        <row r="207">
          <cell r="A207">
            <v>454</v>
          </cell>
          <cell r="B207" t="str">
            <v xml:space="preserve">Entergy Louisiana, LLC                                                </v>
          </cell>
        </row>
        <row r="208">
          <cell r="A208">
            <v>455</v>
          </cell>
          <cell r="B208" t="str">
            <v xml:space="preserve">ITC Interconnection LLC                                               </v>
          </cell>
        </row>
        <row r="209">
          <cell r="A209">
            <v>512</v>
          </cell>
          <cell r="B209" t="str">
            <v xml:space="preserve">Transource West Virginia, LLC                                         </v>
          </cell>
        </row>
        <row r="210">
          <cell r="A210">
            <v>513</v>
          </cell>
          <cell r="B210" t="str">
            <v xml:space="preserve">4C Acquisition, LLC                                                   </v>
          </cell>
        </row>
        <row r="211">
          <cell r="A211">
            <v>1</v>
          </cell>
          <cell r="B211" t="str">
            <v xml:space="preserve">AEP Generating Company                                                </v>
          </cell>
        </row>
        <row r="212">
          <cell r="A212">
            <v>2</v>
          </cell>
          <cell r="B212" t="str">
            <v xml:space="preserve">ALABAMA POWER COMPANY                                                 </v>
          </cell>
        </row>
        <row r="213">
          <cell r="A213">
            <v>3</v>
          </cell>
          <cell r="B213" t="str">
            <v xml:space="preserve">Alaska Electric Light and Power Company                               </v>
          </cell>
        </row>
        <row r="214">
          <cell r="A214">
            <v>5</v>
          </cell>
          <cell r="B214" t="str">
            <v xml:space="preserve">THE ALLEGHENY GENERATING COMPANY                                      </v>
          </cell>
        </row>
        <row r="215">
          <cell r="A215">
            <v>6</v>
          </cell>
          <cell r="B215" t="str">
            <v xml:space="preserve">Appalachian Power Company                                             </v>
          </cell>
        </row>
        <row r="216">
          <cell r="A216">
            <v>7</v>
          </cell>
          <cell r="B216" t="str">
            <v xml:space="preserve">Arizona Public Service Company                                        </v>
          </cell>
        </row>
        <row r="217">
          <cell r="A217">
            <v>8</v>
          </cell>
          <cell r="B217" t="str">
            <v xml:space="preserve">Entergy Arkansas, Inc.                                                </v>
          </cell>
        </row>
        <row r="218">
          <cell r="A218">
            <v>9</v>
          </cell>
          <cell r="B218" t="str">
            <v xml:space="preserve">Atlantic City Electric Company                                        </v>
          </cell>
        </row>
        <row r="219">
          <cell r="A219">
            <v>10</v>
          </cell>
          <cell r="B219" t="str">
            <v xml:space="preserve">Baltimore Gas and Electric Company                                    </v>
          </cell>
        </row>
        <row r="220">
          <cell r="A220">
            <v>11</v>
          </cell>
          <cell r="B220" t="str">
            <v xml:space="preserve">Emera Maine                                                           </v>
          </cell>
        </row>
        <row r="221">
          <cell r="A221">
            <v>12</v>
          </cell>
          <cell r="B221" t="str">
            <v xml:space="preserve">Black Hills Power, Inc.                                               </v>
          </cell>
        </row>
        <row r="222">
          <cell r="A222">
            <v>17</v>
          </cell>
          <cell r="B222" t="str">
            <v xml:space="preserve">Duke Energy Progress, LLC                                             </v>
          </cell>
        </row>
        <row r="223">
          <cell r="A223">
            <v>18</v>
          </cell>
          <cell r="B223" t="str">
            <v xml:space="preserve">Catalyst Old River Hydroelectric Limited Partnership                  </v>
          </cell>
        </row>
        <row r="224">
          <cell r="A224">
            <v>19</v>
          </cell>
          <cell r="B224" t="str">
            <v xml:space="preserve">CENTRAL HUDSON GAS &amp; ELECTRIC CORPORATION                             </v>
          </cell>
        </row>
        <row r="225">
          <cell r="A225">
            <v>22</v>
          </cell>
          <cell r="B225" t="str">
            <v xml:space="preserve">Cleco Power LLC                                                       </v>
          </cell>
        </row>
        <row r="226">
          <cell r="A226">
            <v>23</v>
          </cell>
          <cell r="B226" t="str">
            <v xml:space="preserve">Central Maine Power Company                                           </v>
          </cell>
        </row>
        <row r="227">
          <cell r="A227">
            <v>24</v>
          </cell>
          <cell r="B227" t="str">
            <v xml:space="preserve">AEP Texas Central Company                                             </v>
          </cell>
        </row>
        <row r="228">
          <cell r="A228">
            <v>27</v>
          </cell>
          <cell r="B228" t="str">
            <v xml:space="preserve">Duke Energy Ohio, Inc.                                                </v>
          </cell>
        </row>
        <row r="229">
          <cell r="A229">
            <v>30</v>
          </cell>
          <cell r="B229" t="str">
            <v xml:space="preserve">Cleveland Electric Illuminating Company, The                          </v>
          </cell>
        </row>
        <row r="230">
          <cell r="A230">
            <v>32</v>
          </cell>
          <cell r="B230" t="str">
            <v xml:space="preserve">Commonwealth Edison Company                                           </v>
          </cell>
        </row>
        <row r="231">
          <cell r="A231">
            <v>33</v>
          </cell>
          <cell r="B231" t="str">
            <v xml:space="preserve">Commonwealth Edison Company of Indiana, Inc.                          </v>
          </cell>
        </row>
        <row r="232">
          <cell r="A232">
            <v>35</v>
          </cell>
          <cell r="B232" t="str">
            <v xml:space="preserve">UNITIL Power Corp.                                                    </v>
          </cell>
        </row>
        <row r="233">
          <cell r="A233">
            <v>36</v>
          </cell>
          <cell r="B233" t="str">
            <v xml:space="preserve">Consolidated Edison Company of New York, Inc.                         </v>
          </cell>
        </row>
        <row r="234">
          <cell r="A234">
            <v>38</v>
          </cell>
          <cell r="B234" t="str">
            <v xml:space="preserve">Connecticut Yankee Atomic Power Company                               </v>
          </cell>
        </row>
        <row r="235">
          <cell r="A235">
            <v>39</v>
          </cell>
          <cell r="B235" t="str">
            <v xml:space="preserve">Connecticut Light and Power Company, The                              </v>
          </cell>
        </row>
        <row r="236">
          <cell r="A236">
            <v>40</v>
          </cell>
          <cell r="B236" t="str">
            <v xml:space="preserve">Consolidated Water Power Company                                      </v>
          </cell>
        </row>
        <row r="237">
          <cell r="A237">
            <v>41</v>
          </cell>
          <cell r="B237" t="str">
            <v xml:space="preserve">Consumers Energy Company                                              </v>
          </cell>
        </row>
        <row r="238">
          <cell r="A238">
            <v>42</v>
          </cell>
          <cell r="B238" t="str">
            <v xml:space="preserve">The Dayton Power and Light Company                                    </v>
          </cell>
        </row>
        <row r="239">
          <cell r="A239">
            <v>43</v>
          </cell>
          <cell r="B239" t="str">
            <v xml:space="preserve">Delmarva Power &amp; Light Company                                        </v>
          </cell>
        </row>
        <row r="240">
          <cell r="A240">
            <v>44</v>
          </cell>
          <cell r="B240" t="str">
            <v xml:space="preserve">DTE Electric Company                                                  </v>
          </cell>
        </row>
        <row r="241">
          <cell r="A241">
            <v>45</v>
          </cell>
          <cell r="B241" t="str">
            <v xml:space="preserve">Duke Energy Carolinas, LLC                                            </v>
          </cell>
        </row>
        <row r="242">
          <cell r="A242">
            <v>46</v>
          </cell>
          <cell r="B242" t="str">
            <v xml:space="preserve">Duquesne Light Company                                                </v>
          </cell>
        </row>
        <row r="243">
          <cell r="A243">
            <v>49</v>
          </cell>
          <cell r="B243" t="str">
            <v xml:space="preserve">El Paso Electric Company                                              </v>
          </cell>
        </row>
        <row r="244">
          <cell r="A244">
            <v>51</v>
          </cell>
          <cell r="B244" t="str">
            <v xml:space="preserve">The Empire District Electric Company                                  </v>
          </cell>
        </row>
        <row r="245">
          <cell r="A245">
            <v>54</v>
          </cell>
          <cell r="B245" t="str">
            <v xml:space="preserve">Fitchburg Gas and Electric Light Company                              </v>
          </cell>
        </row>
        <row r="246">
          <cell r="A246">
            <v>55</v>
          </cell>
          <cell r="B246" t="str">
            <v xml:space="preserve">Duke Energy Florida, LLC                                              </v>
          </cell>
        </row>
        <row r="247">
          <cell r="A247">
            <v>56</v>
          </cell>
          <cell r="B247" t="str">
            <v xml:space="preserve">Florida Power &amp; Light Company                                         </v>
          </cell>
        </row>
        <row r="248">
          <cell r="A248">
            <v>57</v>
          </cell>
          <cell r="B248" t="str">
            <v xml:space="preserve">Georgia Power Company                                                 </v>
          </cell>
        </row>
        <row r="249">
          <cell r="A249">
            <v>58</v>
          </cell>
          <cell r="B249" t="str">
            <v xml:space="preserve">Golden Spread Electric Cooperative, Inc.                              </v>
          </cell>
        </row>
        <row r="250">
          <cell r="A250">
            <v>59</v>
          </cell>
          <cell r="B250" t="str">
            <v xml:space="preserve">Liberty Utilities (Granite State Electric) Corp.                      </v>
          </cell>
        </row>
        <row r="251">
          <cell r="A251">
            <v>61</v>
          </cell>
          <cell r="B251" t="str">
            <v xml:space="preserve">Green Mountain Power Corp                                             </v>
          </cell>
        </row>
        <row r="252">
          <cell r="A252">
            <v>62</v>
          </cell>
          <cell r="B252" t="str">
            <v xml:space="preserve">Gulf Power Company                                                    </v>
          </cell>
        </row>
        <row r="253">
          <cell r="A253">
            <v>63</v>
          </cell>
          <cell r="B253" t="str">
            <v xml:space="preserve">Entergy Gulf States Louisiana, L.L.C.                                 </v>
          </cell>
        </row>
        <row r="254">
          <cell r="A254">
            <v>68</v>
          </cell>
          <cell r="B254" t="str">
            <v xml:space="preserve">CenterPoint Energy Houston Electric, LLC                              </v>
          </cell>
        </row>
        <row r="255">
          <cell r="A255">
            <v>70</v>
          </cell>
          <cell r="B255" t="str">
            <v xml:space="preserve">Idaho Power Company                                                   </v>
          </cell>
        </row>
        <row r="256">
          <cell r="A256">
            <v>72</v>
          </cell>
          <cell r="B256" t="str">
            <v xml:space="preserve">Indiana-Kentucky Electric Corporation                                 </v>
          </cell>
        </row>
        <row r="257">
          <cell r="A257">
            <v>73</v>
          </cell>
          <cell r="B257" t="str">
            <v xml:space="preserve">Indiana Michigan Power Company                                        </v>
          </cell>
        </row>
        <row r="258">
          <cell r="A258">
            <v>74</v>
          </cell>
          <cell r="B258" t="str">
            <v xml:space="preserve">Indianapolis Power &amp; Light Company                                    </v>
          </cell>
        </row>
        <row r="259">
          <cell r="A259">
            <v>77</v>
          </cell>
          <cell r="B259" t="str">
            <v xml:space="preserve">Jersey Central Power &amp; Light Company                                  </v>
          </cell>
        </row>
        <row r="260">
          <cell r="A260">
            <v>79</v>
          </cell>
          <cell r="B260" t="str">
            <v xml:space="preserve">Kansas City Power &amp; Light Company                                     </v>
          </cell>
        </row>
        <row r="261">
          <cell r="A261">
            <v>80</v>
          </cell>
          <cell r="B261" t="str">
            <v xml:space="preserve">Kansas Gas and Electric Company                                       </v>
          </cell>
        </row>
        <row r="262">
          <cell r="A262">
            <v>81</v>
          </cell>
          <cell r="B262" t="str">
            <v xml:space="preserve">Kentucky Power Company                                                </v>
          </cell>
        </row>
        <row r="263">
          <cell r="A263">
            <v>82</v>
          </cell>
          <cell r="B263" t="str">
            <v xml:space="preserve">Kentucky Utilities Company                                            </v>
          </cell>
        </row>
        <row r="264">
          <cell r="A264">
            <v>83</v>
          </cell>
          <cell r="B264" t="str">
            <v xml:space="preserve">Kingsport Power Company                                               </v>
          </cell>
        </row>
        <row r="265">
          <cell r="A265">
            <v>84</v>
          </cell>
          <cell r="B265" t="str">
            <v xml:space="preserve">Lockhart Power Company                                                </v>
          </cell>
        </row>
        <row r="266">
          <cell r="A266">
            <v>85</v>
          </cell>
          <cell r="B266" t="str">
            <v xml:space="preserve">National Grid Generation LLC                                          </v>
          </cell>
        </row>
        <row r="267">
          <cell r="A267">
            <v>87</v>
          </cell>
          <cell r="B267" t="str">
            <v xml:space="preserve">EL Investment Company                                                 </v>
          </cell>
        </row>
        <row r="268">
          <cell r="A268">
            <v>88</v>
          </cell>
          <cell r="B268" t="str">
            <v xml:space="preserve">Louisville Gas and Electric Company                                   </v>
          </cell>
        </row>
        <row r="269">
          <cell r="A269">
            <v>89</v>
          </cell>
          <cell r="B269" t="str">
            <v xml:space="preserve">Madison Gas and Electric Company                                      </v>
          </cell>
        </row>
        <row r="270">
          <cell r="A270">
            <v>90</v>
          </cell>
          <cell r="B270" t="str">
            <v xml:space="preserve">Maine Electric Power Company, Inc.                                    </v>
          </cell>
        </row>
        <row r="271">
          <cell r="A271">
            <v>92</v>
          </cell>
          <cell r="B271" t="str">
            <v xml:space="preserve">Maine Yankee Atomic Power Company                                     </v>
          </cell>
        </row>
        <row r="272">
          <cell r="A272">
            <v>93</v>
          </cell>
          <cell r="B272" t="str">
            <v xml:space="preserve">Massachusetts Electric Company                                        </v>
          </cell>
        </row>
        <row r="273">
          <cell r="A273">
            <v>95</v>
          </cell>
          <cell r="B273" t="str">
            <v xml:space="preserve">MDU Resources Group, Inc.                                             </v>
          </cell>
        </row>
        <row r="274">
          <cell r="A274">
            <v>96</v>
          </cell>
          <cell r="B274" t="str">
            <v xml:space="preserve">Metropolitan Edison Company                                           </v>
          </cell>
        </row>
        <row r="275">
          <cell r="A275">
            <v>98</v>
          </cell>
          <cell r="B275" t="str">
            <v xml:space="preserve">ALLETE, Inc.                                                          </v>
          </cell>
        </row>
        <row r="276">
          <cell r="A276">
            <v>99</v>
          </cell>
          <cell r="B276" t="str">
            <v xml:space="preserve">Mississippi Power Company                                             </v>
          </cell>
        </row>
        <row r="277">
          <cell r="A277">
            <v>100</v>
          </cell>
          <cell r="B277" t="str">
            <v xml:space="preserve">Entergy Mississippi, Inc.                                             </v>
          </cell>
        </row>
        <row r="278">
          <cell r="A278">
            <v>101</v>
          </cell>
          <cell r="B278" t="str">
            <v xml:space="preserve">MONONGAHELA POWER COMPANY                                             </v>
          </cell>
        </row>
        <row r="279">
          <cell r="A279">
            <v>105</v>
          </cell>
          <cell r="B279" t="str">
            <v xml:space="preserve">Mt. Carmel Public Utility Co                                          </v>
          </cell>
        </row>
        <row r="280">
          <cell r="A280">
            <v>107</v>
          </cell>
          <cell r="B280" t="str">
            <v xml:space="preserve">The Narragansett Electric Company                                     </v>
          </cell>
        </row>
        <row r="281">
          <cell r="A281">
            <v>108</v>
          </cell>
          <cell r="B281" t="str">
            <v xml:space="preserve">Nevada Power Company, d/b/a NV Energy                                 </v>
          </cell>
        </row>
        <row r="282">
          <cell r="A282">
            <v>110</v>
          </cell>
          <cell r="B282" t="str">
            <v xml:space="preserve">New England Electric Transmission Corporation                         </v>
          </cell>
        </row>
        <row r="283">
          <cell r="A283">
            <v>111</v>
          </cell>
          <cell r="B283" t="str">
            <v xml:space="preserve">New England Hydro-Trans. Elec. Co., Inc.                              </v>
          </cell>
        </row>
        <row r="284">
          <cell r="A284">
            <v>112</v>
          </cell>
          <cell r="B284" t="str">
            <v xml:space="preserve">New England Hydro-Transmission Corporation                            </v>
          </cell>
        </row>
        <row r="285">
          <cell r="A285">
            <v>113</v>
          </cell>
          <cell r="B285" t="str">
            <v xml:space="preserve">New England Power Company                                             </v>
          </cell>
        </row>
        <row r="286">
          <cell r="A286">
            <v>114</v>
          </cell>
          <cell r="B286" t="str">
            <v xml:space="preserve">Entergy New Orleans, Inc.                                             </v>
          </cell>
        </row>
        <row r="287">
          <cell r="A287">
            <v>115</v>
          </cell>
          <cell r="B287" t="str">
            <v xml:space="preserve">New York State Electric &amp; Gas Corporation                             </v>
          </cell>
        </row>
        <row r="288">
          <cell r="A288">
            <v>117</v>
          </cell>
          <cell r="B288" t="str">
            <v xml:space="preserve">Niagara Mohawk Power Corporation                                      </v>
          </cell>
        </row>
        <row r="289">
          <cell r="A289">
            <v>119</v>
          </cell>
          <cell r="B289" t="str">
            <v xml:space="preserve">Northern Indiana Public Service Company                               </v>
          </cell>
        </row>
        <row r="290">
          <cell r="A290">
            <v>120</v>
          </cell>
          <cell r="B290" t="str">
            <v xml:space="preserve">Northern States Power Company (Minnesota)                             </v>
          </cell>
        </row>
        <row r="291">
          <cell r="A291">
            <v>121</v>
          </cell>
          <cell r="B291" t="str">
            <v xml:space="preserve">Northern States Power Company (Wisconsin)                             </v>
          </cell>
        </row>
        <row r="292">
          <cell r="A292">
            <v>122</v>
          </cell>
          <cell r="B292" t="str">
            <v xml:space="preserve">NorthWestern Corporation                                              </v>
          </cell>
        </row>
        <row r="293">
          <cell r="A293">
            <v>123</v>
          </cell>
          <cell r="B293" t="str">
            <v xml:space="preserve">Northwestern Wisconsin Electric Company                               </v>
          </cell>
        </row>
        <row r="294">
          <cell r="A294">
            <v>126</v>
          </cell>
          <cell r="B294" t="str">
            <v xml:space="preserve">Ohio Edison Company                                                   </v>
          </cell>
        </row>
        <row r="295">
          <cell r="A295">
            <v>127</v>
          </cell>
          <cell r="B295" t="str">
            <v xml:space="preserve">Ohio Power Company                                                    </v>
          </cell>
        </row>
        <row r="296">
          <cell r="A296">
            <v>128</v>
          </cell>
          <cell r="B296" t="str">
            <v xml:space="preserve">Ohio Valley Electric Corporation                                      </v>
          </cell>
        </row>
        <row r="297">
          <cell r="A297">
            <v>129</v>
          </cell>
          <cell r="B297" t="str">
            <v xml:space="preserve">Old Dominion Electric Cooperative                                     </v>
          </cell>
        </row>
        <row r="298">
          <cell r="A298">
            <v>130</v>
          </cell>
          <cell r="B298" t="str">
            <v xml:space="preserve">Oklahoma Gas and Electric Company                                     </v>
          </cell>
        </row>
        <row r="299">
          <cell r="A299">
            <v>131</v>
          </cell>
          <cell r="B299" t="str">
            <v xml:space="preserve">Orange and Rockland Utilities, Inc                                    </v>
          </cell>
        </row>
        <row r="300">
          <cell r="A300">
            <v>132</v>
          </cell>
          <cell r="B300" t="str">
            <v xml:space="preserve">Otter Tail Power Company                                              </v>
          </cell>
        </row>
        <row r="301">
          <cell r="A301">
            <v>133</v>
          </cell>
          <cell r="B301" t="str">
            <v xml:space="preserve">PACIFIC GAS AND ELECTRIC COMPANY                                      </v>
          </cell>
        </row>
        <row r="302">
          <cell r="A302">
            <v>134</v>
          </cell>
          <cell r="B302" t="str">
            <v xml:space="preserve">PacifiCorp                                                            </v>
          </cell>
        </row>
        <row r="303">
          <cell r="A303">
            <v>135</v>
          </cell>
          <cell r="B303" t="str">
            <v xml:space="preserve">PECO Energy Company                                                   </v>
          </cell>
        </row>
        <row r="304">
          <cell r="A304">
            <v>136</v>
          </cell>
          <cell r="B304" t="str">
            <v xml:space="preserve">Pennsylvania Electric Company                                         </v>
          </cell>
        </row>
        <row r="305">
          <cell r="A305">
            <v>137</v>
          </cell>
          <cell r="B305" t="str">
            <v xml:space="preserve">Pennsylvania Power Company                                            </v>
          </cell>
        </row>
        <row r="306">
          <cell r="A306">
            <v>138</v>
          </cell>
          <cell r="B306" t="str">
            <v xml:space="preserve">PPL Electric Utilities Corporation                                    </v>
          </cell>
        </row>
        <row r="307">
          <cell r="A307">
            <v>140</v>
          </cell>
          <cell r="B307" t="str">
            <v xml:space="preserve">Pioneer Power and Light Company                                       </v>
          </cell>
        </row>
        <row r="308">
          <cell r="A308">
            <v>141</v>
          </cell>
          <cell r="B308" t="str">
            <v xml:space="preserve">Portland General Electric Company                                     </v>
          </cell>
        </row>
        <row r="309">
          <cell r="A309">
            <v>142</v>
          </cell>
          <cell r="B309" t="str">
            <v xml:space="preserve">THE POTOMAC EDISON COMPANY                                            </v>
          </cell>
        </row>
        <row r="310">
          <cell r="A310">
            <v>143</v>
          </cell>
          <cell r="B310" t="str">
            <v xml:space="preserve">Potomac Electric Power Company                                        </v>
          </cell>
        </row>
        <row r="311">
          <cell r="A311">
            <v>144</v>
          </cell>
          <cell r="B311" t="str">
            <v xml:space="preserve">Duke Energy Indiana, LLC                                              </v>
          </cell>
        </row>
        <row r="312">
          <cell r="A312">
            <v>145</v>
          </cell>
          <cell r="B312" t="str">
            <v xml:space="preserve">Public Service Company of Colorado                                    </v>
          </cell>
        </row>
        <row r="313">
          <cell r="A313">
            <v>146</v>
          </cell>
          <cell r="B313" t="str">
            <v xml:space="preserve">Public Service Company of New Hampshire                               </v>
          </cell>
        </row>
        <row r="314">
          <cell r="A314">
            <v>147</v>
          </cell>
          <cell r="B314" t="str">
            <v xml:space="preserve">Public Service Company of New Mexico                                  </v>
          </cell>
        </row>
        <row r="315">
          <cell r="A315">
            <v>148</v>
          </cell>
          <cell r="B315" t="str">
            <v xml:space="preserve">Public Service Company of Oklahoma                                    </v>
          </cell>
        </row>
        <row r="316">
          <cell r="A316">
            <v>149</v>
          </cell>
          <cell r="B316" t="str">
            <v xml:space="preserve">Public Service Electric and Gas Company                               </v>
          </cell>
        </row>
        <row r="317">
          <cell r="A317">
            <v>150</v>
          </cell>
          <cell r="B317" t="str">
            <v xml:space="preserve">Puget Sound Energy, Inc.                                              </v>
          </cell>
        </row>
        <row r="318">
          <cell r="A318">
            <v>151</v>
          </cell>
          <cell r="B318" t="str">
            <v xml:space="preserve">Rochester Gas and Electric Corporation                                </v>
          </cell>
        </row>
        <row r="319">
          <cell r="A319">
            <v>152</v>
          </cell>
          <cell r="B319" t="str">
            <v xml:space="preserve">Rockland Electric Company                                             </v>
          </cell>
        </row>
        <row r="320">
          <cell r="A320">
            <v>155</v>
          </cell>
          <cell r="B320" t="str">
            <v xml:space="preserve">San Diego Gas &amp; Electric Company                                      </v>
          </cell>
        </row>
        <row r="321">
          <cell r="A321">
            <v>157</v>
          </cell>
          <cell r="B321" t="str">
            <v xml:space="preserve">Sierra Pacific Power Company d/b/a NV Energy                          </v>
          </cell>
        </row>
        <row r="322">
          <cell r="A322">
            <v>159</v>
          </cell>
          <cell r="B322" t="str">
            <v xml:space="preserve">South Carolina Electric &amp; Gas Company                                 </v>
          </cell>
        </row>
        <row r="323">
          <cell r="A323">
            <v>160</v>
          </cell>
          <cell r="B323" t="str">
            <v xml:space="preserve">South Carolina Generating Company, Inc.                               </v>
          </cell>
        </row>
        <row r="324">
          <cell r="A324">
            <v>161</v>
          </cell>
          <cell r="B324" t="str">
            <v xml:space="preserve">Southern California Edison Company                                    </v>
          </cell>
        </row>
        <row r="325">
          <cell r="A325">
            <v>162</v>
          </cell>
          <cell r="B325" t="str">
            <v xml:space="preserve">SOUTHERN ELECTRIC GENERATING COMPANY                                  </v>
          </cell>
        </row>
        <row r="326">
          <cell r="A326">
            <v>163</v>
          </cell>
          <cell r="B326" t="str">
            <v xml:space="preserve">Southern Indiana Gas and Electric Company                             </v>
          </cell>
        </row>
        <row r="327">
          <cell r="A327">
            <v>164</v>
          </cell>
          <cell r="B327" t="str">
            <v xml:space="preserve">Southwestern Electric Power Company                                   </v>
          </cell>
        </row>
        <row r="328">
          <cell r="A328">
            <v>166</v>
          </cell>
          <cell r="B328" t="str">
            <v xml:space="preserve">Southwestern Public Service Company                                   </v>
          </cell>
        </row>
        <row r="329">
          <cell r="A329">
            <v>167</v>
          </cell>
          <cell r="B329" t="str">
            <v xml:space="preserve">Superior Water, Light and Power Company                               </v>
          </cell>
        </row>
        <row r="330">
          <cell r="A330">
            <v>169</v>
          </cell>
          <cell r="B330" t="str">
            <v xml:space="preserve">System Energy Resources, Inc.                                         </v>
          </cell>
        </row>
        <row r="331">
          <cell r="A331">
            <v>170</v>
          </cell>
          <cell r="B331" t="str">
            <v xml:space="preserve">Tampa Electric Company                                                </v>
          </cell>
        </row>
        <row r="332">
          <cell r="A332">
            <v>171</v>
          </cell>
          <cell r="B332" t="str">
            <v xml:space="preserve">Alcoa Power Generating Inc.                                           </v>
          </cell>
        </row>
        <row r="333">
          <cell r="A333">
            <v>175</v>
          </cell>
          <cell r="B333" t="str">
            <v xml:space="preserve">Toledo Edison Company, The                                            </v>
          </cell>
        </row>
        <row r="334">
          <cell r="A334">
            <v>176</v>
          </cell>
          <cell r="B334" t="str">
            <v xml:space="preserve">Tucson Electric Power Company                                         </v>
          </cell>
        </row>
        <row r="335">
          <cell r="A335">
            <v>177</v>
          </cell>
          <cell r="B335" t="str">
            <v xml:space="preserve">UNION ELECTRIC COMPANY                                                </v>
          </cell>
        </row>
        <row r="336">
          <cell r="A336">
            <v>178</v>
          </cell>
          <cell r="B336" t="str">
            <v xml:space="preserve">Duke Energy Kentucky, Inc.                                            </v>
          </cell>
        </row>
        <row r="337">
          <cell r="A337">
            <v>179</v>
          </cell>
          <cell r="B337" t="str">
            <v xml:space="preserve">The United Illuminating Company                                       </v>
          </cell>
        </row>
        <row r="338">
          <cell r="A338">
            <v>181</v>
          </cell>
          <cell r="B338" t="str">
            <v xml:space="preserve">Upper Peninsula Power Company                                         </v>
          </cell>
        </row>
        <row r="339">
          <cell r="A339">
            <v>182</v>
          </cell>
          <cell r="B339" t="str">
            <v xml:space="preserve">KCP&amp;L Greater Missouri Operations Company                             </v>
          </cell>
        </row>
        <row r="340">
          <cell r="A340">
            <v>183</v>
          </cell>
          <cell r="B340" t="str">
            <v xml:space="preserve">Vermont Electric Power Company, Inc.                                  </v>
          </cell>
        </row>
        <row r="341">
          <cell r="A341">
            <v>184</v>
          </cell>
          <cell r="B341" t="str">
            <v xml:space="preserve">Vermont Electric Transmission Company, Inc.                           </v>
          </cell>
        </row>
        <row r="342">
          <cell r="A342">
            <v>185</v>
          </cell>
          <cell r="B342" t="str">
            <v xml:space="preserve">Vermont Yankee Nuclear Power Corporation                              </v>
          </cell>
        </row>
        <row r="343">
          <cell r="A343">
            <v>186</v>
          </cell>
          <cell r="B343" t="str">
            <v xml:space="preserve">VIRGINIA ELECTRIC AND POWER COMPANY                                   </v>
          </cell>
        </row>
        <row r="344">
          <cell r="A344">
            <v>187</v>
          </cell>
          <cell r="B344" t="str">
            <v xml:space="preserve">Avista Corporation                                                    </v>
          </cell>
        </row>
        <row r="345">
          <cell r="A345">
            <v>188</v>
          </cell>
          <cell r="B345" t="str">
            <v xml:space="preserve">WEST PENN POWER COMPANY                                               </v>
          </cell>
        </row>
        <row r="346">
          <cell r="A346">
            <v>189</v>
          </cell>
          <cell r="B346" t="str">
            <v xml:space="preserve">AEP Texas North Company                                               </v>
          </cell>
        </row>
        <row r="347">
          <cell r="A347">
            <v>190</v>
          </cell>
          <cell r="B347" t="str">
            <v xml:space="preserve">Western Massachusetts Electric Company                                </v>
          </cell>
        </row>
        <row r="348">
          <cell r="A348">
            <v>191</v>
          </cell>
          <cell r="B348" t="str">
            <v xml:space="preserve">Westar Energy, Inc.                                                   </v>
          </cell>
        </row>
        <row r="349">
          <cell r="A349">
            <v>192</v>
          </cell>
          <cell r="B349" t="str">
            <v xml:space="preserve">Wheeling Power Company                                                </v>
          </cell>
        </row>
        <row r="350">
          <cell r="A350">
            <v>193</v>
          </cell>
          <cell r="B350" t="str">
            <v xml:space="preserve">Wisconsin Electric Power Company                                      </v>
          </cell>
        </row>
        <row r="351">
          <cell r="A351">
            <v>194</v>
          </cell>
          <cell r="B351" t="str">
            <v xml:space="preserve">Wisconsin Power and Light Company                                     </v>
          </cell>
        </row>
        <row r="352">
          <cell r="A352">
            <v>195</v>
          </cell>
          <cell r="B352" t="str">
            <v xml:space="preserve">Wisconsin Public Service Corporation                                  </v>
          </cell>
        </row>
        <row r="353">
          <cell r="A353">
            <v>196</v>
          </cell>
          <cell r="B353" t="str">
            <v xml:space="preserve">Wisconsin River Power Company                                         </v>
          </cell>
        </row>
        <row r="354">
          <cell r="A354">
            <v>198</v>
          </cell>
          <cell r="B354" t="str">
            <v xml:space="preserve">Yankee Atomic Electric Company                                        </v>
          </cell>
        </row>
        <row r="355">
          <cell r="A355">
            <v>202</v>
          </cell>
          <cell r="B355" t="str">
            <v xml:space="preserve">Chugach Electric Association, Inc.                                    </v>
          </cell>
        </row>
        <row r="356">
          <cell r="A356">
            <v>210</v>
          </cell>
          <cell r="B356" t="str">
            <v xml:space="preserve">MidAmerican Energy Company                                            </v>
          </cell>
        </row>
        <row r="357">
          <cell r="A357">
            <v>226</v>
          </cell>
          <cell r="B357" t="str">
            <v xml:space="preserve">Deseret Generation &amp; Transmission Cooperative                         </v>
          </cell>
        </row>
        <row r="358">
          <cell r="A358">
            <v>227</v>
          </cell>
          <cell r="B358" t="str">
            <v xml:space="preserve">Wolverine Power Supply Cooperative, Inc.                              </v>
          </cell>
        </row>
        <row r="359">
          <cell r="A359">
            <v>229</v>
          </cell>
          <cell r="B359" t="str">
            <v xml:space="preserve">California Independent System Operator Corporation                    </v>
          </cell>
        </row>
        <row r="360">
          <cell r="A360">
            <v>230</v>
          </cell>
          <cell r="B360" t="str">
            <v xml:space="preserve">Hermiston Generating Company, L.P.                                    </v>
          </cell>
        </row>
        <row r="361">
          <cell r="A361">
            <v>231</v>
          </cell>
          <cell r="B361" t="str">
            <v xml:space="preserve">ISO New England Inc.                                                  </v>
          </cell>
        </row>
        <row r="362">
          <cell r="A362">
            <v>250</v>
          </cell>
          <cell r="B362" t="str">
            <v xml:space="preserve">New York Independent System Operator                                  </v>
          </cell>
        </row>
        <row r="363">
          <cell r="A363">
            <v>255</v>
          </cell>
          <cell r="B363" t="str">
            <v xml:space="preserve">PJM Interconnection, LLC                                              </v>
          </cell>
        </row>
        <row r="364">
          <cell r="A364">
            <v>258</v>
          </cell>
          <cell r="B364" t="str">
            <v xml:space="preserve">American Transmission Systems, Incorporated                           </v>
          </cell>
        </row>
        <row r="365">
          <cell r="A365">
            <v>268</v>
          </cell>
          <cell r="B365" t="str">
            <v xml:space="preserve">Sharyland Utilities, L.P.                                             </v>
          </cell>
        </row>
        <row r="366">
          <cell r="A366">
            <v>269</v>
          </cell>
          <cell r="B366" t="str">
            <v xml:space="preserve">Golden State Water Company                                            </v>
          </cell>
        </row>
        <row r="367">
          <cell r="A367">
            <v>274</v>
          </cell>
          <cell r="B367" t="str">
            <v xml:space="preserve">Midcontinent Independent System Operator, Inc                         </v>
          </cell>
        </row>
        <row r="368">
          <cell r="A368">
            <v>275</v>
          </cell>
          <cell r="B368" t="str">
            <v xml:space="preserve">American Transmission Company LLC                                     </v>
          </cell>
        </row>
        <row r="369">
          <cell r="A369">
            <v>276</v>
          </cell>
          <cell r="B369" t="str">
            <v xml:space="preserve">Westar Generating, Inc.                                               </v>
          </cell>
        </row>
        <row r="370">
          <cell r="A370">
            <v>281</v>
          </cell>
          <cell r="B370" t="str">
            <v xml:space="preserve">Interstate Power and Light Company                                    </v>
          </cell>
        </row>
        <row r="371">
          <cell r="A371">
            <v>282</v>
          </cell>
          <cell r="B371" t="str">
            <v xml:space="preserve">Oncor Electric Delivery Company LLC                                   </v>
          </cell>
        </row>
        <row r="372">
          <cell r="A372">
            <v>288</v>
          </cell>
          <cell r="B372" t="str">
            <v xml:space="preserve">UNS Electric, Inc.                                                    </v>
          </cell>
        </row>
        <row r="373">
          <cell r="A373">
            <v>289</v>
          </cell>
          <cell r="B373" t="str">
            <v xml:space="preserve">International Transmission Company                                    </v>
          </cell>
        </row>
        <row r="374">
          <cell r="A374">
            <v>290</v>
          </cell>
          <cell r="B374" t="str">
            <v xml:space="preserve">Unitil Energy Systems, Inc.                                           </v>
          </cell>
        </row>
        <row r="375">
          <cell r="A375">
            <v>294</v>
          </cell>
          <cell r="B375" t="str">
            <v xml:space="preserve">Wabash Valley Power Association, Inc.                                 </v>
          </cell>
        </row>
        <row r="376">
          <cell r="A376">
            <v>295</v>
          </cell>
          <cell r="B376" t="str">
            <v xml:space="preserve">DATC Path 15, LLC                                                     </v>
          </cell>
        </row>
        <row r="377">
          <cell r="A377">
            <v>297</v>
          </cell>
          <cell r="B377" t="str">
            <v xml:space="preserve">Southwest Power Pool, Inc.                                            </v>
          </cell>
        </row>
        <row r="378">
          <cell r="A378">
            <v>298</v>
          </cell>
          <cell r="B378" t="str">
            <v xml:space="preserve">Perryville Energy Partners, L.L.C                                     </v>
          </cell>
        </row>
        <row r="379">
          <cell r="A379">
            <v>301</v>
          </cell>
          <cell r="B379" t="str">
            <v xml:space="preserve">Attala Transmission LLC                                               </v>
          </cell>
        </row>
        <row r="380">
          <cell r="A380">
            <v>305</v>
          </cell>
          <cell r="B380" t="str">
            <v xml:space="preserve">EWO Marketing, LLC                                                    </v>
          </cell>
        </row>
        <row r="381">
          <cell r="A381">
            <v>308</v>
          </cell>
          <cell r="B381" t="str">
            <v xml:space="preserve">Michigan Electric Transmission Company LLC (10/06)                    </v>
          </cell>
        </row>
        <row r="382">
          <cell r="A382">
            <v>309</v>
          </cell>
          <cell r="B382" t="str">
            <v xml:space="preserve">NSTAR Electric Company                                                </v>
          </cell>
        </row>
        <row r="383">
          <cell r="A383">
            <v>311</v>
          </cell>
          <cell r="B383" t="str">
            <v xml:space="preserve">Trans-Allegheny Interstate Line Company                               </v>
          </cell>
        </row>
        <row r="384">
          <cell r="A384">
            <v>312</v>
          </cell>
          <cell r="B384" t="str">
            <v xml:space="preserve">Wabash Valley Energy Marketing, Inc.                                  </v>
          </cell>
        </row>
        <row r="385">
          <cell r="A385">
            <v>313</v>
          </cell>
          <cell r="B385" t="str">
            <v xml:space="preserve">Path Allegheny Transmission Company, LLC                              </v>
          </cell>
        </row>
        <row r="386">
          <cell r="A386">
            <v>314</v>
          </cell>
          <cell r="B386" t="str">
            <v xml:space="preserve">Path West Virginia Transmission Company, L.L.C.                       </v>
          </cell>
        </row>
        <row r="387">
          <cell r="A387">
            <v>315</v>
          </cell>
          <cell r="B387" t="str">
            <v xml:space="preserve">Entergy Texas, Inc.                                                   </v>
          </cell>
        </row>
        <row r="388">
          <cell r="A388">
            <v>316</v>
          </cell>
          <cell r="B388" t="str">
            <v xml:space="preserve">ITC Midwest LLC                                                       </v>
          </cell>
        </row>
        <row r="389">
          <cell r="A389">
            <v>318</v>
          </cell>
          <cell r="B389" t="str">
            <v xml:space="preserve">Startrans IO, LLC                                                     </v>
          </cell>
        </row>
        <row r="390">
          <cell r="A390">
            <v>319</v>
          </cell>
          <cell r="B390" t="str">
            <v xml:space="preserve">Prairie Wind Transmission, LLC                                        </v>
          </cell>
        </row>
        <row r="391">
          <cell r="A391">
            <v>320</v>
          </cell>
          <cell r="B391" t="str">
            <v xml:space="preserve">Vermont Transco LLC                                                   </v>
          </cell>
        </row>
        <row r="392">
          <cell r="A392">
            <v>321</v>
          </cell>
          <cell r="B392" t="str">
            <v xml:space="preserve">Citizens Sunrise Transmission LLC.                                    </v>
          </cell>
        </row>
        <row r="393">
          <cell r="A393">
            <v>322</v>
          </cell>
          <cell r="B393" t="str">
            <v xml:space="preserve">South Central MCN LLC                                                 </v>
          </cell>
        </row>
        <row r="394">
          <cell r="A394">
            <v>403</v>
          </cell>
          <cell r="B394" t="str">
            <v xml:space="preserve">Cheyenne Light, Fuel and Power Company                                </v>
          </cell>
        </row>
        <row r="395">
          <cell r="A395">
            <v>418</v>
          </cell>
          <cell r="B395" t="str">
            <v xml:space="preserve">North Central Power Co., Inc.                                         </v>
          </cell>
        </row>
        <row r="396">
          <cell r="A396">
            <v>422</v>
          </cell>
          <cell r="B396" t="str">
            <v xml:space="preserve">Pike County Light and Power Company                                   </v>
          </cell>
        </row>
        <row r="397">
          <cell r="A397">
            <v>428</v>
          </cell>
          <cell r="B397" t="str">
            <v xml:space="preserve">UGI Utilities, Inc.                                                   </v>
          </cell>
        </row>
        <row r="398">
          <cell r="A398">
            <v>432</v>
          </cell>
          <cell r="B398" t="str">
            <v xml:space="preserve">Black Hills/Colorado Electric Utility Company, LP                     </v>
          </cell>
        </row>
        <row r="399">
          <cell r="A399">
            <v>433</v>
          </cell>
          <cell r="B399" t="str">
            <v xml:space="preserve">ITC Great Plains, LLC                                                 </v>
          </cell>
        </row>
        <row r="400">
          <cell r="A400">
            <v>435</v>
          </cell>
          <cell r="B400" t="str">
            <v xml:space="preserve">New Hampshire Transmission, LLC                                       </v>
          </cell>
        </row>
        <row r="401">
          <cell r="A401">
            <v>436</v>
          </cell>
          <cell r="B401" t="str">
            <v xml:space="preserve">AEP Appalachian Transmission Company, Inc.                            </v>
          </cell>
        </row>
        <row r="402">
          <cell r="A402">
            <v>437</v>
          </cell>
          <cell r="B402" t="str">
            <v xml:space="preserve">AEP West Virginia Transmission Company, Inc.                          </v>
          </cell>
        </row>
        <row r="403">
          <cell r="A403">
            <v>438</v>
          </cell>
          <cell r="B403" t="str">
            <v xml:space="preserve">AEP Ohio Transmission Company, Inc.                                   </v>
          </cell>
        </row>
        <row r="404">
          <cell r="A404">
            <v>439</v>
          </cell>
          <cell r="B404" t="str">
            <v xml:space="preserve">AEP Kentucky Transmission Company, Inc.                               </v>
          </cell>
        </row>
        <row r="405">
          <cell r="A405">
            <v>440</v>
          </cell>
          <cell r="B405" t="str">
            <v xml:space="preserve">AEP Indiana Michigan Transmission Company, Inc.                       </v>
          </cell>
        </row>
        <row r="406">
          <cell r="A406">
            <v>441</v>
          </cell>
          <cell r="B406" t="str">
            <v xml:space="preserve">AEP Southwestern Transmission Company, Inc.                           </v>
          </cell>
        </row>
        <row r="407">
          <cell r="A407">
            <v>442</v>
          </cell>
          <cell r="B407" t="str">
            <v xml:space="preserve">AEP Oklahoma Transmission Company, Inc.                               </v>
          </cell>
        </row>
        <row r="408">
          <cell r="A408">
            <v>443</v>
          </cell>
          <cell r="B408" t="str">
            <v xml:space="preserve">Ameren Illinois Company                                               </v>
          </cell>
        </row>
        <row r="409">
          <cell r="A409">
            <v>444</v>
          </cell>
          <cell r="B409" t="str">
            <v xml:space="preserve">Ameren Transmission Company of Illinois                               </v>
          </cell>
        </row>
        <row r="410">
          <cell r="A410">
            <v>446</v>
          </cell>
          <cell r="B410" t="str">
            <v xml:space="preserve">Trans Bay Cable LLC                                                   </v>
          </cell>
        </row>
        <row r="411">
          <cell r="A411">
            <v>447</v>
          </cell>
          <cell r="B411" t="str">
            <v xml:space="preserve">PJM Settlement, Inc.                                                  </v>
          </cell>
        </row>
        <row r="412">
          <cell r="A412">
            <v>451</v>
          </cell>
          <cell r="B412" t="str">
            <v xml:space="preserve">Smoky Mountain Transmission LLC                                       </v>
          </cell>
        </row>
        <row r="413">
          <cell r="A413">
            <v>453</v>
          </cell>
          <cell r="B413" t="str">
            <v xml:space="preserve">Transource Missouri, LLC                                              </v>
          </cell>
        </row>
        <row r="414">
          <cell r="A414">
            <v>454</v>
          </cell>
          <cell r="B414" t="str">
            <v xml:space="preserve">Entergy Louisiana, LLC                                                </v>
          </cell>
        </row>
        <row r="415">
          <cell r="A415">
            <v>455</v>
          </cell>
          <cell r="B415" t="str">
            <v xml:space="preserve">ITC Interconnection LLC                                               </v>
          </cell>
        </row>
        <row r="416">
          <cell r="A416">
            <v>512</v>
          </cell>
          <cell r="B416" t="str">
            <v xml:space="preserve">Transource West Virginia, LLC                                         </v>
          </cell>
        </row>
        <row r="417">
          <cell r="A417">
            <v>513</v>
          </cell>
          <cell r="B417" t="str">
            <v xml:space="preserve">4C Acquisition, LLC                                                   </v>
          </cell>
        </row>
        <row r="418">
          <cell r="A418">
            <v>1</v>
          </cell>
          <cell r="B418" t="str">
            <v xml:space="preserve">AEP Generating Company                                                </v>
          </cell>
        </row>
        <row r="419">
          <cell r="A419">
            <v>2</v>
          </cell>
          <cell r="B419" t="str">
            <v xml:space="preserve">ALABAMA POWER COMPANY                                                 </v>
          </cell>
        </row>
        <row r="420">
          <cell r="A420">
            <v>3</v>
          </cell>
          <cell r="B420" t="str">
            <v xml:space="preserve">Alaska Electric Light and Power Company                               </v>
          </cell>
        </row>
        <row r="421">
          <cell r="A421">
            <v>5</v>
          </cell>
          <cell r="B421" t="str">
            <v xml:space="preserve">THE ALLEGHENY GENERATING COMPANY                                      </v>
          </cell>
        </row>
        <row r="422">
          <cell r="A422">
            <v>6</v>
          </cell>
          <cell r="B422" t="str">
            <v xml:space="preserve">Appalachian Power Company                                             </v>
          </cell>
        </row>
        <row r="423">
          <cell r="A423">
            <v>7</v>
          </cell>
          <cell r="B423" t="str">
            <v xml:space="preserve">Arizona Public Service Company                                        </v>
          </cell>
        </row>
        <row r="424">
          <cell r="A424">
            <v>8</v>
          </cell>
          <cell r="B424" t="str">
            <v xml:space="preserve">Entergy Arkansas, Inc.                                                </v>
          </cell>
        </row>
        <row r="425">
          <cell r="A425">
            <v>9</v>
          </cell>
          <cell r="B425" t="str">
            <v xml:space="preserve">Atlantic City Electric Company                                        </v>
          </cell>
        </row>
        <row r="426">
          <cell r="A426">
            <v>10</v>
          </cell>
          <cell r="B426" t="str">
            <v xml:space="preserve">Baltimore Gas and Electric Company                                    </v>
          </cell>
        </row>
        <row r="427">
          <cell r="A427">
            <v>11</v>
          </cell>
          <cell r="B427" t="str">
            <v xml:space="preserve">Emera Maine                                                           </v>
          </cell>
        </row>
        <row r="428">
          <cell r="A428">
            <v>12</v>
          </cell>
          <cell r="B428" t="str">
            <v xml:space="preserve">Black Hills Power, Inc.                                               </v>
          </cell>
        </row>
        <row r="429">
          <cell r="A429">
            <v>17</v>
          </cell>
          <cell r="B429" t="str">
            <v xml:space="preserve">Duke Energy Progress, LLC                                             </v>
          </cell>
        </row>
        <row r="430">
          <cell r="A430">
            <v>18</v>
          </cell>
          <cell r="B430" t="str">
            <v xml:space="preserve">Catalyst Old River Hydroelectric Limited Partnership                  </v>
          </cell>
        </row>
        <row r="431">
          <cell r="A431">
            <v>19</v>
          </cell>
          <cell r="B431" t="str">
            <v xml:space="preserve">CENTRAL HUDSON GAS &amp; ELECTRIC CORPORATION                             </v>
          </cell>
        </row>
        <row r="432">
          <cell r="A432">
            <v>22</v>
          </cell>
          <cell r="B432" t="str">
            <v xml:space="preserve">Cleco Power LLC                                                       </v>
          </cell>
        </row>
        <row r="433">
          <cell r="A433">
            <v>23</v>
          </cell>
          <cell r="B433" t="str">
            <v xml:space="preserve">Central Maine Power Company                                           </v>
          </cell>
        </row>
        <row r="434">
          <cell r="A434">
            <v>24</v>
          </cell>
          <cell r="B434" t="str">
            <v xml:space="preserve">AEP Texas Central Company                                             </v>
          </cell>
        </row>
        <row r="435">
          <cell r="A435">
            <v>27</v>
          </cell>
          <cell r="B435" t="str">
            <v xml:space="preserve">Duke Energy Ohio, Inc.                                                </v>
          </cell>
        </row>
        <row r="436">
          <cell r="A436">
            <v>30</v>
          </cell>
          <cell r="B436" t="str">
            <v xml:space="preserve">Cleveland Electric Illuminating Company, The                          </v>
          </cell>
        </row>
        <row r="437">
          <cell r="A437">
            <v>32</v>
          </cell>
          <cell r="B437" t="str">
            <v xml:space="preserve">Commonwealth Edison Company                                           </v>
          </cell>
        </row>
        <row r="438">
          <cell r="A438">
            <v>33</v>
          </cell>
          <cell r="B438" t="str">
            <v xml:space="preserve">Commonwealth Edison Company of Indiana, Inc.                          </v>
          </cell>
        </row>
        <row r="439">
          <cell r="A439">
            <v>35</v>
          </cell>
          <cell r="B439" t="str">
            <v xml:space="preserve">UNITIL Power Corp.                                                    </v>
          </cell>
        </row>
        <row r="440">
          <cell r="A440">
            <v>36</v>
          </cell>
          <cell r="B440" t="str">
            <v xml:space="preserve">Consolidated Edison Company of New York, Inc.                         </v>
          </cell>
        </row>
        <row r="441">
          <cell r="A441">
            <v>38</v>
          </cell>
          <cell r="B441" t="str">
            <v xml:space="preserve">Connecticut Yankee Atomic Power Company                               </v>
          </cell>
        </row>
        <row r="442">
          <cell r="A442">
            <v>39</v>
          </cell>
          <cell r="B442" t="str">
            <v xml:space="preserve">Connecticut Light and Power Company, The                              </v>
          </cell>
        </row>
        <row r="443">
          <cell r="A443">
            <v>40</v>
          </cell>
          <cell r="B443" t="str">
            <v xml:space="preserve">Consolidated Water Power Company                                      </v>
          </cell>
        </row>
        <row r="444">
          <cell r="A444">
            <v>41</v>
          </cell>
          <cell r="B444" t="str">
            <v xml:space="preserve">Consumers Energy Company                                              </v>
          </cell>
        </row>
        <row r="445">
          <cell r="A445">
            <v>42</v>
          </cell>
          <cell r="B445" t="str">
            <v xml:space="preserve">The Dayton Power and Light Company                                    </v>
          </cell>
        </row>
        <row r="446">
          <cell r="A446">
            <v>43</v>
          </cell>
          <cell r="B446" t="str">
            <v xml:space="preserve">Delmarva Power &amp; Light Company                                        </v>
          </cell>
        </row>
        <row r="447">
          <cell r="A447">
            <v>44</v>
          </cell>
          <cell r="B447" t="str">
            <v xml:space="preserve">DTE Electric Company                                                  </v>
          </cell>
        </row>
        <row r="448">
          <cell r="A448">
            <v>45</v>
          </cell>
          <cell r="B448" t="str">
            <v xml:space="preserve">Duke Energy Carolinas, LLC                                            </v>
          </cell>
        </row>
        <row r="449">
          <cell r="A449">
            <v>46</v>
          </cell>
          <cell r="B449" t="str">
            <v xml:space="preserve">Duquesne Light Company                                                </v>
          </cell>
        </row>
        <row r="450">
          <cell r="A450">
            <v>49</v>
          </cell>
          <cell r="B450" t="str">
            <v xml:space="preserve">El Paso Electric Company                                              </v>
          </cell>
        </row>
        <row r="451">
          <cell r="A451">
            <v>51</v>
          </cell>
          <cell r="B451" t="str">
            <v xml:space="preserve">The Empire District Electric Company                                  </v>
          </cell>
        </row>
        <row r="452">
          <cell r="A452">
            <v>54</v>
          </cell>
          <cell r="B452" t="str">
            <v xml:space="preserve">Fitchburg Gas and Electric Light Company                              </v>
          </cell>
        </row>
        <row r="453">
          <cell r="A453">
            <v>55</v>
          </cell>
          <cell r="B453" t="str">
            <v xml:space="preserve">Duke Energy Florida, LLC                                              </v>
          </cell>
        </row>
        <row r="454">
          <cell r="A454">
            <v>56</v>
          </cell>
          <cell r="B454" t="str">
            <v xml:space="preserve">Florida Power &amp; Light Company                                         </v>
          </cell>
        </row>
        <row r="455">
          <cell r="A455">
            <v>57</v>
          </cell>
          <cell r="B455" t="str">
            <v xml:space="preserve">Georgia Power Company                                                 </v>
          </cell>
        </row>
        <row r="456">
          <cell r="A456">
            <v>58</v>
          </cell>
          <cell r="B456" t="str">
            <v xml:space="preserve">Golden Spread Electric Cooperative, Inc.                              </v>
          </cell>
        </row>
        <row r="457">
          <cell r="A457">
            <v>59</v>
          </cell>
          <cell r="B457" t="str">
            <v xml:space="preserve">Liberty Utilities (Granite State Electric) Corp.                      </v>
          </cell>
        </row>
        <row r="458">
          <cell r="A458">
            <v>61</v>
          </cell>
          <cell r="B458" t="str">
            <v xml:space="preserve">Green Mountain Power Corp                                             </v>
          </cell>
        </row>
        <row r="459">
          <cell r="A459">
            <v>62</v>
          </cell>
          <cell r="B459" t="str">
            <v xml:space="preserve">Gulf Power Company                                                    </v>
          </cell>
        </row>
        <row r="460">
          <cell r="A460">
            <v>63</v>
          </cell>
          <cell r="B460" t="str">
            <v xml:space="preserve">Entergy Gulf States Louisiana, L.L.C.                                 </v>
          </cell>
        </row>
        <row r="461">
          <cell r="A461">
            <v>68</v>
          </cell>
          <cell r="B461" t="str">
            <v xml:space="preserve">CenterPoint Energy Houston Electric, LLC                              </v>
          </cell>
        </row>
        <row r="462">
          <cell r="A462">
            <v>70</v>
          </cell>
          <cell r="B462" t="str">
            <v xml:space="preserve">Idaho Power Company                                                   </v>
          </cell>
        </row>
        <row r="463">
          <cell r="A463">
            <v>72</v>
          </cell>
          <cell r="B463" t="str">
            <v xml:space="preserve">Indiana-Kentucky Electric Corporation                                 </v>
          </cell>
        </row>
        <row r="464">
          <cell r="A464">
            <v>73</v>
          </cell>
          <cell r="B464" t="str">
            <v xml:space="preserve">Indiana Michigan Power Company                                        </v>
          </cell>
        </row>
        <row r="465">
          <cell r="A465">
            <v>74</v>
          </cell>
          <cell r="B465" t="str">
            <v xml:space="preserve">Indianapolis Power &amp; Light Company                                    </v>
          </cell>
        </row>
        <row r="466">
          <cell r="A466">
            <v>77</v>
          </cell>
          <cell r="B466" t="str">
            <v xml:space="preserve">Jersey Central Power &amp; Light Company                                  </v>
          </cell>
        </row>
        <row r="467">
          <cell r="A467">
            <v>79</v>
          </cell>
          <cell r="B467" t="str">
            <v xml:space="preserve">Kansas City Power &amp; Light Company                                     </v>
          </cell>
        </row>
        <row r="468">
          <cell r="A468">
            <v>80</v>
          </cell>
          <cell r="B468" t="str">
            <v xml:space="preserve">Kansas Gas and Electric Company                                       </v>
          </cell>
        </row>
        <row r="469">
          <cell r="A469">
            <v>81</v>
          </cell>
          <cell r="B469" t="str">
            <v xml:space="preserve">Kentucky Power Company                                                </v>
          </cell>
        </row>
        <row r="470">
          <cell r="A470">
            <v>82</v>
          </cell>
          <cell r="B470" t="str">
            <v xml:space="preserve">Kentucky Utilities Company                                            </v>
          </cell>
        </row>
        <row r="471">
          <cell r="A471">
            <v>83</v>
          </cell>
          <cell r="B471" t="str">
            <v xml:space="preserve">Kingsport Power Company                                               </v>
          </cell>
        </row>
        <row r="472">
          <cell r="A472">
            <v>84</v>
          </cell>
          <cell r="B472" t="str">
            <v xml:space="preserve">Lockhart Power Company                                                </v>
          </cell>
        </row>
        <row r="473">
          <cell r="A473">
            <v>85</v>
          </cell>
          <cell r="B473" t="str">
            <v xml:space="preserve">National Grid Generation LLC                                          </v>
          </cell>
        </row>
        <row r="474">
          <cell r="A474">
            <v>87</v>
          </cell>
          <cell r="B474" t="str">
            <v xml:space="preserve">EL Investment Company                                                 </v>
          </cell>
        </row>
        <row r="475">
          <cell r="A475">
            <v>88</v>
          </cell>
          <cell r="B475" t="str">
            <v xml:space="preserve">Louisville Gas and Electric Company                                   </v>
          </cell>
        </row>
        <row r="476">
          <cell r="A476">
            <v>89</v>
          </cell>
          <cell r="B476" t="str">
            <v xml:space="preserve">Madison Gas and Electric Company                                      </v>
          </cell>
        </row>
        <row r="477">
          <cell r="A477">
            <v>90</v>
          </cell>
          <cell r="B477" t="str">
            <v xml:space="preserve">Maine Electric Power Company, Inc.                                    </v>
          </cell>
        </row>
        <row r="478">
          <cell r="A478">
            <v>92</v>
          </cell>
          <cell r="B478" t="str">
            <v xml:space="preserve">Maine Yankee Atomic Power Company                                     </v>
          </cell>
        </row>
        <row r="479">
          <cell r="A479">
            <v>93</v>
          </cell>
          <cell r="B479" t="str">
            <v xml:space="preserve">Massachusetts Electric Company                                        </v>
          </cell>
        </row>
        <row r="480">
          <cell r="A480">
            <v>95</v>
          </cell>
          <cell r="B480" t="str">
            <v xml:space="preserve">MDU Resources Group, Inc.                                             </v>
          </cell>
        </row>
        <row r="481">
          <cell r="A481">
            <v>96</v>
          </cell>
          <cell r="B481" t="str">
            <v xml:space="preserve">Metropolitan Edison Company                                           </v>
          </cell>
        </row>
        <row r="482">
          <cell r="A482">
            <v>98</v>
          </cell>
          <cell r="B482" t="str">
            <v xml:space="preserve">ALLETE, Inc.                                                          </v>
          </cell>
        </row>
        <row r="483">
          <cell r="A483">
            <v>99</v>
          </cell>
          <cell r="B483" t="str">
            <v xml:space="preserve">Mississippi Power Company                                             </v>
          </cell>
        </row>
        <row r="484">
          <cell r="A484">
            <v>100</v>
          </cell>
          <cell r="B484" t="str">
            <v xml:space="preserve">Entergy Mississippi, Inc.                                             </v>
          </cell>
        </row>
        <row r="485">
          <cell r="A485">
            <v>101</v>
          </cell>
          <cell r="B485" t="str">
            <v xml:space="preserve">MONONGAHELA POWER COMPANY                                             </v>
          </cell>
        </row>
        <row r="486">
          <cell r="A486">
            <v>105</v>
          </cell>
          <cell r="B486" t="str">
            <v xml:space="preserve">Mt. Carmel Public Utility Co                                          </v>
          </cell>
        </row>
        <row r="487">
          <cell r="A487">
            <v>107</v>
          </cell>
          <cell r="B487" t="str">
            <v xml:space="preserve">The Narragansett Electric Company                                     </v>
          </cell>
        </row>
        <row r="488">
          <cell r="A488">
            <v>108</v>
          </cell>
          <cell r="B488" t="str">
            <v xml:space="preserve">Nevada Power Company, d/b/a NV Energy                                 </v>
          </cell>
        </row>
        <row r="489">
          <cell r="A489">
            <v>110</v>
          </cell>
          <cell r="B489" t="str">
            <v xml:space="preserve">New England Electric Transmission Corporation                         </v>
          </cell>
        </row>
        <row r="490">
          <cell r="A490">
            <v>111</v>
          </cell>
          <cell r="B490" t="str">
            <v xml:space="preserve">New England Hydro-Trans. Elec. Co., Inc.                              </v>
          </cell>
        </row>
        <row r="491">
          <cell r="A491">
            <v>112</v>
          </cell>
          <cell r="B491" t="str">
            <v xml:space="preserve">New England Hydro-Transmission Corporation                            </v>
          </cell>
        </row>
        <row r="492">
          <cell r="A492">
            <v>113</v>
          </cell>
          <cell r="B492" t="str">
            <v xml:space="preserve">New England Power Company                                             </v>
          </cell>
        </row>
        <row r="493">
          <cell r="A493">
            <v>114</v>
          </cell>
          <cell r="B493" t="str">
            <v xml:space="preserve">Entergy New Orleans, Inc.                                             </v>
          </cell>
        </row>
        <row r="494">
          <cell r="A494">
            <v>115</v>
          </cell>
          <cell r="B494" t="str">
            <v xml:space="preserve">New York State Electric &amp; Gas Corporation                             </v>
          </cell>
        </row>
        <row r="495">
          <cell r="A495">
            <v>117</v>
          </cell>
          <cell r="B495" t="str">
            <v xml:space="preserve">Niagara Mohawk Power Corporation                                      </v>
          </cell>
        </row>
        <row r="496">
          <cell r="A496">
            <v>119</v>
          </cell>
          <cell r="B496" t="str">
            <v xml:space="preserve">Northern Indiana Public Service Company                               </v>
          </cell>
        </row>
        <row r="497">
          <cell r="A497">
            <v>120</v>
          </cell>
          <cell r="B497" t="str">
            <v xml:space="preserve">Northern States Power Company (Minnesota)                             </v>
          </cell>
        </row>
        <row r="498">
          <cell r="A498">
            <v>121</v>
          </cell>
          <cell r="B498" t="str">
            <v xml:space="preserve">Northern States Power Company (Wisconsin)                             </v>
          </cell>
        </row>
        <row r="499">
          <cell r="A499">
            <v>122</v>
          </cell>
          <cell r="B499" t="str">
            <v xml:space="preserve">NorthWestern Corporation                                              </v>
          </cell>
        </row>
        <row r="500">
          <cell r="A500">
            <v>123</v>
          </cell>
          <cell r="B500" t="str">
            <v xml:space="preserve">Northwestern Wisconsin Electric Company                               </v>
          </cell>
        </row>
        <row r="501">
          <cell r="A501">
            <v>126</v>
          </cell>
          <cell r="B501" t="str">
            <v xml:space="preserve">Ohio Edison Company                                                   </v>
          </cell>
        </row>
        <row r="502">
          <cell r="A502">
            <v>127</v>
          </cell>
          <cell r="B502" t="str">
            <v xml:space="preserve">Ohio Power Company                                                    </v>
          </cell>
        </row>
        <row r="503">
          <cell r="A503">
            <v>128</v>
          </cell>
          <cell r="B503" t="str">
            <v xml:space="preserve">Ohio Valley Electric Corporation                                      </v>
          </cell>
        </row>
        <row r="504">
          <cell r="A504">
            <v>129</v>
          </cell>
          <cell r="B504" t="str">
            <v xml:space="preserve">Old Dominion Electric Cooperative                                     </v>
          </cell>
        </row>
        <row r="505">
          <cell r="A505">
            <v>130</v>
          </cell>
          <cell r="B505" t="str">
            <v xml:space="preserve">Oklahoma Gas and Electric Company                                     </v>
          </cell>
        </row>
        <row r="506">
          <cell r="A506">
            <v>131</v>
          </cell>
          <cell r="B506" t="str">
            <v xml:space="preserve">Orange and Rockland Utilities, Inc                                    </v>
          </cell>
        </row>
        <row r="507">
          <cell r="A507">
            <v>132</v>
          </cell>
          <cell r="B507" t="str">
            <v xml:space="preserve">Otter Tail Power Company                                              </v>
          </cell>
        </row>
        <row r="508">
          <cell r="A508">
            <v>133</v>
          </cell>
          <cell r="B508" t="str">
            <v xml:space="preserve">PACIFIC GAS AND ELECTRIC COMPANY                                      </v>
          </cell>
        </row>
        <row r="509">
          <cell r="A509">
            <v>134</v>
          </cell>
          <cell r="B509" t="str">
            <v xml:space="preserve">PacifiCorp                                                            </v>
          </cell>
        </row>
        <row r="510">
          <cell r="A510">
            <v>135</v>
          </cell>
          <cell r="B510" t="str">
            <v xml:space="preserve">PECO Energy Company                                                   </v>
          </cell>
        </row>
        <row r="511">
          <cell r="A511">
            <v>136</v>
          </cell>
          <cell r="B511" t="str">
            <v xml:space="preserve">Pennsylvania Electric Company                                         </v>
          </cell>
        </row>
        <row r="512">
          <cell r="A512">
            <v>137</v>
          </cell>
          <cell r="B512" t="str">
            <v xml:space="preserve">Pennsylvania Power Company                                            </v>
          </cell>
        </row>
        <row r="513">
          <cell r="A513">
            <v>138</v>
          </cell>
          <cell r="B513" t="str">
            <v xml:space="preserve">PPL Electric Utilities Corporation                                    </v>
          </cell>
        </row>
        <row r="514">
          <cell r="A514">
            <v>140</v>
          </cell>
          <cell r="B514" t="str">
            <v xml:space="preserve">Pioneer Power and Light Company                                       </v>
          </cell>
        </row>
        <row r="515">
          <cell r="A515">
            <v>141</v>
          </cell>
          <cell r="B515" t="str">
            <v xml:space="preserve">Portland General Electric Company                                     </v>
          </cell>
        </row>
        <row r="516">
          <cell r="A516">
            <v>142</v>
          </cell>
          <cell r="B516" t="str">
            <v xml:space="preserve">THE POTOMAC EDISON COMPANY                                            </v>
          </cell>
        </row>
        <row r="517">
          <cell r="A517">
            <v>143</v>
          </cell>
          <cell r="B517" t="str">
            <v xml:space="preserve">Potomac Electric Power Company                                        </v>
          </cell>
        </row>
        <row r="518">
          <cell r="A518">
            <v>144</v>
          </cell>
          <cell r="B518" t="str">
            <v xml:space="preserve">Duke Energy Indiana, LLC                                              </v>
          </cell>
        </row>
        <row r="519">
          <cell r="A519">
            <v>145</v>
          </cell>
          <cell r="B519" t="str">
            <v xml:space="preserve">Public Service Company of Colorado                                    </v>
          </cell>
        </row>
        <row r="520">
          <cell r="A520">
            <v>146</v>
          </cell>
          <cell r="B520" t="str">
            <v xml:space="preserve">Public Service Company of New Hampshire                               </v>
          </cell>
        </row>
        <row r="521">
          <cell r="A521">
            <v>147</v>
          </cell>
          <cell r="B521" t="str">
            <v xml:space="preserve">Public Service Company of New Mexico                                  </v>
          </cell>
        </row>
        <row r="522">
          <cell r="A522">
            <v>148</v>
          </cell>
          <cell r="B522" t="str">
            <v xml:space="preserve">Public Service Company of Oklahoma                                    </v>
          </cell>
        </row>
        <row r="523">
          <cell r="A523">
            <v>149</v>
          </cell>
          <cell r="B523" t="str">
            <v xml:space="preserve">Public Service Electric and Gas Company                               </v>
          </cell>
        </row>
        <row r="524">
          <cell r="A524">
            <v>150</v>
          </cell>
          <cell r="B524" t="str">
            <v xml:space="preserve">Puget Sound Energy, Inc.                                              </v>
          </cell>
        </row>
        <row r="525">
          <cell r="A525">
            <v>151</v>
          </cell>
          <cell r="B525" t="str">
            <v xml:space="preserve">Rochester Gas and Electric Corporation                                </v>
          </cell>
        </row>
        <row r="526">
          <cell r="A526">
            <v>152</v>
          </cell>
          <cell r="B526" t="str">
            <v xml:space="preserve">Rockland Electric Company                                             </v>
          </cell>
        </row>
        <row r="527">
          <cell r="A527">
            <v>155</v>
          </cell>
          <cell r="B527" t="str">
            <v xml:space="preserve">San Diego Gas &amp; Electric Company                                      </v>
          </cell>
        </row>
        <row r="528">
          <cell r="A528">
            <v>157</v>
          </cell>
          <cell r="B528" t="str">
            <v xml:space="preserve">Sierra Pacific Power Company d/b/a NV Energy                          </v>
          </cell>
        </row>
        <row r="529">
          <cell r="A529">
            <v>159</v>
          </cell>
          <cell r="B529" t="str">
            <v xml:space="preserve">South Carolina Electric &amp; Gas Company                                 </v>
          </cell>
        </row>
        <row r="530">
          <cell r="A530">
            <v>160</v>
          </cell>
          <cell r="B530" t="str">
            <v xml:space="preserve">South Carolina Generating Company, Inc.                               </v>
          </cell>
        </row>
        <row r="531">
          <cell r="A531">
            <v>161</v>
          </cell>
          <cell r="B531" t="str">
            <v xml:space="preserve">Southern California Edison Company                                    </v>
          </cell>
        </row>
        <row r="532">
          <cell r="A532">
            <v>162</v>
          </cell>
          <cell r="B532" t="str">
            <v xml:space="preserve">SOUTHERN ELECTRIC GENERATING COMPANY                                  </v>
          </cell>
        </row>
        <row r="533">
          <cell r="A533">
            <v>163</v>
          </cell>
          <cell r="B533" t="str">
            <v xml:space="preserve">Southern Indiana Gas and Electric Company                             </v>
          </cell>
        </row>
        <row r="534">
          <cell r="A534">
            <v>164</v>
          </cell>
          <cell r="B534" t="str">
            <v xml:space="preserve">Southwestern Electric Power Company                                   </v>
          </cell>
        </row>
        <row r="535">
          <cell r="A535">
            <v>166</v>
          </cell>
          <cell r="B535" t="str">
            <v xml:space="preserve">Southwestern Public Service Company                                   </v>
          </cell>
        </row>
        <row r="536">
          <cell r="A536">
            <v>167</v>
          </cell>
          <cell r="B536" t="str">
            <v xml:space="preserve">Superior Water, Light and Power Company                               </v>
          </cell>
        </row>
        <row r="537">
          <cell r="A537">
            <v>169</v>
          </cell>
          <cell r="B537" t="str">
            <v xml:space="preserve">System Energy Resources, Inc.                                         </v>
          </cell>
        </row>
        <row r="538">
          <cell r="A538">
            <v>170</v>
          </cell>
          <cell r="B538" t="str">
            <v xml:space="preserve">Tampa Electric Company                                                </v>
          </cell>
        </row>
        <row r="539">
          <cell r="A539">
            <v>171</v>
          </cell>
          <cell r="B539" t="str">
            <v xml:space="preserve">Alcoa Power Generating Inc.                                           </v>
          </cell>
        </row>
        <row r="540">
          <cell r="A540">
            <v>175</v>
          </cell>
          <cell r="B540" t="str">
            <v xml:space="preserve">Toledo Edison Company, The                                            </v>
          </cell>
        </row>
        <row r="541">
          <cell r="A541">
            <v>176</v>
          </cell>
          <cell r="B541" t="str">
            <v xml:space="preserve">Tucson Electric Power Company                                         </v>
          </cell>
        </row>
        <row r="542">
          <cell r="A542">
            <v>177</v>
          </cell>
          <cell r="B542" t="str">
            <v xml:space="preserve">UNION ELECTRIC COMPANY                                                </v>
          </cell>
        </row>
        <row r="543">
          <cell r="A543">
            <v>178</v>
          </cell>
          <cell r="B543" t="str">
            <v xml:space="preserve">Duke Energy Kentucky, Inc.                                            </v>
          </cell>
        </row>
        <row r="544">
          <cell r="A544">
            <v>179</v>
          </cell>
          <cell r="B544" t="str">
            <v xml:space="preserve">The United Illuminating Company                                       </v>
          </cell>
        </row>
        <row r="545">
          <cell r="A545">
            <v>181</v>
          </cell>
          <cell r="B545" t="str">
            <v xml:space="preserve">Upper Peninsula Power Company                                         </v>
          </cell>
        </row>
        <row r="546">
          <cell r="A546">
            <v>182</v>
          </cell>
          <cell r="B546" t="str">
            <v xml:space="preserve">KCP&amp;L Greater Missouri Operations Company                             </v>
          </cell>
        </row>
        <row r="547">
          <cell r="A547">
            <v>183</v>
          </cell>
          <cell r="B547" t="str">
            <v xml:space="preserve">Vermont Electric Power Company, Inc.                                  </v>
          </cell>
        </row>
        <row r="548">
          <cell r="A548">
            <v>184</v>
          </cell>
          <cell r="B548" t="str">
            <v xml:space="preserve">Vermont Electric Transmission Company, Inc.                           </v>
          </cell>
        </row>
        <row r="549">
          <cell r="A549">
            <v>185</v>
          </cell>
          <cell r="B549" t="str">
            <v xml:space="preserve">Vermont Yankee Nuclear Power Corporation                              </v>
          </cell>
        </row>
        <row r="550">
          <cell r="A550">
            <v>186</v>
          </cell>
          <cell r="B550" t="str">
            <v xml:space="preserve">VIRGINIA ELECTRIC AND POWER COMPANY                                   </v>
          </cell>
        </row>
        <row r="551">
          <cell r="A551">
            <v>187</v>
          </cell>
          <cell r="B551" t="str">
            <v xml:space="preserve">Avista Corporation                                                    </v>
          </cell>
        </row>
        <row r="552">
          <cell r="A552">
            <v>188</v>
          </cell>
          <cell r="B552" t="str">
            <v xml:space="preserve">WEST PENN POWER COMPANY                                               </v>
          </cell>
        </row>
        <row r="553">
          <cell r="A553">
            <v>189</v>
          </cell>
          <cell r="B553" t="str">
            <v xml:space="preserve">AEP Texas North Company                                               </v>
          </cell>
        </row>
        <row r="554">
          <cell r="A554">
            <v>190</v>
          </cell>
          <cell r="B554" t="str">
            <v xml:space="preserve">Western Massachusetts Electric Company                                </v>
          </cell>
        </row>
        <row r="555">
          <cell r="A555">
            <v>191</v>
          </cell>
          <cell r="B555" t="str">
            <v xml:space="preserve">Westar Energy, Inc.                                                   </v>
          </cell>
        </row>
        <row r="556">
          <cell r="A556">
            <v>192</v>
          </cell>
          <cell r="B556" t="str">
            <v xml:space="preserve">Wheeling Power Company                                                </v>
          </cell>
        </row>
        <row r="557">
          <cell r="A557">
            <v>193</v>
          </cell>
          <cell r="B557" t="str">
            <v xml:space="preserve">Wisconsin Electric Power Company                                      </v>
          </cell>
        </row>
        <row r="558">
          <cell r="A558">
            <v>194</v>
          </cell>
          <cell r="B558" t="str">
            <v xml:space="preserve">Wisconsin Power and Light Company                                     </v>
          </cell>
        </row>
        <row r="559">
          <cell r="A559">
            <v>195</v>
          </cell>
          <cell r="B559" t="str">
            <v xml:space="preserve">Wisconsin Public Service Corporation                                  </v>
          </cell>
        </row>
        <row r="560">
          <cell r="A560">
            <v>196</v>
          </cell>
          <cell r="B560" t="str">
            <v xml:space="preserve">Wisconsin River Power Company                                         </v>
          </cell>
        </row>
        <row r="561">
          <cell r="A561">
            <v>198</v>
          </cell>
          <cell r="B561" t="str">
            <v xml:space="preserve">Yankee Atomic Electric Company                                        </v>
          </cell>
        </row>
        <row r="562">
          <cell r="A562">
            <v>202</v>
          </cell>
          <cell r="B562" t="str">
            <v xml:space="preserve">Chugach Electric Association, Inc.                                    </v>
          </cell>
        </row>
        <row r="563">
          <cell r="A563">
            <v>210</v>
          </cell>
          <cell r="B563" t="str">
            <v xml:space="preserve">MidAmerican Energy Company                                            </v>
          </cell>
        </row>
        <row r="564">
          <cell r="A564">
            <v>226</v>
          </cell>
          <cell r="B564" t="str">
            <v xml:space="preserve">Deseret Generation &amp; Transmission Cooperative                         </v>
          </cell>
        </row>
        <row r="565">
          <cell r="A565">
            <v>227</v>
          </cell>
          <cell r="B565" t="str">
            <v xml:space="preserve">Wolverine Power Supply Cooperative, Inc.                              </v>
          </cell>
        </row>
        <row r="566">
          <cell r="A566">
            <v>229</v>
          </cell>
          <cell r="B566" t="str">
            <v xml:space="preserve">California Independent System Operator Corporation                    </v>
          </cell>
        </row>
        <row r="567">
          <cell r="A567">
            <v>230</v>
          </cell>
          <cell r="B567" t="str">
            <v xml:space="preserve">Hermiston Generating Company, L.P.                                    </v>
          </cell>
        </row>
        <row r="568">
          <cell r="A568">
            <v>231</v>
          </cell>
          <cell r="B568" t="str">
            <v xml:space="preserve">ISO New England Inc.                                                  </v>
          </cell>
        </row>
        <row r="569">
          <cell r="A569">
            <v>250</v>
          </cell>
          <cell r="B569" t="str">
            <v xml:space="preserve">New York Independent System Operator                                  </v>
          </cell>
        </row>
        <row r="570">
          <cell r="A570">
            <v>255</v>
          </cell>
          <cell r="B570" t="str">
            <v xml:space="preserve">PJM Interconnection, LLC                                              </v>
          </cell>
        </row>
        <row r="571">
          <cell r="A571">
            <v>258</v>
          </cell>
          <cell r="B571" t="str">
            <v xml:space="preserve">American Transmission Systems, Incorporated                           </v>
          </cell>
        </row>
        <row r="572">
          <cell r="A572">
            <v>268</v>
          </cell>
          <cell r="B572" t="str">
            <v xml:space="preserve">Sharyland Utilities, L.P.                                             </v>
          </cell>
        </row>
        <row r="573">
          <cell r="A573">
            <v>269</v>
          </cell>
          <cell r="B573" t="str">
            <v xml:space="preserve">Golden State Water Company                                            </v>
          </cell>
        </row>
        <row r="574">
          <cell r="A574">
            <v>274</v>
          </cell>
          <cell r="B574" t="str">
            <v xml:space="preserve">Midcontinent Independent System Operator, Inc                         </v>
          </cell>
        </row>
        <row r="575">
          <cell r="A575">
            <v>275</v>
          </cell>
          <cell r="B575" t="str">
            <v xml:space="preserve">American Transmission Company LLC                                     </v>
          </cell>
        </row>
        <row r="576">
          <cell r="A576">
            <v>276</v>
          </cell>
          <cell r="B576" t="str">
            <v xml:space="preserve">Westar Generating, Inc.                                               </v>
          </cell>
        </row>
        <row r="577">
          <cell r="A577">
            <v>281</v>
          </cell>
          <cell r="B577" t="str">
            <v xml:space="preserve">Interstate Power and Light Company                                    </v>
          </cell>
        </row>
        <row r="578">
          <cell r="A578">
            <v>282</v>
          </cell>
          <cell r="B578" t="str">
            <v xml:space="preserve">Oncor Electric Delivery Company LLC                                   </v>
          </cell>
        </row>
        <row r="579">
          <cell r="A579">
            <v>288</v>
          </cell>
          <cell r="B579" t="str">
            <v xml:space="preserve">UNS Electric, Inc.                                                    </v>
          </cell>
        </row>
        <row r="580">
          <cell r="A580">
            <v>289</v>
          </cell>
          <cell r="B580" t="str">
            <v xml:space="preserve">International Transmission Company                                    </v>
          </cell>
        </row>
        <row r="581">
          <cell r="A581">
            <v>290</v>
          </cell>
          <cell r="B581" t="str">
            <v xml:space="preserve">Unitil Energy Systems, Inc.                                           </v>
          </cell>
        </row>
        <row r="582">
          <cell r="A582">
            <v>294</v>
          </cell>
          <cell r="B582" t="str">
            <v xml:space="preserve">Wabash Valley Power Association, Inc.                                 </v>
          </cell>
        </row>
        <row r="583">
          <cell r="A583">
            <v>295</v>
          </cell>
          <cell r="B583" t="str">
            <v xml:space="preserve">DATC Path 15, LLC                                                     </v>
          </cell>
        </row>
        <row r="584">
          <cell r="A584">
            <v>297</v>
          </cell>
          <cell r="B584" t="str">
            <v xml:space="preserve">Southwest Power Pool, Inc.                                            </v>
          </cell>
        </row>
        <row r="585">
          <cell r="A585">
            <v>298</v>
          </cell>
          <cell r="B585" t="str">
            <v xml:space="preserve">Perryville Energy Partners, L.L.C                                     </v>
          </cell>
        </row>
        <row r="586">
          <cell r="A586">
            <v>301</v>
          </cell>
          <cell r="B586" t="str">
            <v xml:space="preserve">Attala Transmission LLC                                               </v>
          </cell>
        </row>
        <row r="587">
          <cell r="A587">
            <v>305</v>
          </cell>
          <cell r="B587" t="str">
            <v xml:space="preserve">EWO Marketing, LLC                                                    </v>
          </cell>
        </row>
        <row r="588">
          <cell r="A588">
            <v>308</v>
          </cell>
          <cell r="B588" t="str">
            <v xml:space="preserve">Michigan Electric Transmission Company LLC (10/06)                    </v>
          </cell>
        </row>
        <row r="589">
          <cell r="A589">
            <v>309</v>
          </cell>
          <cell r="B589" t="str">
            <v xml:space="preserve">NSTAR Electric Company                                                </v>
          </cell>
        </row>
        <row r="590">
          <cell r="A590">
            <v>311</v>
          </cell>
          <cell r="B590" t="str">
            <v xml:space="preserve">Trans-Allegheny Interstate Line Company                               </v>
          </cell>
        </row>
        <row r="591">
          <cell r="A591">
            <v>312</v>
          </cell>
          <cell r="B591" t="str">
            <v xml:space="preserve">Wabash Valley Energy Marketing, Inc.                                  </v>
          </cell>
        </row>
        <row r="592">
          <cell r="A592">
            <v>313</v>
          </cell>
          <cell r="B592" t="str">
            <v xml:space="preserve">Path Allegheny Transmission Company, LLC                              </v>
          </cell>
        </row>
        <row r="593">
          <cell r="A593">
            <v>314</v>
          </cell>
          <cell r="B593" t="str">
            <v xml:space="preserve">Path West Virginia Transmission Company, L.L.C.                       </v>
          </cell>
        </row>
        <row r="594">
          <cell r="A594">
            <v>315</v>
          </cell>
          <cell r="B594" t="str">
            <v xml:space="preserve">Entergy Texas, Inc.                                                   </v>
          </cell>
        </row>
        <row r="595">
          <cell r="A595">
            <v>316</v>
          </cell>
          <cell r="B595" t="str">
            <v xml:space="preserve">ITC Midwest LLC                                                       </v>
          </cell>
        </row>
        <row r="596">
          <cell r="A596">
            <v>318</v>
          </cell>
          <cell r="B596" t="str">
            <v xml:space="preserve">Startrans IO, LLC                                                     </v>
          </cell>
        </row>
        <row r="597">
          <cell r="A597">
            <v>319</v>
          </cell>
          <cell r="B597" t="str">
            <v xml:space="preserve">Prairie Wind Transmission, LLC                                        </v>
          </cell>
        </row>
        <row r="598">
          <cell r="A598">
            <v>320</v>
          </cell>
          <cell r="B598" t="str">
            <v xml:space="preserve">Vermont Transco LLC                                                   </v>
          </cell>
        </row>
        <row r="599">
          <cell r="A599">
            <v>321</v>
          </cell>
          <cell r="B599" t="str">
            <v xml:space="preserve">Citizens Sunrise Transmission LLC.                                    </v>
          </cell>
        </row>
        <row r="600">
          <cell r="A600">
            <v>322</v>
          </cell>
          <cell r="B600" t="str">
            <v xml:space="preserve">South Central MCN LLC                                                 </v>
          </cell>
        </row>
        <row r="601">
          <cell r="A601">
            <v>403</v>
          </cell>
          <cell r="B601" t="str">
            <v xml:space="preserve">Cheyenne Light, Fuel and Power Company                                </v>
          </cell>
        </row>
        <row r="602">
          <cell r="A602">
            <v>418</v>
          </cell>
          <cell r="B602" t="str">
            <v xml:space="preserve">North Central Power Co., Inc.                                         </v>
          </cell>
        </row>
        <row r="603">
          <cell r="A603">
            <v>422</v>
          </cell>
          <cell r="B603" t="str">
            <v xml:space="preserve">Pike County Light and Power Company                                   </v>
          </cell>
        </row>
        <row r="604">
          <cell r="A604">
            <v>428</v>
          </cell>
          <cell r="B604" t="str">
            <v xml:space="preserve">UGI Utilities, Inc.                                                   </v>
          </cell>
        </row>
        <row r="605">
          <cell r="A605">
            <v>432</v>
          </cell>
          <cell r="B605" t="str">
            <v xml:space="preserve">Black Hills/Colorado Electric Utility Company, LP                     </v>
          </cell>
        </row>
        <row r="606">
          <cell r="A606">
            <v>433</v>
          </cell>
          <cell r="B606" t="str">
            <v xml:space="preserve">ITC Great Plains, LLC                                                 </v>
          </cell>
        </row>
        <row r="607">
          <cell r="A607">
            <v>435</v>
          </cell>
          <cell r="B607" t="str">
            <v xml:space="preserve">New Hampshire Transmission, LLC                                       </v>
          </cell>
        </row>
        <row r="608">
          <cell r="A608">
            <v>436</v>
          </cell>
          <cell r="B608" t="str">
            <v xml:space="preserve">AEP Appalachian Transmission Company, Inc.                            </v>
          </cell>
        </row>
        <row r="609">
          <cell r="A609">
            <v>437</v>
          </cell>
          <cell r="B609" t="str">
            <v xml:space="preserve">AEP West Virginia Transmission Company, Inc.                          </v>
          </cell>
        </row>
        <row r="610">
          <cell r="A610">
            <v>438</v>
          </cell>
          <cell r="B610" t="str">
            <v xml:space="preserve">AEP Ohio Transmission Company, Inc.                                   </v>
          </cell>
        </row>
        <row r="611">
          <cell r="A611">
            <v>439</v>
          </cell>
          <cell r="B611" t="str">
            <v xml:space="preserve">AEP Kentucky Transmission Company, Inc.                               </v>
          </cell>
        </row>
        <row r="612">
          <cell r="A612">
            <v>440</v>
          </cell>
          <cell r="B612" t="str">
            <v xml:space="preserve">AEP Indiana Michigan Transmission Company, Inc.                       </v>
          </cell>
        </row>
        <row r="613">
          <cell r="A613">
            <v>441</v>
          </cell>
          <cell r="B613" t="str">
            <v xml:space="preserve">AEP Southwestern Transmission Company, Inc.                           </v>
          </cell>
        </row>
        <row r="614">
          <cell r="A614">
            <v>442</v>
          </cell>
          <cell r="B614" t="str">
            <v xml:space="preserve">AEP Oklahoma Transmission Company, Inc.                               </v>
          </cell>
        </row>
        <row r="615">
          <cell r="A615">
            <v>443</v>
          </cell>
          <cell r="B615" t="str">
            <v xml:space="preserve">Ameren Illinois Company                                               </v>
          </cell>
        </row>
        <row r="616">
          <cell r="A616">
            <v>444</v>
          </cell>
          <cell r="B616" t="str">
            <v xml:space="preserve">Ameren Transmission Company of Illinois                               </v>
          </cell>
        </row>
        <row r="617">
          <cell r="A617">
            <v>446</v>
          </cell>
          <cell r="B617" t="str">
            <v xml:space="preserve">Trans Bay Cable LLC                                                   </v>
          </cell>
        </row>
        <row r="618">
          <cell r="A618">
            <v>447</v>
          </cell>
          <cell r="B618" t="str">
            <v xml:space="preserve">PJM Settlement, Inc.                                                  </v>
          </cell>
        </row>
        <row r="619">
          <cell r="A619">
            <v>451</v>
          </cell>
          <cell r="B619" t="str">
            <v xml:space="preserve">Smoky Mountain Transmission LLC                                       </v>
          </cell>
        </row>
        <row r="620">
          <cell r="A620">
            <v>453</v>
          </cell>
          <cell r="B620" t="str">
            <v xml:space="preserve">Transource Missouri, LLC                                              </v>
          </cell>
        </row>
        <row r="621">
          <cell r="A621">
            <v>454</v>
          </cell>
          <cell r="B621" t="str">
            <v xml:space="preserve">Entergy Louisiana, LLC                                                </v>
          </cell>
        </row>
        <row r="622">
          <cell r="A622">
            <v>455</v>
          </cell>
          <cell r="B622" t="str">
            <v xml:space="preserve">ITC Interconnection LLC                                               </v>
          </cell>
        </row>
        <row r="623">
          <cell r="A623">
            <v>512</v>
          </cell>
          <cell r="B623" t="str">
            <v xml:space="preserve">Transource West Virginia, LLC                                         </v>
          </cell>
        </row>
        <row r="624">
          <cell r="A624">
            <v>513</v>
          </cell>
          <cell r="B624" t="str">
            <v xml:space="preserve">4C Acquisition, LLC                                                   </v>
          </cell>
        </row>
        <row r="625">
          <cell r="A625">
            <v>1</v>
          </cell>
          <cell r="B625" t="str">
            <v xml:space="preserve">AEP Generating Company                                                </v>
          </cell>
        </row>
        <row r="626">
          <cell r="A626">
            <v>2</v>
          </cell>
          <cell r="B626" t="str">
            <v xml:space="preserve">ALABAMA POWER COMPANY                                                 </v>
          </cell>
        </row>
        <row r="627">
          <cell r="A627">
            <v>3</v>
          </cell>
          <cell r="B627" t="str">
            <v xml:space="preserve">Alaska Electric Light and Power Company                               </v>
          </cell>
        </row>
        <row r="628">
          <cell r="A628">
            <v>5</v>
          </cell>
          <cell r="B628" t="str">
            <v xml:space="preserve">THE ALLEGHENY GENERATING COMPANY                                      </v>
          </cell>
        </row>
        <row r="629">
          <cell r="A629">
            <v>6</v>
          </cell>
          <cell r="B629" t="str">
            <v xml:space="preserve">Appalachian Power Company                                             </v>
          </cell>
        </row>
        <row r="630">
          <cell r="A630">
            <v>7</v>
          </cell>
          <cell r="B630" t="str">
            <v xml:space="preserve">Arizona Public Service Company                                        </v>
          </cell>
        </row>
        <row r="631">
          <cell r="A631">
            <v>8</v>
          </cell>
          <cell r="B631" t="str">
            <v xml:space="preserve">Entergy Arkansas, Inc.                                                </v>
          </cell>
        </row>
        <row r="632">
          <cell r="A632">
            <v>9</v>
          </cell>
          <cell r="B632" t="str">
            <v xml:space="preserve">Atlantic City Electric Company                                        </v>
          </cell>
        </row>
        <row r="633">
          <cell r="A633">
            <v>10</v>
          </cell>
          <cell r="B633" t="str">
            <v xml:space="preserve">Baltimore Gas and Electric Company                                    </v>
          </cell>
        </row>
        <row r="634">
          <cell r="A634">
            <v>11</v>
          </cell>
          <cell r="B634" t="str">
            <v xml:space="preserve">Emera Maine                                                           </v>
          </cell>
        </row>
        <row r="635">
          <cell r="A635">
            <v>12</v>
          </cell>
          <cell r="B635" t="str">
            <v xml:space="preserve">Black Hills Power, Inc.                                               </v>
          </cell>
        </row>
        <row r="636">
          <cell r="A636">
            <v>17</v>
          </cell>
          <cell r="B636" t="str">
            <v xml:space="preserve">Duke Energy Progress, LLC                                             </v>
          </cell>
        </row>
        <row r="637">
          <cell r="A637">
            <v>18</v>
          </cell>
          <cell r="B637" t="str">
            <v xml:space="preserve">Catalyst Old River Hydroelectric Limited Partnership                  </v>
          </cell>
        </row>
        <row r="638">
          <cell r="A638">
            <v>19</v>
          </cell>
          <cell r="B638" t="str">
            <v xml:space="preserve">CENTRAL HUDSON GAS &amp; ELECTRIC CORPORATION                             </v>
          </cell>
        </row>
        <row r="639">
          <cell r="A639">
            <v>22</v>
          </cell>
          <cell r="B639" t="str">
            <v xml:space="preserve">Cleco Power LLC                                                       </v>
          </cell>
        </row>
        <row r="640">
          <cell r="A640">
            <v>23</v>
          </cell>
          <cell r="B640" t="str">
            <v xml:space="preserve">Central Maine Power Company                                           </v>
          </cell>
        </row>
        <row r="641">
          <cell r="A641">
            <v>24</v>
          </cell>
          <cell r="B641" t="str">
            <v xml:space="preserve">AEP Texas Central Company                                             </v>
          </cell>
        </row>
        <row r="642">
          <cell r="A642">
            <v>27</v>
          </cell>
          <cell r="B642" t="str">
            <v xml:space="preserve">Duke Energy Ohio, Inc.                                                </v>
          </cell>
        </row>
        <row r="643">
          <cell r="A643">
            <v>30</v>
          </cell>
          <cell r="B643" t="str">
            <v xml:space="preserve">Cleveland Electric Illuminating Company, The                          </v>
          </cell>
        </row>
        <row r="644">
          <cell r="A644">
            <v>32</v>
          </cell>
          <cell r="B644" t="str">
            <v xml:space="preserve">Commonwealth Edison Company                                           </v>
          </cell>
        </row>
        <row r="645">
          <cell r="A645">
            <v>33</v>
          </cell>
          <cell r="B645" t="str">
            <v xml:space="preserve">Commonwealth Edison Company of Indiana, Inc.                          </v>
          </cell>
        </row>
        <row r="646">
          <cell r="A646">
            <v>35</v>
          </cell>
          <cell r="B646" t="str">
            <v xml:space="preserve">UNITIL Power Corp.                                                    </v>
          </cell>
        </row>
        <row r="647">
          <cell r="A647">
            <v>36</v>
          </cell>
          <cell r="B647" t="str">
            <v xml:space="preserve">Consolidated Edison Company of New York, Inc.                         </v>
          </cell>
        </row>
        <row r="648">
          <cell r="A648">
            <v>38</v>
          </cell>
          <cell r="B648" t="str">
            <v xml:space="preserve">Connecticut Yankee Atomic Power Company                               </v>
          </cell>
        </row>
        <row r="649">
          <cell r="A649">
            <v>39</v>
          </cell>
          <cell r="B649" t="str">
            <v xml:space="preserve">Connecticut Light and Power Company, The                              </v>
          </cell>
        </row>
        <row r="650">
          <cell r="A650">
            <v>40</v>
          </cell>
          <cell r="B650" t="str">
            <v xml:space="preserve">Consolidated Water Power Company                                      </v>
          </cell>
        </row>
        <row r="651">
          <cell r="A651">
            <v>41</v>
          </cell>
          <cell r="B651" t="str">
            <v xml:space="preserve">Consumers Energy Company                                              </v>
          </cell>
        </row>
        <row r="652">
          <cell r="A652">
            <v>42</v>
          </cell>
          <cell r="B652" t="str">
            <v xml:space="preserve">The Dayton Power and Light Company                                    </v>
          </cell>
        </row>
        <row r="653">
          <cell r="A653">
            <v>43</v>
          </cell>
          <cell r="B653" t="str">
            <v xml:space="preserve">Delmarva Power &amp; Light Company                                        </v>
          </cell>
        </row>
        <row r="654">
          <cell r="A654">
            <v>44</v>
          </cell>
          <cell r="B654" t="str">
            <v xml:space="preserve">DTE Electric Company                                                  </v>
          </cell>
        </row>
        <row r="655">
          <cell r="A655">
            <v>45</v>
          </cell>
          <cell r="B655" t="str">
            <v xml:space="preserve">Duke Energy Carolinas, LLC                                            </v>
          </cell>
        </row>
        <row r="656">
          <cell r="A656">
            <v>46</v>
          </cell>
          <cell r="B656" t="str">
            <v xml:space="preserve">Duquesne Light Company                                                </v>
          </cell>
        </row>
        <row r="657">
          <cell r="A657">
            <v>49</v>
          </cell>
          <cell r="B657" t="str">
            <v xml:space="preserve">El Paso Electric Company                                              </v>
          </cell>
        </row>
        <row r="658">
          <cell r="A658">
            <v>51</v>
          </cell>
          <cell r="B658" t="str">
            <v xml:space="preserve">The Empire District Electric Company                                  </v>
          </cell>
        </row>
        <row r="659">
          <cell r="A659">
            <v>54</v>
          </cell>
          <cell r="B659" t="str">
            <v xml:space="preserve">Fitchburg Gas and Electric Light Company                              </v>
          </cell>
        </row>
        <row r="660">
          <cell r="A660">
            <v>55</v>
          </cell>
          <cell r="B660" t="str">
            <v xml:space="preserve">Duke Energy Florida, LLC                                              </v>
          </cell>
        </row>
        <row r="661">
          <cell r="A661">
            <v>56</v>
          </cell>
          <cell r="B661" t="str">
            <v xml:space="preserve">Florida Power &amp; Light Company                                         </v>
          </cell>
        </row>
        <row r="662">
          <cell r="A662">
            <v>57</v>
          </cell>
          <cell r="B662" t="str">
            <v xml:space="preserve">Georgia Power Company                                                 </v>
          </cell>
        </row>
        <row r="663">
          <cell r="A663">
            <v>58</v>
          </cell>
          <cell r="B663" t="str">
            <v xml:space="preserve">Golden Spread Electric Cooperative, Inc.                              </v>
          </cell>
        </row>
        <row r="664">
          <cell r="A664">
            <v>59</v>
          </cell>
          <cell r="B664" t="str">
            <v xml:space="preserve">Liberty Utilities (Granite State Electric) Corp.                      </v>
          </cell>
        </row>
        <row r="665">
          <cell r="A665">
            <v>61</v>
          </cell>
          <cell r="B665" t="str">
            <v xml:space="preserve">Green Mountain Power Corp                                             </v>
          </cell>
        </row>
        <row r="666">
          <cell r="A666">
            <v>62</v>
          </cell>
          <cell r="B666" t="str">
            <v xml:space="preserve">Gulf Power Company                                                    </v>
          </cell>
        </row>
        <row r="667">
          <cell r="A667">
            <v>63</v>
          </cell>
          <cell r="B667" t="str">
            <v xml:space="preserve">Entergy Gulf States Louisiana, L.L.C.                                 </v>
          </cell>
        </row>
        <row r="668">
          <cell r="A668">
            <v>68</v>
          </cell>
          <cell r="B668" t="str">
            <v xml:space="preserve">CenterPoint Energy Houston Electric, LLC                              </v>
          </cell>
        </row>
        <row r="669">
          <cell r="A669">
            <v>70</v>
          </cell>
          <cell r="B669" t="str">
            <v xml:space="preserve">Idaho Power Company                                                   </v>
          </cell>
        </row>
        <row r="670">
          <cell r="A670">
            <v>72</v>
          </cell>
          <cell r="B670" t="str">
            <v xml:space="preserve">Indiana-Kentucky Electric Corporation                                 </v>
          </cell>
        </row>
        <row r="671">
          <cell r="A671">
            <v>73</v>
          </cell>
          <cell r="B671" t="str">
            <v xml:space="preserve">Indiana Michigan Power Company                                        </v>
          </cell>
        </row>
        <row r="672">
          <cell r="A672">
            <v>74</v>
          </cell>
          <cell r="B672" t="str">
            <v xml:space="preserve">Indianapolis Power &amp; Light Company                                    </v>
          </cell>
        </row>
        <row r="673">
          <cell r="A673">
            <v>77</v>
          </cell>
          <cell r="B673" t="str">
            <v xml:space="preserve">Jersey Central Power &amp; Light Company                                  </v>
          </cell>
        </row>
        <row r="674">
          <cell r="A674">
            <v>79</v>
          </cell>
          <cell r="B674" t="str">
            <v xml:space="preserve">Kansas City Power &amp; Light Company                                     </v>
          </cell>
        </row>
        <row r="675">
          <cell r="A675">
            <v>80</v>
          </cell>
          <cell r="B675" t="str">
            <v xml:space="preserve">Kansas Gas and Electric Company                                       </v>
          </cell>
        </row>
        <row r="676">
          <cell r="A676">
            <v>81</v>
          </cell>
          <cell r="B676" t="str">
            <v xml:space="preserve">Kentucky Power Company                                                </v>
          </cell>
        </row>
        <row r="677">
          <cell r="A677">
            <v>82</v>
          </cell>
          <cell r="B677" t="str">
            <v xml:space="preserve">Kentucky Utilities Company                                            </v>
          </cell>
        </row>
        <row r="678">
          <cell r="A678">
            <v>83</v>
          </cell>
          <cell r="B678" t="str">
            <v xml:space="preserve">Kingsport Power Company                                               </v>
          </cell>
        </row>
        <row r="679">
          <cell r="A679">
            <v>84</v>
          </cell>
          <cell r="B679" t="str">
            <v xml:space="preserve">Lockhart Power Company                                                </v>
          </cell>
        </row>
        <row r="680">
          <cell r="A680">
            <v>85</v>
          </cell>
          <cell r="B680" t="str">
            <v xml:space="preserve">National Grid Generation LLC                                          </v>
          </cell>
        </row>
        <row r="681">
          <cell r="A681">
            <v>87</v>
          </cell>
          <cell r="B681" t="str">
            <v xml:space="preserve">EL Investment Company                                                 </v>
          </cell>
        </row>
        <row r="682">
          <cell r="A682">
            <v>88</v>
          </cell>
          <cell r="B682" t="str">
            <v xml:space="preserve">Louisville Gas and Electric Company                                   </v>
          </cell>
        </row>
        <row r="683">
          <cell r="A683">
            <v>89</v>
          </cell>
          <cell r="B683" t="str">
            <v xml:space="preserve">Madison Gas and Electric Company                                      </v>
          </cell>
        </row>
        <row r="684">
          <cell r="A684">
            <v>90</v>
          </cell>
          <cell r="B684" t="str">
            <v xml:space="preserve">Maine Electric Power Company, Inc.                                    </v>
          </cell>
        </row>
        <row r="685">
          <cell r="A685">
            <v>92</v>
          </cell>
          <cell r="B685" t="str">
            <v xml:space="preserve">Maine Yankee Atomic Power Company                                     </v>
          </cell>
        </row>
        <row r="686">
          <cell r="A686">
            <v>93</v>
          </cell>
          <cell r="B686" t="str">
            <v xml:space="preserve">Massachusetts Electric Company                                        </v>
          </cell>
        </row>
        <row r="687">
          <cell r="A687">
            <v>95</v>
          </cell>
          <cell r="B687" t="str">
            <v xml:space="preserve">MDU Resources Group, Inc.                                             </v>
          </cell>
        </row>
        <row r="688">
          <cell r="A688">
            <v>96</v>
          </cell>
          <cell r="B688" t="str">
            <v xml:space="preserve">Metropolitan Edison Company                                           </v>
          </cell>
        </row>
        <row r="689">
          <cell r="A689">
            <v>98</v>
          </cell>
          <cell r="B689" t="str">
            <v xml:space="preserve">ALLETE, Inc.                                                          </v>
          </cell>
        </row>
        <row r="690">
          <cell r="A690">
            <v>99</v>
          </cell>
          <cell r="B690" t="str">
            <v xml:space="preserve">Mississippi Power Company                                             </v>
          </cell>
        </row>
        <row r="691">
          <cell r="A691">
            <v>100</v>
          </cell>
          <cell r="B691" t="str">
            <v xml:space="preserve">Entergy Mississippi, Inc.                                             </v>
          </cell>
        </row>
        <row r="692">
          <cell r="A692">
            <v>101</v>
          </cell>
          <cell r="B692" t="str">
            <v xml:space="preserve">MONONGAHELA POWER COMPANY                                             </v>
          </cell>
        </row>
        <row r="693">
          <cell r="A693">
            <v>105</v>
          </cell>
          <cell r="B693" t="str">
            <v xml:space="preserve">Mt. Carmel Public Utility Co                                          </v>
          </cell>
        </row>
        <row r="694">
          <cell r="A694">
            <v>107</v>
          </cell>
          <cell r="B694" t="str">
            <v xml:space="preserve">The Narragansett Electric Company                                     </v>
          </cell>
        </row>
        <row r="695">
          <cell r="A695">
            <v>108</v>
          </cell>
          <cell r="B695" t="str">
            <v xml:space="preserve">Nevada Power Company, d/b/a NV Energy                                 </v>
          </cell>
        </row>
        <row r="696">
          <cell r="A696">
            <v>110</v>
          </cell>
          <cell r="B696" t="str">
            <v xml:space="preserve">New England Electric Transmission Corporation                         </v>
          </cell>
        </row>
        <row r="697">
          <cell r="A697">
            <v>111</v>
          </cell>
          <cell r="B697" t="str">
            <v xml:space="preserve">New England Hydro-Trans. Elec. Co., Inc.                              </v>
          </cell>
        </row>
        <row r="698">
          <cell r="A698">
            <v>112</v>
          </cell>
          <cell r="B698" t="str">
            <v xml:space="preserve">New England Hydro-Transmission Corporation                            </v>
          </cell>
        </row>
        <row r="699">
          <cell r="A699">
            <v>113</v>
          </cell>
          <cell r="B699" t="str">
            <v xml:space="preserve">New England Power Company                                             </v>
          </cell>
        </row>
        <row r="700">
          <cell r="A700">
            <v>114</v>
          </cell>
          <cell r="B700" t="str">
            <v xml:space="preserve">Entergy New Orleans, Inc.                                             </v>
          </cell>
        </row>
        <row r="701">
          <cell r="A701">
            <v>115</v>
          </cell>
          <cell r="B701" t="str">
            <v xml:space="preserve">New York State Electric &amp; Gas Corporation                             </v>
          </cell>
        </row>
        <row r="702">
          <cell r="A702">
            <v>117</v>
          </cell>
          <cell r="B702" t="str">
            <v xml:space="preserve">Niagara Mohawk Power Corporation                                      </v>
          </cell>
        </row>
        <row r="703">
          <cell r="A703">
            <v>119</v>
          </cell>
          <cell r="B703" t="str">
            <v xml:space="preserve">Northern Indiana Public Service Company                               </v>
          </cell>
        </row>
        <row r="704">
          <cell r="A704">
            <v>120</v>
          </cell>
          <cell r="B704" t="str">
            <v xml:space="preserve">Northern States Power Company (Minnesota)                             </v>
          </cell>
        </row>
        <row r="705">
          <cell r="A705">
            <v>121</v>
          </cell>
          <cell r="B705" t="str">
            <v xml:space="preserve">Northern States Power Company (Wisconsin)                             </v>
          </cell>
        </row>
        <row r="706">
          <cell r="A706">
            <v>122</v>
          </cell>
          <cell r="B706" t="str">
            <v xml:space="preserve">NorthWestern Corporation                                              </v>
          </cell>
        </row>
        <row r="707">
          <cell r="A707">
            <v>123</v>
          </cell>
          <cell r="B707" t="str">
            <v xml:space="preserve">Northwestern Wisconsin Electric Company                               </v>
          </cell>
        </row>
        <row r="708">
          <cell r="A708">
            <v>126</v>
          </cell>
          <cell r="B708" t="str">
            <v xml:space="preserve">Ohio Edison Company                                                   </v>
          </cell>
        </row>
        <row r="709">
          <cell r="A709">
            <v>127</v>
          </cell>
          <cell r="B709" t="str">
            <v xml:space="preserve">Ohio Power Company                                                    </v>
          </cell>
        </row>
        <row r="710">
          <cell r="A710">
            <v>128</v>
          </cell>
          <cell r="B710" t="str">
            <v xml:space="preserve">Ohio Valley Electric Corporation                                      </v>
          </cell>
        </row>
        <row r="711">
          <cell r="A711">
            <v>129</v>
          </cell>
          <cell r="B711" t="str">
            <v xml:space="preserve">Old Dominion Electric Cooperative                                     </v>
          </cell>
        </row>
        <row r="712">
          <cell r="A712">
            <v>130</v>
          </cell>
          <cell r="B712" t="str">
            <v xml:space="preserve">Oklahoma Gas and Electric Company                                     </v>
          </cell>
        </row>
        <row r="713">
          <cell r="A713">
            <v>131</v>
          </cell>
          <cell r="B713" t="str">
            <v xml:space="preserve">Orange and Rockland Utilities, Inc                                    </v>
          </cell>
        </row>
        <row r="714">
          <cell r="A714">
            <v>132</v>
          </cell>
          <cell r="B714" t="str">
            <v xml:space="preserve">Otter Tail Power Company                                              </v>
          </cell>
        </row>
        <row r="715">
          <cell r="A715">
            <v>133</v>
          </cell>
          <cell r="B715" t="str">
            <v xml:space="preserve">PACIFIC GAS AND ELECTRIC COMPANY                                      </v>
          </cell>
        </row>
        <row r="716">
          <cell r="A716">
            <v>134</v>
          </cell>
          <cell r="B716" t="str">
            <v xml:space="preserve">PacifiCorp                                                            </v>
          </cell>
        </row>
        <row r="717">
          <cell r="A717">
            <v>135</v>
          </cell>
          <cell r="B717" t="str">
            <v xml:space="preserve">PECO Energy Company                                                   </v>
          </cell>
        </row>
        <row r="718">
          <cell r="A718">
            <v>136</v>
          </cell>
          <cell r="B718" t="str">
            <v xml:space="preserve">Pennsylvania Electric Company                                         </v>
          </cell>
        </row>
        <row r="719">
          <cell r="A719">
            <v>137</v>
          </cell>
          <cell r="B719" t="str">
            <v xml:space="preserve">Pennsylvania Power Company                                            </v>
          </cell>
        </row>
        <row r="720">
          <cell r="A720">
            <v>138</v>
          </cell>
          <cell r="B720" t="str">
            <v xml:space="preserve">PPL Electric Utilities Corporation                                    </v>
          </cell>
        </row>
        <row r="721">
          <cell r="A721">
            <v>140</v>
          </cell>
          <cell r="B721" t="str">
            <v xml:space="preserve">Pioneer Power and Light Company                                       </v>
          </cell>
        </row>
        <row r="722">
          <cell r="A722">
            <v>141</v>
          </cell>
          <cell r="B722" t="str">
            <v xml:space="preserve">Portland General Electric Company                                     </v>
          </cell>
        </row>
        <row r="723">
          <cell r="A723">
            <v>142</v>
          </cell>
          <cell r="B723" t="str">
            <v xml:space="preserve">THE POTOMAC EDISON COMPANY                                            </v>
          </cell>
        </row>
        <row r="724">
          <cell r="A724">
            <v>143</v>
          </cell>
          <cell r="B724" t="str">
            <v xml:space="preserve">Potomac Electric Power Company                                        </v>
          </cell>
        </row>
        <row r="725">
          <cell r="A725">
            <v>144</v>
          </cell>
          <cell r="B725" t="str">
            <v xml:space="preserve">Duke Energy Indiana, LLC                                              </v>
          </cell>
        </row>
        <row r="726">
          <cell r="A726">
            <v>145</v>
          </cell>
          <cell r="B726" t="str">
            <v xml:space="preserve">Public Service Company of Colorado                                    </v>
          </cell>
        </row>
        <row r="727">
          <cell r="A727">
            <v>146</v>
          </cell>
          <cell r="B727" t="str">
            <v xml:space="preserve">Public Service Company of New Hampshire                               </v>
          </cell>
        </row>
        <row r="728">
          <cell r="A728">
            <v>147</v>
          </cell>
          <cell r="B728" t="str">
            <v xml:space="preserve">Public Service Company of New Mexico                                  </v>
          </cell>
        </row>
        <row r="729">
          <cell r="A729">
            <v>148</v>
          </cell>
          <cell r="B729" t="str">
            <v xml:space="preserve">Public Service Company of Oklahoma                                    </v>
          </cell>
        </row>
        <row r="730">
          <cell r="A730">
            <v>149</v>
          </cell>
          <cell r="B730" t="str">
            <v xml:space="preserve">Public Service Electric and Gas Company                               </v>
          </cell>
        </row>
        <row r="731">
          <cell r="A731">
            <v>150</v>
          </cell>
          <cell r="B731" t="str">
            <v xml:space="preserve">Puget Sound Energy, Inc.                                              </v>
          </cell>
        </row>
        <row r="732">
          <cell r="A732">
            <v>151</v>
          </cell>
          <cell r="B732" t="str">
            <v xml:space="preserve">Rochester Gas and Electric Corporation                                </v>
          </cell>
        </row>
        <row r="733">
          <cell r="A733">
            <v>152</v>
          </cell>
          <cell r="B733" t="str">
            <v xml:space="preserve">Rockland Electric Company                                             </v>
          </cell>
        </row>
        <row r="734">
          <cell r="A734">
            <v>155</v>
          </cell>
          <cell r="B734" t="str">
            <v xml:space="preserve">San Diego Gas &amp; Electric Company                                      </v>
          </cell>
        </row>
        <row r="735">
          <cell r="A735">
            <v>157</v>
          </cell>
          <cell r="B735" t="str">
            <v xml:space="preserve">Sierra Pacific Power Company d/b/a NV Energy                          </v>
          </cell>
        </row>
        <row r="736">
          <cell r="A736">
            <v>159</v>
          </cell>
          <cell r="B736" t="str">
            <v xml:space="preserve">South Carolina Electric &amp; Gas Company                                 </v>
          </cell>
        </row>
        <row r="737">
          <cell r="A737">
            <v>160</v>
          </cell>
          <cell r="B737" t="str">
            <v xml:space="preserve">South Carolina Generating Company, Inc.                               </v>
          </cell>
        </row>
        <row r="738">
          <cell r="A738">
            <v>161</v>
          </cell>
          <cell r="B738" t="str">
            <v xml:space="preserve">Southern California Edison Company                                    </v>
          </cell>
        </row>
        <row r="739">
          <cell r="A739">
            <v>162</v>
          </cell>
          <cell r="B739" t="str">
            <v xml:space="preserve">SOUTHERN ELECTRIC GENERATING COMPANY                                  </v>
          </cell>
        </row>
        <row r="740">
          <cell r="A740">
            <v>163</v>
          </cell>
          <cell r="B740" t="str">
            <v xml:space="preserve">Southern Indiana Gas and Electric Company                             </v>
          </cell>
        </row>
        <row r="741">
          <cell r="A741">
            <v>164</v>
          </cell>
          <cell r="B741" t="str">
            <v xml:space="preserve">Southwestern Electric Power Company                                   </v>
          </cell>
        </row>
        <row r="742">
          <cell r="A742">
            <v>166</v>
          </cell>
          <cell r="B742" t="str">
            <v xml:space="preserve">Southwestern Public Service Company                                   </v>
          </cell>
        </row>
        <row r="743">
          <cell r="A743">
            <v>167</v>
          </cell>
          <cell r="B743" t="str">
            <v xml:space="preserve">Superior Water, Light and Power Company                               </v>
          </cell>
        </row>
        <row r="744">
          <cell r="A744">
            <v>169</v>
          </cell>
          <cell r="B744" t="str">
            <v xml:space="preserve">System Energy Resources, Inc.                                         </v>
          </cell>
        </row>
        <row r="745">
          <cell r="A745">
            <v>170</v>
          </cell>
          <cell r="B745" t="str">
            <v xml:space="preserve">Tampa Electric Company                                                </v>
          </cell>
        </row>
        <row r="746">
          <cell r="A746">
            <v>171</v>
          </cell>
          <cell r="B746" t="str">
            <v xml:space="preserve">Alcoa Power Generating Inc.                                           </v>
          </cell>
        </row>
        <row r="747">
          <cell r="A747">
            <v>175</v>
          </cell>
          <cell r="B747" t="str">
            <v xml:space="preserve">Toledo Edison Company, The                                            </v>
          </cell>
        </row>
        <row r="748">
          <cell r="A748">
            <v>176</v>
          </cell>
          <cell r="B748" t="str">
            <v xml:space="preserve">Tucson Electric Power Company                                         </v>
          </cell>
        </row>
        <row r="749">
          <cell r="A749">
            <v>177</v>
          </cell>
          <cell r="B749" t="str">
            <v xml:space="preserve">UNION ELECTRIC COMPANY                                                </v>
          </cell>
        </row>
        <row r="750">
          <cell r="A750">
            <v>178</v>
          </cell>
          <cell r="B750" t="str">
            <v xml:space="preserve">Duke Energy Kentucky, Inc.                                            </v>
          </cell>
        </row>
        <row r="751">
          <cell r="A751">
            <v>179</v>
          </cell>
          <cell r="B751" t="str">
            <v xml:space="preserve">The United Illuminating Company                                       </v>
          </cell>
        </row>
        <row r="752">
          <cell r="A752">
            <v>181</v>
          </cell>
          <cell r="B752" t="str">
            <v xml:space="preserve">Upper Peninsula Power Company                                         </v>
          </cell>
        </row>
        <row r="753">
          <cell r="A753">
            <v>182</v>
          </cell>
          <cell r="B753" t="str">
            <v xml:space="preserve">KCP&amp;L Greater Missouri Operations Company                             </v>
          </cell>
        </row>
        <row r="754">
          <cell r="A754">
            <v>183</v>
          </cell>
          <cell r="B754" t="str">
            <v xml:space="preserve">Vermont Electric Power Company, Inc.                                  </v>
          </cell>
        </row>
        <row r="755">
          <cell r="A755">
            <v>184</v>
          </cell>
          <cell r="B755" t="str">
            <v xml:space="preserve">Vermont Electric Transmission Company, Inc.                           </v>
          </cell>
        </row>
        <row r="756">
          <cell r="A756">
            <v>185</v>
          </cell>
          <cell r="B756" t="str">
            <v xml:space="preserve">Vermont Yankee Nuclear Power Corporation                              </v>
          </cell>
        </row>
        <row r="757">
          <cell r="A757">
            <v>186</v>
          </cell>
          <cell r="B757" t="str">
            <v xml:space="preserve">VIRGINIA ELECTRIC AND POWER COMPANY                                   </v>
          </cell>
        </row>
        <row r="758">
          <cell r="A758">
            <v>187</v>
          </cell>
          <cell r="B758" t="str">
            <v xml:space="preserve">Avista Corporation                                                    </v>
          </cell>
        </row>
        <row r="759">
          <cell r="A759">
            <v>188</v>
          </cell>
          <cell r="B759" t="str">
            <v xml:space="preserve">WEST PENN POWER COMPANY                                               </v>
          </cell>
        </row>
        <row r="760">
          <cell r="A760">
            <v>189</v>
          </cell>
          <cell r="B760" t="str">
            <v xml:space="preserve">AEP Texas North Company                                               </v>
          </cell>
        </row>
        <row r="761">
          <cell r="A761">
            <v>190</v>
          </cell>
          <cell r="B761" t="str">
            <v xml:space="preserve">Western Massachusetts Electric Company                                </v>
          </cell>
        </row>
        <row r="762">
          <cell r="A762">
            <v>191</v>
          </cell>
          <cell r="B762" t="str">
            <v xml:space="preserve">Westar Energy, Inc.                                                   </v>
          </cell>
        </row>
        <row r="763">
          <cell r="A763">
            <v>192</v>
          </cell>
          <cell r="B763" t="str">
            <v xml:space="preserve">Wheeling Power Company                                                </v>
          </cell>
        </row>
        <row r="764">
          <cell r="A764">
            <v>193</v>
          </cell>
          <cell r="B764" t="str">
            <v xml:space="preserve">Wisconsin Electric Power Company                                      </v>
          </cell>
        </row>
        <row r="765">
          <cell r="A765">
            <v>194</v>
          </cell>
          <cell r="B765" t="str">
            <v xml:space="preserve">Wisconsin Power and Light Company                                     </v>
          </cell>
        </row>
        <row r="766">
          <cell r="A766">
            <v>195</v>
          </cell>
          <cell r="B766" t="str">
            <v xml:space="preserve">Wisconsin Public Service Corporation                                  </v>
          </cell>
        </row>
        <row r="767">
          <cell r="A767">
            <v>196</v>
          </cell>
          <cell r="B767" t="str">
            <v xml:space="preserve">Wisconsin River Power Company                                         </v>
          </cell>
        </row>
        <row r="768">
          <cell r="A768">
            <v>198</v>
          </cell>
          <cell r="B768" t="str">
            <v xml:space="preserve">Yankee Atomic Electric Company                                        </v>
          </cell>
        </row>
        <row r="769">
          <cell r="A769">
            <v>202</v>
          </cell>
          <cell r="B769" t="str">
            <v xml:space="preserve">Chugach Electric Association, Inc.                                    </v>
          </cell>
        </row>
        <row r="770">
          <cell r="A770">
            <v>210</v>
          </cell>
          <cell r="B770" t="str">
            <v xml:space="preserve">MidAmerican Energy Company                                            </v>
          </cell>
        </row>
        <row r="771">
          <cell r="A771">
            <v>226</v>
          </cell>
          <cell r="B771" t="str">
            <v xml:space="preserve">Deseret Generation &amp; Transmission Cooperative                         </v>
          </cell>
        </row>
        <row r="772">
          <cell r="A772">
            <v>227</v>
          </cell>
          <cell r="B772" t="str">
            <v xml:space="preserve">Wolverine Power Supply Cooperative, Inc.                              </v>
          </cell>
        </row>
        <row r="773">
          <cell r="A773">
            <v>229</v>
          </cell>
          <cell r="B773" t="str">
            <v xml:space="preserve">California Independent System Operator Corporation                    </v>
          </cell>
        </row>
        <row r="774">
          <cell r="A774">
            <v>230</v>
          </cell>
          <cell r="B774" t="str">
            <v xml:space="preserve">Hermiston Generating Company, L.P.                                    </v>
          </cell>
        </row>
        <row r="775">
          <cell r="A775">
            <v>231</v>
          </cell>
          <cell r="B775" t="str">
            <v xml:space="preserve">ISO New England Inc.                                                  </v>
          </cell>
        </row>
        <row r="776">
          <cell r="A776">
            <v>250</v>
          </cell>
          <cell r="B776" t="str">
            <v xml:space="preserve">New York Independent System Operator                                  </v>
          </cell>
        </row>
        <row r="777">
          <cell r="A777">
            <v>255</v>
          </cell>
          <cell r="B777" t="str">
            <v xml:space="preserve">PJM Interconnection, LLC                                              </v>
          </cell>
        </row>
        <row r="778">
          <cell r="A778">
            <v>258</v>
          </cell>
          <cell r="B778" t="str">
            <v xml:space="preserve">American Transmission Systems, Incorporated                           </v>
          </cell>
        </row>
        <row r="779">
          <cell r="A779">
            <v>268</v>
          </cell>
          <cell r="B779" t="str">
            <v xml:space="preserve">Sharyland Utilities, L.P.                                             </v>
          </cell>
        </row>
        <row r="780">
          <cell r="A780">
            <v>269</v>
          </cell>
          <cell r="B780" t="str">
            <v xml:space="preserve">Golden State Water Company                                            </v>
          </cell>
        </row>
        <row r="781">
          <cell r="A781">
            <v>274</v>
          </cell>
          <cell r="B781" t="str">
            <v xml:space="preserve">Midcontinent Independent System Operator, Inc                         </v>
          </cell>
        </row>
        <row r="782">
          <cell r="A782">
            <v>275</v>
          </cell>
          <cell r="B782" t="str">
            <v xml:space="preserve">American Transmission Company LLC                                     </v>
          </cell>
        </row>
        <row r="783">
          <cell r="A783">
            <v>276</v>
          </cell>
          <cell r="B783" t="str">
            <v xml:space="preserve">Westar Generating, Inc.                                               </v>
          </cell>
        </row>
        <row r="784">
          <cell r="A784">
            <v>281</v>
          </cell>
          <cell r="B784" t="str">
            <v xml:space="preserve">Interstate Power and Light Company                                    </v>
          </cell>
        </row>
        <row r="785">
          <cell r="A785">
            <v>282</v>
          </cell>
          <cell r="B785" t="str">
            <v xml:space="preserve">Oncor Electric Delivery Company LLC                                   </v>
          </cell>
        </row>
        <row r="786">
          <cell r="A786">
            <v>288</v>
          </cell>
          <cell r="B786" t="str">
            <v xml:space="preserve">UNS Electric, Inc.                                                    </v>
          </cell>
        </row>
        <row r="787">
          <cell r="A787">
            <v>289</v>
          </cell>
          <cell r="B787" t="str">
            <v xml:space="preserve">International Transmission Company                                    </v>
          </cell>
        </row>
        <row r="788">
          <cell r="A788">
            <v>290</v>
          </cell>
          <cell r="B788" t="str">
            <v xml:space="preserve">Unitil Energy Systems, Inc.                                           </v>
          </cell>
        </row>
        <row r="789">
          <cell r="A789">
            <v>294</v>
          </cell>
          <cell r="B789" t="str">
            <v xml:space="preserve">Wabash Valley Power Association, Inc.                                 </v>
          </cell>
        </row>
        <row r="790">
          <cell r="A790">
            <v>295</v>
          </cell>
          <cell r="B790" t="str">
            <v xml:space="preserve">DATC Path 15, LLC                                                     </v>
          </cell>
        </row>
        <row r="791">
          <cell r="A791">
            <v>297</v>
          </cell>
          <cell r="B791" t="str">
            <v xml:space="preserve">Southwest Power Pool, Inc.                                            </v>
          </cell>
        </row>
        <row r="792">
          <cell r="A792">
            <v>298</v>
          </cell>
          <cell r="B792" t="str">
            <v xml:space="preserve">Perryville Energy Partners, L.L.C                                     </v>
          </cell>
        </row>
        <row r="793">
          <cell r="A793">
            <v>301</v>
          </cell>
          <cell r="B793" t="str">
            <v xml:space="preserve">Attala Transmission LLC                                               </v>
          </cell>
        </row>
        <row r="794">
          <cell r="A794">
            <v>305</v>
          </cell>
          <cell r="B794" t="str">
            <v xml:space="preserve">EWO Marketing, LLC                                                    </v>
          </cell>
        </row>
        <row r="795">
          <cell r="A795">
            <v>308</v>
          </cell>
          <cell r="B795" t="str">
            <v xml:space="preserve">Michigan Electric Transmission Company LLC (10/06)                    </v>
          </cell>
        </row>
        <row r="796">
          <cell r="A796">
            <v>309</v>
          </cell>
          <cell r="B796" t="str">
            <v xml:space="preserve">NSTAR Electric Company                                                </v>
          </cell>
        </row>
        <row r="797">
          <cell r="A797">
            <v>311</v>
          </cell>
          <cell r="B797" t="str">
            <v xml:space="preserve">Trans-Allegheny Interstate Line Company                               </v>
          </cell>
        </row>
        <row r="798">
          <cell r="A798">
            <v>312</v>
          </cell>
          <cell r="B798" t="str">
            <v xml:space="preserve">Wabash Valley Energy Marketing, Inc.                                  </v>
          </cell>
        </row>
        <row r="799">
          <cell r="A799">
            <v>313</v>
          </cell>
          <cell r="B799" t="str">
            <v xml:space="preserve">Path Allegheny Transmission Company, LLC                              </v>
          </cell>
        </row>
        <row r="800">
          <cell r="A800">
            <v>314</v>
          </cell>
          <cell r="B800" t="str">
            <v xml:space="preserve">Path West Virginia Transmission Company, L.L.C.                       </v>
          </cell>
        </row>
        <row r="801">
          <cell r="A801">
            <v>315</v>
          </cell>
          <cell r="B801" t="str">
            <v xml:space="preserve">Entergy Texas, Inc.                                                   </v>
          </cell>
        </row>
        <row r="802">
          <cell r="A802">
            <v>316</v>
          </cell>
          <cell r="B802" t="str">
            <v xml:space="preserve">ITC Midwest LLC                                                       </v>
          </cell>
        </row>
        <row r="803">
          <cell r="A803">
            <v>318</v>
          </cell>
          <cell r="B803" t="str">
            <v xml:space="preserve">Startrans IO, LLC                                                     </v>
          </cell>
        </row>
        <row r="804">
          <cell r="A804">
            <v>319</v>
          </cell>
          <cell r="B804" t="str">
            <v xml:space="preserve">Prairie Wind Transmission, LLC                                        </v>
          </cell>
        </row>
        <row r="805">
          <cell r="A805">
            <v>320</v>
          </cell>
          <cell r="B805" t="str">
            <v xml:space="preserve">Vermont Transco LLC                                                   </v>
          </cell>
        </row>
        <row r="806">
          <cell r="A806">
            <v>321</v>
          </cell>
          <cell r="B806" t="str">
            <v xml:space="preserve">Citizens Sunrise Transmission LLC.                                    </v>
          </cell>
        </row>
        <row r="807">
          <cell r="A807">
            <v>322</v>
          </cell>
          <cell r="B807" t="str">
            <v xml:space="preserve">South Central MCN LLC                                                 </v>
          </cell>
        </row>
        <row r="808">
          <cell r="A808">
            <v>403</v>
          </cell>
          <cell r="B808" t="str">
            <v xml:space="preserve">Cheyenne Light, Fuel and Power Company                                </v>
          </cell>
        </row>
        <row r="809">
          <cell r="A809">
            <v>418</v>
          </cell>
          <cell r="B809" t="str">
            <v xml:space="preserve">North Central Power Co., Inc.                                         </v>
          </cell>
        </row>
        <row r="810">
          <cell r="A810">
            <v>422</v>
          </cell>
          <cell r="B810" t="str">
            <v xml:space="preserve">Pike County Light and Power Company                                   </v>
          </cell>
        </row>
        <row r="811">
          <cell r="A811">
            <v>428</v>
          </cell>
          <cell r="B811" t="str">
            <v xml:space="preserve">UGI Utilities, Inc.                                                   </v>
          </cell>
        </row>
        <row r="812">
          <cell r="A812">
            <v>432</v>
          </cell>
          <cell r="B812" t="str">
            <v xml:space="preserve">Black Hills/Colorado Electric Utility Company, LP                     </v>
          </cell>
        </row>
        <row r="813">
          <cell r="A813">
            <v>433</v>
          </cell>
          <cell r="B813" t="str">
            <v xml:space="preserve">ITC Great Plains, LLC                                                 </v>
          </cell>
        </row>
        <row r="814">
          <cell r="A814">
            <v>435</v>
          </cell>
          <cell r="B814" t="str">
            <v xml:space="preserve">New Hampshire Transmission, LLC                                       </v>
          </cell>
        </row>
        <row r="815">
          <cell r="A815">
            <v>436</v>
          </cell>
          <cell r="B815" t="str">
            <v xml:space="preserve">AEP Appalachian Transmission Company, Inc.                            </v>
          </cell>
        </row>
        <row r="816">
          <cell r="A816">
            <v>437</v>
          </cell>
          <cell r="B816" t="str">
            <v xml:space="preserve">AEP West Virginia Transmission Company, Inc.                          </v>
          </cell>
        </row>
        <row r="817">
          <cell r="A817">
            <v>438</v>
          </cell>
          <cell r="B817" t="str">
            <v xml:space="preserve">AEP Ohio Transmission Company, Inc.                                   </v>
          </cell>
        </row>
        <row r="818">
          <cell r="A818">
            <v>439</v>
          </cell>
          <cell r="B818" t="str">
            <v xml:space="preserve">AEP Kentucky Transmission Company, Inc.                               </v>
          </cell>
        </row>
        <row r="819">
          <cell r="A819">
            <v>440</v>
          </cell>
          <cell r="B819" t="str">
            <v xml:space="preserve">AEP Indiana Michigan Transmission Company, Inc.                       </v>
          </cell>
        </row>
        <row r="820">
          <cell r="A820">
            <v>441</v>
          </cell>
          <cell r="B820" t="str">
            <v xml:space="preserve">AEP Southwestern Transmission Company, Inc.                           </v>
          </cell>
        </row>
        <row r="821">
          <cell r="A821">
            <v>442</v>
          </cell>
          <cell r="B821" t="str">
            <v xml:space="preserve">AEP Oklahoma Transmission Company, Inc.                               </v>
          </cell>
        </row>
        <row r="822">
          <cell r="A822">
            <v>443</v>
          </cell>
          <cell r="B822" t="str">
            <v xml:space="preserve">Ameren Illinois Company                                               </v>
          </cell>
        </row>
        <row r="823">
          <cell r="A823">
            <v>444</v>
          </cell>
          <cell r="B823" t="str">
            <v xml:space="preserve">Ameren Transmission Company of Illinois                               </v>
          </cell>
        </row>
        <row r="824">
          <cell r="A824">
            <v>446</v>
          </cell>
          <cell r="B824" t="str">
            <v xml:space="preserve">Trans Bay Cable LLC                                                   </v>
          </cell>
        </row>
        <row r="825">
          <cell r="A825">
            <v>447</v>
          </cell>
          <cell r="B825" t="str">
            <v xml:space="preserve">PJM Settlement, Inc.                                                  </v>
          </cell>
        </row>
        <row r="826">
          <cell r="A826">
            <v>451</v>
          </cell>
          <cell r="B826" t="str">
            <v xml:space="preserve">Smoky Mountain Transmission LLC                                       </v>
          </cell>
        </row>
        <row r="827">
          <cell r="A827">
            <v>453</v>
          </cell>
          <cell r="B827" t="str">
            <v xml:space="preserve">Transource Missouri, LLC                                              </v>
          </cell>
        </row>
        <row r="828">
          <cell r="A828">
            <v>454</v>
          </cell>
          <cell r="B828" t="str">
            <v xml:space="preserve">Entergy Louisiana, LLC                                                </v>
          </cell>
        </row>
        <row r="829">
          <cell r="A829">
            <v>455</v>
          </cell>
          <cell r="B829" t="str">
            <v xml:space="preserve">ITC Interconnection LLC                                               </v>
          </cell>
        </row>
        <row r="830">
          <cell r="A830">
            <v>512</v>
          </cell>
          <cell r="B830" t="str">
            <v xml:space="preserve">Transource West Virginia, LLC                                         </v>
          </cell>
        </row>
        <row r="831">
          <cell r="A831">
            <v>513</v>
          </cell>
          <cell r="B831" t="str">
            <v xml:space="preserve">4C Acquisition, LLC                                                   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A2" t="str">
            <v>Activos (D+C+AP)</v>
          </cell>
        </row>
        <row r="3">
          <cell r="A3" t="str">
            <v>Activos (G+T+D+C+AP+PG+I)</v>
          </cell>
        </row>
        <row r="4">
          <cell r="A4" t="str">
            <v>Activos AP</v>
          </cell>
        </row>
        <row r="5">
          <cell r="A5" t="str">
            <v>Activos C</v>
          </cell>
        </row>
        <row r="6">
          <cell r="A6" t="str">
            <v>Activos D (conducciones subt.)</v>
          </cell>
        </row>
        <row r="7">
          <cell r="A7" t="str">
            <v>Activos D (Líneas Aereas)</v>
          </cell>
        </row>
        <row r="8">
          <cell r="A8" t="str">
            <v>Activos D (Líneas Subterrán.)</v>
          </cell>
        </row>
        <row r="9">
          <cell r="A9" t="str">
            <v>Activos PG</v>
          </cell>
        </row>
        <row r="10">
          <cell r="A10" t="str">
            <v>Costos Compra de Energía</v>
          </cell>
        </row>
        <row r="11">
          <cell r="A11" t="str">
            <v>Costos de Administración</v>
          </cell>
        </row>
        <row r="12">
          <cell r="A12" t="str">
            <v>Costos de Combustible</v>
          </cell>
        </row>
        <row r="13">
          <cell r="A13" t="str">
            <v>Costos OyM (C)</v>
          </cell>
        </row>
        <row r="14">
          <cell r="A14" t="str">
            <v>Costos OyM (D)</v>
          </cell>
        </row>
        <row r="15">
          <cell r="A15" t="str">
            <v>Costos Totales</v>
          </cell>
        </row>
        <row r="16">
          <cell r="A16" t="str">
            <v>Costos Totales por Compra de Energia</v>
          </cell>
        </row>
        <row r="17">
          <cell r="A17" t="str">
            <v>Demanda Pico [MW]</v>
          </cell>
        </row>
        <row r="18">
          <cell r="A18" t="str">
            <v>Depreciación Acumulada (D+C+AP)</v>
          </cell>
        </row>
        <row r="19">
          <cell r="A19" t="str">
            <v>Depreciación Anual (D+C+AP)</v>
          </cell>
        </row>
        <row r="20">
          <cell r="A20" t="str">
            <v>Energia Consumo propio [MWh]</v>
          </cell>
        </row>
        <row r="21">
          <cell r="A21" t="str">
            <v>Energia de ingreso [MWh]</v>
          </cell>
        </row>
        <row r="22">
          <cell r="A22" t="str">
            <v>Energia suministrada sin costo [MWh]</v>
          </cell>
        </row>
        <row r="23">
          <cell r="A23" t="str">
            <v>Nº de Clientes</v>
          </cell>
        </row>
        <row r="24">
          <cell r="A24" t="str">
            <v>Pérdidas de energía [MWh]</v>
          </cell>
        </row>
        <row r="25">
          <cell r="A25" t="str">
            <v>Venta a Autoridades [MWh]</v>
          </cell>
        </row>
        <row r="26">
          <cell r="A26" t="str">
            <v>Venta a Usuarios Propios [MWh]</v>
          </cell>
        </row>
        <row r="27">
          <cell r="A27" t="str">
            <v>Venta Consumo Comercial [MWh]</v>
          </cell>
        </row>
        <row r="28">
          <cell r="A28" t="str">
            <v>Venta Consumo Industrial [MWh]</v>
          </cell>
        </row>
        <row r="29">
          <cell r="A29" t="str">
            <v>Venta Consumo Residencial [MWh]</v>
          </cell>
        </row>
        <row r="30">
          <cell r="A30" t="str">
            <v>Venta de Energía Otras [MWh]</v>
          </cell>
        </row>
        <row r="31">
          <cell r="A31" t="str">
            <v>Venta Energía para AP [MWh]</v>
          </cell>
        </row>
        <row r="32">
          <cell r="A32" t="str">
            <v>Venta para reventa [MWh]</v>
          </cell>
        </row>
        <row r="33">
          <cell r="A33" t="str">
            <v>Venta totales de energía [MWh]</v>
          </cell>
        </row>
        <row r="34">
          <cell r="A34" t="str">
            <v>Costo Salarios D</v>
          </cell>
        </row>
        <row r="35">
          <cell r="A35" t="str">
            <v>Costo Salarios C</v>
          </cell>
        </row>
        <row r="36">
          <cell r="A36" t="str">
            <v>Costo Salarios Ad</v>
          </cell>
        </row>
        <row r="37">
          <cell r="A37" t="str">
            <v>Costo Salarios Totales Elect</v>
          </cell>
        </row>
        <row r="38">
          <cell r="A38" t="str">
            <v>Costo Salarios Payroll</v>
          </cell>
        </row>
        <row r="39">
          <cell r="A39" t="str">
            <v>Costo Salarios Otras cuentas</v>
          </cell>
        </row>
        <row r="40">
          <cell r="A40" t="str">
            <v>Costo Salarios Totales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lobales"/>
      <sheetName val="Resultados"/>
      <sheetName val="Tablas y Grafico Muestra"/>
      <sheetName val="Panel de Control"/>
      <sheetName val="Vinculo campos"/>
      <sheetName val="Vinculo Empresas"/>
      <sheetName val="CLR"/>
      <sheetName val="%MO_Panama"/>
      <sheetName val="Costos"/>
      <sheetName val="BDPanama17-20 (Balboas Hist.)"/>
      <sheetName val="Tiempo_med_compra (Panama)"/>
      <sheetName val="SalariosOyM (Panama)"/>
      <sheetName val="BDPanama17-20 (Balboas jun20)"/>
      <sheetName val="BDPanama15-20 (USD jun20)"/>
      <sheetName val="Estimacion de Activos 2019"/>
      <sheetName val="BDFERC17-20"/>
      <sheetName val="BD"/>
      <sheetName val="Respondent_ID"/>
      <sheetName val="Analisis de Muestra"/>
      <sheetName val="Criterios Exclusión"/>
      <sheetName val="Exclusión"/>
      <sheetName val="SalariosOyM"/>
      <sheetName val="Tiempo_med_compra"/>
      <sheetName val="Parametros"/>
      <sheetName val="BD Ajust."/>
      <sheetName val="1°Indic."/>
      <sheetName val="2°Indic."/>
      <sheetName val="3°Indic."/>
      <sheetName val="4°Indic."/>
      <sheetName val="5°Indic."/>
      <sheetName val="IPC Panama"/>
      <sheetName val="IPM Panama"/>
      <sheetName val="CPI USA"/>
      <sheetName val="PPI USA"/>
      <sheetName val="Variables"/>
      <sheetName val="ATrans24-115"/>
      <sheetName val="Procesamiento_Base de Datos_2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lobales"/>
      <sheetName val="Resultados"/>
      <sheetName val="Tablas y Grafico Muestra"/>
      <sheetName val="Panel de Control"/>
      <sheetName val="Vinculo campos"/>
      <sheetName val="Vinculo Empresas"/>
      <sheetName val="CLR"/>
      <sheetName val="%MO_Panama"/>
      <sheetName val="Costos"/>
      <sheetName val="BDPanama17-20 (Balboas Hist.)"/>
      <sheetName val="Tiempo_med_compra (Panama)"/>
      <sheetName val="SalariosOyM (Panama)"/>
      <sheetName val="BDPanama17-20 (Balboas jun20)"/>
      <sheetName val="BDPanama15-20 (USD jun20)"/>
      <sheetName val="Estimacion de Activos 2019"/>
      <sheetName val="BDFERC17-20"/>
      <sheetName val="BD"/>
      <sheetName val="Respondent_ID"/>
      <sheetName val="Analisis de Muestra"/>
      <sheetName val="Criterios Exclusión"/>
      <sheetName val="Exclusión"/>
      <sheetName val="SalariosOyM"/>
      <sheetName val="Tiempo_med_compra"/>
      <sheetName val="Parametros"/>
      <sheetName val="BD Ajust."/>
      <sheetName val="1°Indic."/>
      <sheetName val="2°Indic."/>
      <sheetName val="3°Indic."/>
      <sheetName val="4°Indic."/>
      <sheetName val="5°Indic."/>
      <sheetName val="IPC Panama"/>
      <sheetName val="IPM Panama"/>
      <sheetName val="CPI USA"/>
      <sheetName val="PPI USA"/>
      <sheetName val="Vari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Bases"/>
      <sheetName val="Long red Emp Panama"/>
      <sheetName val="Datos Anuales (sin Outliers)"/>
      <sheetName val="Empresas sin Calidad"/>
      <sheetName val="Datos Anuales (sin Out y Cal)"/>
      <sheetName val="DatosDEA_Prom (sin Outliers)"/>
      <sheetName val="DatosDEA_Prom (Sin Out y Cal)"/>
      <sheetName val="DatosPerdidas"/>
      <sheetName val="DataPanel_Perdi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A4">
            <v>2</v>
          </cell>
          <cell r="B4" t="str">
            <v xml:space="preserve">ALABAMA POWER COMPANY                                                 </v>
          </cell>
          <cell r="C4">
            <v>2017</v>
          </cell>
          <cell r="D4">
            <v>11851022841.871962</v>
          </cell>
          <cell r="E4">
            <v>565881635.93879092</v>
          </cell>
          <cell r="F4">
            <v>163957326.26635104</v>
          </cell>
          <cell r="G4">
            <v>272811064.49499768</v>
          </cell>
          <cell r="H4">
            <v>154371067.47108793</v>
          </cell>
          <cell r="I4">
            <v>53709666</v>
          </cell>
          <cell r="J4">
            <v>3128158</v>
          </cell>
          <cell r="K4">
            <v>1475042</v>
          </cell>
          <cell r="L4">
            <v>9388.025531937019</v>
          </cell>
          <cell r="M4">
            <v>126317.74382170812</v>
          </cell>
          <cell r="N4">
            <v>166089729.19999999</v>
          </cell>
          <cell r="O4">
            <v>112.6</v>
          </cell>
          <cell r="P4">
            <v>2957459.21</v>
          </cell>
          <cell r="Q4">
            <v>2.0049999999999999</v>
          </cell>
          <cell r="R4">
            <v>2.0049999999999999</v>
          </cell>
        </row>
        <row r="5">
          <cell r="A5">
            <v>3</v>
          </cell>
          <cell r="B5" t="str">
            <v xml:space="preserve">Alaska Electric Light and Power Company                               </v>
          </cell>
          <cell r="C5">
            <v>2017</v>
          </cell>
          <cell r="D5">
            <v>142102137.99694684</v>
          </cell>
          <cell r="E5">
            <v>10302437.285608584</v>
          </cell>
          <cell r="F5">
            <v>1581033.7923249227</v>
          </cell>
          <cell r="G5">
            <v>3582083.4372016229</v>
          </cell>
          <cell r="H5">
            <v>2918108.9949353454</v>
          </cell>
          <cell r="I5">
            <v>414210</v>
          </cell>
          <cell r="J5">
            <v>15044</v>
          </cell>
          <cell r="K5">
            <v>17005</v>
          </cell>
          <cell r="L5">
            <v>79</v>
          </cell>
          <cell r="M5">
            <v>302.33772284534552</v>
          </cell>
          <cell r="N5">
            <v>1598470</v>
          </cell>
          <cell r="O5">
            <v>94</v>
          </cell>
          <cell r="P5">
            <v>38601.35</v>
          </cell>
          <cell r="Q5">
            <v>2.27</v>
          </cell>
          <cell r="R5"/>
        </row>
        <row r="6">
          <cell r="A6">
            <v>6</v>
          </cell>
          <cell r="B6" t="str">
            <v xml:space="preserve">Appalachian Power Company                                             </v>
          </cell>
          <cell r="C6">
            <v>2017</v>
          </cell>
          <cell r="D6">
            <v>4165443290.0189104</v>
          </cell>
          <cell r="E6">
            <v>169476541.48897761</v>
          </cell>
          <cell r="F6">
            <v>62605693.325307317</v>
          </cell>
          <cell r="G6">
            <v>150865760.67591286</v>
          </cell>
          <cell r="H6">
            <v>33079960.929380912</v>
          </cell>
          <cell r="I6">
            <v>27593035</v>
          </cell>
          <cell r="J6">
            <v>2224629</v>
          </cell>
          <cell r="K6">
            <v>955885</v>
          </cell>
          <cell r="L6">
            <v>5793.2218348159977</v>
          </cell>
          <cell r="M6">
            <v>74128.467019451578</v>
          </cell>
          <cell r="N6">
            <v>280552247.5</v>
          </cell>
          <cell r="O6">
            <v>293.5</v>
          </cell>
          <cell r="P6">
            <v>1445298.12</v>
          </cell>
          <cell r="Q6">
            <v>1.512</v>
          </cell>
          <cell r="R6"/>
        </row>
        <row r="7">
          <cell r="A7">
            <v>7</v>
          </cell>
          <cell r="B7" t="str">
            <v xml:space="preserve">Arizona Public Service Company                                        </v>
          </cell>
          <cell r="C7">
            <v>2017</v>
          </cell>
          <cell r="D7">
            <v>6947937900.1651611</v>
          </cell>
          <cell r="E7">
            <v>452271993.94098949</v>
          </cell>
          <cell r="F7">
            <v>140896446.00817791</v>
          </cell>
          <cell r="G7">
            <v>114275742.71609272</v>
          </cell>
          <cell r="H7">
            <v>64062509.36189314</v>
          </cell>
          <cell r="I7">
            <v>28018011</v>
          </cell>
          <cell r="J7">
            <v>1769103</v>
          </cell>
          <cell r="K7">
            <v>1214667</v>
          </cell>
          <cell r="L7">
            <v>6716.2313862281571</v>
          </cell>
          <cell r="M7">
            <v>52551.49625812794</v>
          </cell>
          <cell r="N7">
            <v>90492691.5</v>
          </cell>
          <cell r="O7">
            <v>74.5</v>
          </cell>
          <cell r="P7">
            <v>1105346.97</v>
          </cell>
          <cell r="Q7">
            <v>0.91</v>
          </cell>
          <cell r="R7"/>
        </row>
        <row r="8">
          <cell r="A8">
            <v>8</v>
          </cell>
          <cell r="B8" t="str">
            <v xml:space="preserve">Entergy Arkansas, Inc.                                                </v>
          </cell>
          <cell r="C8">
            <v>2017</v>
          </cell>
          <cell r="D8">
            <v>4687037422.4095783</v>
          </cell>
          <cell r="E8">
            <v>184046762.6498051</v>
          </cell>
          <cell r="F8">
            <v>97627798.759967893</v>
          </cell>
          <cell r="G8">
            <v>87825097.879039496</v>
          </cell>
          <cell r="H8">
            <v>58775909.426722758</v>
          </cell>
          <cell r="I8">
            <v>20888456</v>
          </cell>
          <cell r="J8">
            <v>1262465</v>
          </cell>
          <cell r="K8">
            <v>708864</v>
          </cell>
          <cell r="L8">
            <v>3356.5802248784767</v>
          </cell>
          <cell r="M8">
            <v>65060.140361141159</v>
          </cell>
          <cell r="N8">
            <v>154886784</v>
          </cell>
          <cell r="O8">
            <v>218.5</v>
          </cell>
          <cell r="P8">
            <v>1555956.48</v>
          </cell>
          <cell r="Q8">
            <v>2.1949999999999998</v>
          </cell>
          <cell r="R8"/>
        </row>
        <row r="9">
          <cell r="A9">
            <v>9</v>
          </cell>
          <cell r="B9" t="str">
            <v xml:space="preserve">Atlantic City Electric Company                                        </v>
          </cell>
          <cell r="C9">
            <v>2017</v>
          </cell>
          <cell r="D9">
            <v>2796641920.834516</v>
          </cell>
          <cell r="E9">
            <v>84040132.825828612</v>
          </cell>
          <cell r="F9">
            <v>109962518.70251226</v>
          </cell>
          <cell r="G9">
            <v>92282099.483447149</v>
          </cell>
          <cell r="H9">
            <v>75743441.458392084</v>
          </cell>
          <cell r="I9">
            <v>8584553</v>
          </cell>
          <cell r="J9">
            <v>657437</v>
          </cell>
          <cell r="K9">
            <v>551332</v>
          </cell>
          <cell r="L9">
            <v>2117.5512989749727</v>
          </cell>
          <cell r="M9">
            <v>14340.005110912716</v>
          </cell>
          <cell r="N9">
            <v>36470611.800000004</v>
          </cell>
          <cell r="O9">
            <v>66.150000000000006</v>
          </cell>
          <cell r="P9">
            <v>600951.88</v>
          </cell>
          <cell r="Q9">
            <v>1.0900000000000001</v>
          </cell>
          <cell r="R9"/>
        </row>
        <row r="10">
          <cell r="A10">
            <v>17</v>
          </cell>
          <cell r="B10" t="str">
            <v xml:space="preserve">Duke Energy Progress, LLC                                             </v>
          </cell>
          <cell r="C10">
            <v>2017</v>
          </cell>
          <cell r="D10">
            <v>8782880398.97756</v>
          </cell>
          <cell r="E10">
            <v>360530943.77310258</v>
          </cell>
          <cell r="F10">
            <v>69479104.958076566</v>
          </cell>
          <cell r="G10">
            <v>149187017.41633275</v>
          </cell>
          <cell r="H10">
            <v>72590986.158444196</v>
          </cell>
          <cell r="I10">
            <v>43270010</v>
          </cell>
          <cell r="J10">
            <v>2239026</v>
          </cell>
          <cell r="K10">
            <v>1547510</v>
          </cell>
          <cell r="L10">
            <v>9499.654544548428</v>
          </cell>
          <cell r="M10">
            <v>99964.702127709927</v>
          </cell>
          <cell r="N10">
            <v>221293930</v>
          </cell>
          <cell r="O10">
            <v>143</v>
          </cell>
          <cell r="P10">
            <v>2151038.9</v>
          </cell>
          <cell r="Q10">
            <v>1.39</v>
          </cell>
          <cell r="R10"/>
        </row>
        <row r="11">
          <cell r="A11">
            <v>22</v>
          </cell>
          <cell r="B11" t="str">
            <v xml:space="preserve">Cleco Power LLC                                                       </v>
          </cell>
          <cell r="C11">
            <v>2017</v>
          </cell>
          <cell r="D11">
            <v>1768621718.8899565</v>
          </cell>
          <cell r="E11">
            <v>103015772.53949109</v>
          </cell>
          <cell r="F11">
            <v>27922475.118263803</v>
          </cell>
          <cell r="G11">
            <v>30632388.842425648</v>
          </cell>
          <cell r="H11">
            <v>17607027.166181713</v>
          </cell>
          <cell r="I11">
            <v>8344721</v>
          </cell>
          <cell r="J11">
            <v>836266</v>
          </cell>
          <cell r="K11">
            <v>290218</v>
          </cell>
          <cell r="L11">
            <v>1901.6864323450864</v>
          </cell>
          <cell r="M11">
            <v>16866.855532693164</v>
          </cell>
          <cell r="N11">
            <v>38308776</v>
          </cell>
          <cell r="O11">
            <v>132</v>
          </cell>
          <cell r="P11">
            <v>464348.80000000005</v>
          </cell>
          <cell r="Q11">
            <v>1.6</v>
          </cell>
          <cell r="R11"/>
        </row>
        <row r="12">
          <cell r="A12">
            <v>27</v>
          </cell>
          <cell r="B12" t="str">
            <v xml:space="preserve">Duke Energy Ohio, Inc.                                                </v>
          </cell>
          <cell r="C12">
            <v>2017</v>
          </cell>
          <cell r="D12">
            <v>2848792807.5090961</v>
          </cell>
          <cell r="E12">
            <v>138987513.2610926</v>
          </cell>
          <cell r="F12">
            <v>33792815.90379446</v>
          </cell>
          <cell r="G12">
            <v>92853927.485248998</v>
          </cell>
          <cell r="H12">
            <v>41561318.076773629</v>
          </cell>
          <cell r="I12">
            <v>19730738</v>
          </cell>
          <cell r="J12">
            <v>54653</v>
          </cell>
          <cell r="K12">
            <v>712328</v>
          </cell>
          <cell r="L12">
            <v>835.79381575838056</v>
          </cell>
          <cell r="M12">
            <v>26825.601863978929</v>
          </cell>
          <cell r="N12">
            <v>112903988</v>
          </cell>
          <cell r="O12">
            <v>158.5</v>
          </cell>
          <cell r="P12">
            <v>1047122.16</v>
          </cell>
          <cell r="Q12">
            <v>1.47</v>
          </cell>
          <cell r="R12"/>
        </row>
        <row r="13">
          <cell r="A13">
            <v>30</v>
          </cell>
          <cell r="B13" t="str">
            <v xml:space="preserve">Cleveland Electric Illuminating Company, The                          </v>
          </cell>
          <cell r="C13">
            <v>2017</v>
          </cell>
          <cell r="D13">
            <v>2717362240.3696504</v>
          </cell>
          <cell r="E13">
            <v>188763585.51131231</v>
          </cell>
          <cell r="F13">
            <v>47740587.166910149</v>
          </cell>
          <cell r="G13">
            <v>51136170.082136348</v>
          </cell>
          <cell r="H13">
            <v>19822651.409625057</v>
          </cell>
          <cell r="I13">
            <v>18290574</v>
          </cell>
          <cell r="J13">
            <v>124200</v>
          </cell>
          <cell r="K13">
            <v>750660</v>
          </cell>
          <cell r="L13">
            <v>4220</v>
          </cell>
          <cell r="M13">
            <v>50915.580031172576</v>
          </cell>
          <cell r="N13">
            <v>90246597.179999992</v>
          </cell>
          <cell r="O13">
            <v>120.223</v>
          </cell>
          <cell r="P13">
            <v>1007385.7200000001</v>
          </cell>
          <cell r="Q13">
            <v>1.3420000000000001</v>
          </cell>
          <cell r="R13"/>
        </row>
        <row r="14">
          <cell r="A14">
            <v>32</v>
          </cell>
          <cell r="B14" t="str">
            <v xml:space="preserve">Commonwealth Edison Company                                           </v>
          </cell>
          <cell r="C14">
            <v>2017</v>
          </cell>
          <cell r="D14">
            <v>20636673421.10112</v>
          </cell>
          <cell r="E14">
            <v>1076543979.1760612</v>
          </cell>
          <cell r="F14">
            <v>389215457.17485821</v>
          </cell>
          <cell r="G14">
            <v>462886754.78083533</v>
          </cell>
          <cell r="H14">
            <v>319498385.8225981</v>
          </cell>
          <cell r="I14">
            <v>86377668</v>
          </cell>
          <cell r="J14">
            <v>6986096</v>
          </cell>
          <cell r="K14">
            <v>3991358</v>
          </cell>
          <cell r="L14">
            <v>20096.077113687857</v>
          </cell>
          <cell r="M14">
            <v>164726.56031743495</v>
          </cell>
          <cell r="N14">
            <v>221177112.21200001</v>
          </cell>
          <cell r="O14">
            <v>55.414000000000001</v>
          </cell>
          <cell r="P14">
            <v>3264930.8439999996</v>
          </cell>
          <cell r="Q14">
            <v>0.81799999999999995</v>
          </cell>
          <cell r="R14"/>
        </row>
        <row r="15">
          <cell r="A15">
            <v>39</v>
          </cell>
          <cell r="B15" t="str">
            <v xml:space="preserve">Connecticut Light and Power Company, The                              </v>
          </cell>
          <cell r="C15">
            <v>2017</v>
          </cell>
          <cell r="D15">
            <v>7059004350.8690653</v>
          </cell>
          <cell r="E15">
            <v>231615352.70523849</v>
          </cell>
          <cell r="F15">
            <v>246363752.94062224</v>
          </cell>
          <cell r="G15">
            <v>195252369.14328161</v>
          </cell>
          <cell r="H15">
            <v>148575686.12064001</v>
          </cell>
          <cell r="I15">
            <v>20949489</v>
          </cell>
          <cell r="J15">
            <v>536936</v>
          </cell>
          <cell r="K15">
            <v>1245072</v>
          </cell>
          <cell r="L15">
            <v>4595.3714265345407</v>
          </cell>
          <cell r="M15">
            <v>32318.115289909409</v>
          </cell>
          <cell r="N15">
            <v>97364630.400000006</v>
          </cell>
          <cell r="O15">
            <v>78.2</v>
          </cell>
          <cell r="P15">
            <v>1276198.7999999998</v>
          </cell>
          <cell r="Q15">
            <v>1.0249999999999999</v>
          </cell>
          <cell r="R15"/>
        </row>
        <row r="16">
          <cell r="A16">
            <v>41</v>
          </cell>
          <cell r="B16" t="str">
            <v xml:space="preserve">Consumers Energy Company                                              </v>
          </cell>
          <cell r="C16">
            <v>2017</v>
          </cell>
          <cell r="D16">
            <v>8633699568.1005192</v>
          </cell>
          <cell r="E16">
            <v>756955641.48641789</v>
          </cell>
          <cell r="F16">
            <v>196061653.96049762</v>
          </cell>
          <cell r="G16">
            <v>186222036.84561309</v>
          </cell>
          <cell r="H16">
            <v>64982751.181782477</v>
          </cell>
          <cell r="I16">
            <v>33248491</v>
          </cell>
          <cell r="J16">
            <v>1528384</v>
          </cell>
          <cell r="K16">
            <v>1816439</v>
          </cell>
          <cell r="L16">
            <v>6519.285450160578</v>
          </cell>
          <cell r="M16">
            <v>129018.70472703254</v>
          </cell>
          <cell r="N16">
            <v>292265035.10000002</v>
          </cell>
          <cell r="O16">
            <v>160.9</v>
          </cell>
          <cell r="P16">
            <v>2379535.0900000003</v>
          </cell>
          <cell r="Q16">
            <v>1.31</v>
          </cell>
          <cell r="R16"/>
        </row>
        <row r="17">
          <cell r="A17">
            <v>42</v>
          </cell>
          <cell r="B17" t="str">
            <v xml:space="preserve">The Dayton Power and Light Company                                    </v>
          </cell>
          <cell r="C17">
            <v>2017</v>
          </cell>
          <cell r="D17">
            <v>2485056085.0078444</v>
          </cell>
          <cell r="E17">
            <v>86817562.696179405</v>
          </cell>
          <cell r="F17">
            <v>59910781.51779522</v>
          </cell>
          <cell r="G17">
            <v>37179143.17109073</v>
          </cell>
          <cell r="H17">
            <v>35459814.41911757</v>
          </cell>
          <cell r="I17">
            <v>3684426</v>
          </cell>
          <cell r="J17">
            <v>53957</v>
          </cell>
          <cell r="K17">
            <v>261212</v>
          </cell>
          <cell r="L17">
            <v>979.34774124549131</v>
          </cell>
          <cell r="M17">
            <v>13484.215327284201</v>
          </cell>
          <cell r="N17">
            <v>26983199.599999998</v>
          </cell>
          <cell r="O17">
            <v>103.3</v>
          </cell>
          <cell r="P17">
            <v>276884.72000000003</v>
          </cell>
          <cell r="Q17">
            <v>1.06</v>
          </cell>
          <cell r="R17"/>
        </row>
        <row r="18">
          <cell r="A18">
            <v>43</v>
          </cell>
          <cell r="B18" t="str">
            <v xml:space="preserve">Delmarva Power &amp; Light Company                                        </v>
          </cell>
          <cell r="C18">
            <v>2017</v>
          </cell>
          <cell r="D18">
            <v>2682238636.4602222</v>
          </cell>
          <cell r="E18">
            <v>164345504.53169814</v>
          </cell>
          <cell r="F18">
            <v>69274337.057197154</v>
          </cell>
          <cell r="G18">
            <v>86227715.752806947</v>
          </cell>
          <cell r="H18">
            <v>80240202.910990089</v>
          </cell>
          <cell r="I18">
            <v>11876306</v>
          </cell>
          <cell r="J18">
            <v>631198</v>
          </cell>
          <cell r="K18">
            <v>520657</v>
          </cell>
          <cell r="L18">
            <v>3653.0644077136612</v>
          </cell>
          <cell r="M18">
            <v>26632.166287920663</v>
          </cell>
          <cell r="N18">
            <v>41230827.829999998</v>
          </cell>
          <cell r="O18">
            <v>79.19</v>
          </cell>
          <cell r="P18">
            <v>526384.22699999996</v>
          </cell>
          <cell r="Q18">
            <v>1.0109999999999999</v>
          </cell>
          <cell r="R18"/>
        </row>
        <row r="19">
          <cell r="A19">
            <v>44</v>
          </cell>
          <cell r="B19" t="str">
            <v xml:space="preserve">DTE Electric Company                                                  </v>
          </cell>
          <cell r="C19">
            <v>2017</v>
          </cell>
          <cell r="D19">
            <v>8536898017.9550123</v>
          </cell>
          <cell r="E19">
            <v>518669854.05930769</v>
          </cell>
          <cell r="F19">
            <v>281675846.49983257</v>
          </cell>
          <cell r="G19">
            <v>306269993.92792445</v>
          </cell>
          <cell r="H19">
            <v>155445531.86215961</v>
          </cell>
          <cell r="I19">
            <v>42322880</v>
          </cell>
          <cell r="J19">
            <v>2196252</v>
          </cell>
          <cell r="K19">
            <v>2181941</v>
          </cell>
          <cell r="L19">
            <v>9967.6782639547819</v>
          </cell>
          <cell r="M19">
            <v>79573.646621136839</v>
          </cell>
          <cell r="N19">
            <v>427660436</v>
          </cell>
          <cell r="O19">
            <v>196</v>
          </cell>
          <cell r="P19">
            <v>3032897.9899999998</v>
          </cell>
          <cell r="Q19">
            <v>1.39</v>
          </cell>
          <cell r="R19"/>
        </row>
        <row r="20">
          <cell r="A20">
            <v>45</v>
          </cell>
          <cell r="B20" t="str">
            <v xml:space="preserve">Duke Energy Carolinas, LLC                                            </v>
          </cell>
          <cell r="C20">
            <v>2017</v>
          </cell>
          <cell r="D20">
            <v>17735616943.134045</v>
          </cell>
          <cell r="E20">
            <v>896792716.01594484</v>
          </cell>
          <cell r="F20">
            <v>139640989.72628236</v>
          </cell>
          <cell r="G20">
            <v>284465600.07701308</v>
          </cell>
          <cell r="H20">
            <v>134673816.08740163</v>
          </cell>
          <cell r="I20">
            <v>77435296</v>
          </cell>
          <cell r="J20">
            <v>4463282</v>
          </cell>
          <cell r="K20">
            <v>2558867</v>
          </cell>
          <cell r="L20">
            <v>15551.227582465157</v>
          </cell>
          <cell r="M20">
            <v>146551.94258611568</v>
          </cell>
          <cell r="N20">
            <v>491302464</v>
          </cell>
          <cell r="O20">
            <v>192</v>
          </cell>
          <cell r="P20">
            <v>3633591.1399999997</v>
          </cell>
          <cell r="Q20">
            <v>1.42</v>
          </cell>
          <cell r="R20"/>
        </row>
        <row r="21">
          <cell r="A21">
            <v>46</v>
          </cell>
          <cell r="B21" t="str">
            <v xml:space="preserve">Duquesne Light Company                                                </v>
          </cell>
          <cell r="C21">
            <v>2017</v>
          </cell>
          <cell r="D21">
            <v>3082027014.975152</v>
          </cell>
          <cell r="E21">
            <v>175016406.62355745</v>
          </cell>
          <cell r="F21">
            <v>66744352.882032827</v>
          </cell>
          <cell r="G21">
            <v>41884456.563766435</v>
          </cell>
          <cell r="H21">
            <v>106222165.85721488</v>
          </cell>
          <cell r="I21">
            <v>12672936</v>
          </cell>
          <cell r="J21">
            <v>837272</v>
          </cell>
          <cell r="K21">
            <v>594106</v>
          </cell>
          <cell r="L21">
            <v>2677.2664042922706</v>
          </cell>
          <cell r="M21">
            <v>61113.915712645525</v>
          </cell>
          <cell r="N21">
            <v>66539872</v>
          </cell>
          <cell r="O21">
            <v>112</v>
          </cell>
          <cell r="P21">
            <v>576282.81999999995</v>
          </cell>
          <cell r="Q21">
            <v>0.97</v>
          </cell>
          <cell r="R21"/>
        </row>
        <row r="22">
          <cell r="A22">
            <v>49</v>
          </cell>
          <cell r="B22" t="str">
            <v xml:space="preserve">El Paso Electric Company                                              </v>
          </cell>
          <cell r="C22">
            <v>2017</v>
          </cell>
          <cell r="D22">
            <v>1738076026.8569</v>
          </cell>
          <cell r="E22">
            <v>92954776.388862967</v>
          </cell>
          <cell r="F22">
            <v>22662994.334667105</v>
          </cell>
          <cell r="G22">
            <v>22444520.947119415</v>
          </cell>
          <cell r="H22">
            <v>28680794.716149393</v>
          </cell>
          <cell r="I22">
            <v>7843959</v>
          </cell>
          <cell r="J22">
            <v>528705</v>
          </cell>
          <cell r="K22">
            <v>415629</v>
          </cell>
          <cell r="L22">
            <v>1417.5916964131272</v>
          </cell>
          <cell r="M22">
            <v>12639.749163156239</v>
          </cell>
          <cell r="N22">
            <v>65325656.817000002</v>
          </cell>
          <cell r="O22">
            <v>157.173</v>
          </cell>
          <cell r="P22">
            <v>668331.43200000003</v>
          </cell>
          <cell r="Q22">
            <v>1.6080000000000001</v>
          </cell>
          <cell r="R22"/>
        </row>
        <row r="23">
          <cell r="A23">
            <v>51</v>
          </cell>
          <cell r="B23" t="str">
            <v xml:space="preserve">The Empire District Electric Company                                  </v>
          </cell>
          <cell r="C23">
            <v>2017</v>
          </cell>
          <cell r="D23">
            <v>1371354114.1667848</v>
          </cell>
          <cell r="E23">
            <v>36770229.61896947</v>
          </cell>
          <cell r="F23">
            <v>16499352.981382275</v>
          </cell>
          <cell r="G23">
            <v>23189769.806740332</v>
          </cell>
          <cell r="H23">
            <v>20546144.430704538</v>
          </cell>
          <cell r="I23">
            <v>4515535</v>
          </cell>
          <cell r="J23">
            <v>128445</v>
          </cell>
          <cell r="K23">
            <v>171839</v>
          </cell>
          <cell r="L23">
            <v>1022.851771056476</v>
          </cell>
          <cell r="M23">
            <v>11889.569822355403</v>
          </cell>
          <cell r="N23">
            <v>4625905.88</v>
          </cell>
          <cell r="O23">
            <v>26.92</v>
          </cell>
          <cell r="P23">
            <v>155514.29500000001</v>
          </cell>
          <cell r="Q23">
            <v>0.90500000000000003</v>
          </cell>
          <cell r="R23"/>
        </row>
        <row r="24">
          <cell r="A24">
            <v>54</v>
          </cell>
          <cell r="B24" t="str">
            <v xml:space="preserve">Fitchburg Gas and Electric Light Company                              </v>
          </cell>
          <cell r="C24">
            <v>2017</v>
          </cell>
          <cell r="D24">
            <v>153589410.09277007</v>
          </cell>
          <cell r="E24">
            <v>9245116.9995223433</v>
          </cell>
          <cell r="F24">
            <v>7609092.3494251799</v>
          </cell>
          <cell r="G24">
            <v>4183955.0559179843</v>
          </cell>
          <cell r="H24">
            <v>3446514.5881095687</v>
          </cell>
          <cell r="I24">
            <v>438488</v>
          </cell>
          <cell r="J24">
            <v>2350</v>
          </cell>
          <cell r="K24">
            <v>29633</v>
          </cell>
          <cell r="L24">
            <v>75.686626084704059</v>
          </cell>
          <cell r="M24">
            <v>751.30636938476505</v>
          </cell>
          <cell r="N24">
            <v>2216548.4</v>
          </cell>
          <cell r="O24">
            <v>74.8</v>
          </cell>
          <cell r="P24">
            <v>73015.712</v>
          </cell>
          <cell r="Q24">
            <v>2.464</v>
          </cell>
          <cell r="R24"/>
        </row>
        <row r="25">
          <cell r="A25">
            <v>55</v>
          </cell>
          <cell r="B25" t="str">
            <v xml:space="preserve">Duke Energy Florida, LLC                                              </v>
          </cell>
          <cell r="C25">
            <v>2017</v>
          </cell>
          <cell r="D25">
            <v>7178985709.9855433</v>
          </cell>
          <cell r="E25">
            <v>208952636.01765302</v>
          </cell>
          <cell r="F25">
            <v>181432819.5699867</v>
          </cell>
          <cell r="G25">
            <v>152941710.91191721</v>
          </cell>
          <cell r="H25">
            <v>130005302.11614613</v>
          </cell>
          <cell r="I25">
            <v>38024012</v>
          </cell>
          <cell r="J25">
            <v>2498535</v>
          </cell>
          <cell r="K25">
            <v>1775339</v>
          </cell>
          <cell r="L25">
            <v>8805.5467971155485</v>
          </cell>
          <cell r="M25">
            <v>62430.062885612802</v>
          </cell>
          <cell r="N25">
            <v>165106527</v>
          </cell>
          <cell r="O25">
            <v>93</v>
          </cell>
          <cell r="P25">
            <v>2325694.0900000003</v>
          </cell>
          <cell r="Q25">
            <v>1.31</v>
          </cell>
          <cell r="R25"/>
        </row>
        <row r="26">
          <cell r="A26">
            <v>56</v>
          </cell>
          <cell r="B26" t="str">
            <v xml:space="preserve">Florida Power &amp; Light Company                                         </v>
          </cell>
          <cell r="C26">
            <v>2017</v>
          </cell>
          <cell r="D26">
            <v>16832205855.113459</v>
          </cell>
          <cell r="E26">
            <v>1084207706.4365764</v>
          </cell>
          <cell r="F26">
            <v>175252856.81168342</v>
          </cell>
          <cell r="G26">
            <v>1485382483.4143734</v>
          </cell>
          <cell r="H26">
            <v>316057228.43389302</v>
          </cell>
          <cell r="I26">
            <v>108870964</v>
          </cell>
          <cell r="J26">
            <v>6370203</v>
          </cell>
          <cell r="K26">
            <v>4901886</v>
          </cell>
          <cell r="L26">
            <v>21675.951930372146</v>
          </cell>
          <cell r="M26">
            <v>168096.20832508343</v>
          </cell>
          <cell r="N26">
            <v>289064217.42000002</v>
          </cell>
          <cell r="O26">
            <v>58.97</v>
          </cell>
          <cell r="P26">
            <v>9803772</v>
          </cell>
          <cell r="Q26">
            <v>2</v>
          </cell>
          <cell r="R26"/>
        </row>
        <row r="27">
          <cell r="A27">
            <v>57</v>
          </cell>
          <cell r="B27" t="str">
            <v xml:space="preserve">Georgia Power Company                                                 </v>
          </cell>
          <cell r="C27">
            <v>2017</v>
          </cell>
          <cell r="D27">
            <v>12240571664.947231</v>
          </cell>
          <cell r="E27">
            <v>668649362.8596375</v>
          </cell>
          <cell r="F27">
            <v>324726009.95519263</v>
          </cell>
          <cell r="G27">
            <v>251036794.9268215</v>
          </cell>
          <cell r="H27">
            <v>189669179.18097508</v>
          </cell>
          <cell r="I27">
            <v>82400878</v>
          </cell>
          <cell r="J27">
            <v>3898665</v>
          </cell>
          <cell r="K27">
            <v>2501474</v>
          </cell>
          <cell r="L27">
            <v>15280.554972660446</v>
          </cell>
          <cell r="M27">
            <v>113483.65423657659</v>
          </cell>
          <cell r="N27">
            <v>291221603.07999998</v>
          </cell>
          <cell r="O27">
            <v>116.42</v>
          </cell>
          <cell r="P27">
            <v>5478228.0599999996</v>
          </cell>
          <cell r="Q27">
            <v>2.19</v>
          </cell>
          <cell r="R27"/>
        </row>
        <row r="28">
          <cell r="A28">
            <v>59</v>
          </cell>
          <cell r="B28" t="str">
            <v xml:space="preserve">Liberty Utilities (Granite State Electric) Corp.                      </v>
          </cell>
          <cell r="C28">
            <v>2017</v>
          </cell>
          <cell r="D28">
            <v>281509665.23302829</v>
          </cell>
          <cell r="E28">
            <v>6070036.0117770582</v>
          </cell>
          <cell r="F28">
            <v>2832995.7308588228</v>
          </cell>
          <cell r="G28">
            <v>6683740.1445346661</v>
          </cell>
          <cell r="H28">
            <v>2059004.0108598834</v>
          </cell>
          <cell r="I28">
            <v>893577</v>
          </cell>
          <cell r="J28">
            <v>23560</v>
          </cell>
          <cell r="K28">
            <v>43911</v>
          </cell>
          <cell r="L28">
            <v>180.58550453417024</v>
          </cell>
          <cell r="M28">
            <v>4527.1405124151061</v>
          </cell>
          <cell r="N28">
            <v>33934420.799999997</v>
          </cell>
          <cell r="O28">
            <v>772.8</v>
          </cell>
          <cell r="P28">
            <v>174458.40299999999</v>
          </cell>
          <cell r="Q28">
            <v>3.9729999999999999</v>
          </cell>
          <cell r="R28"/>
        </row>
        <row r="29">
          <cell r="A29">
            <v>61</v>
          </cell>
          <cell r="B29" t="str">
            <v xml:space="preserve">Green Mountain Power Corp                                             </v>
          </cell>
          <cell r="C29">
            <v>2017</v>
          </cell>
          <cell r="D29">
            <v>1312970204.6400514</v>
          </cell>
          <cell r="E29">
            <v>67606482.042650566</v>
          </cell>
          <cell r="F29">
            <v>8946944.2349356599</v>
          </cell>
          <cell r="G29">
            <v>38329302.463759325</v>
          </cell>
          <cell r="H29">
            <v>11935041.599846913</v>
          </cell>
          <cell r="I29">
            <v>4146863</v>
          </cell>
          <cell r="J29">
            <v>222119</v>
          </cell>
          <cell r="K29">
            <v>263532</v>
          </cell>
          <cell r="L29">
            <v>611.95898145250794</v>
          </cell>
          <cell r="M29">
            <v>15422.45731262926</v>
          </cell>
          <cell r="N29">
            <v>67480003.920000002</v>
          </cell>
          <cell r="O29">
            <v>256.06</v>
          </cell>
          <cell r="P29">
            <v>664100.64</v>
          </cell>
          <cell r="Q29">
            <v>2.52</v>
          </cell>
          <cell r="R29"/>
        </row>
        <row r="30">
          <cell r="A30">
            <v>62</v>
          </cell>
          <cell r="B30" t="str">
            <v xml:space="preserve">Gulf Power Company                                                    </v>
          </cell>
          <cell r="C30">
            <v>2017</v>
          </cell>
          <cell r="D30">
            <v>1674311111.2342241</v>
          </cell>
          <cell r="E30">
            <v>106806575.1559978</v>
          </cell>
          <cell r="F30">
            <v>59672825.106407158</v>
          </cell>
          <cell r="G30">
            <v>48012163.853527889</v>
          </cell>
          <cell r="H30">
            <v>38249566.830650233</v>
          </cell>
          <cell r="I30">
            <v>10808617</v>
          </cell>
          <cell r="J30">
            <v>573669</v>
          </cell>
          <cell r="K30">
            <v>459050</v>
          </cell>
          <cell r="L30">
            <v>1730.6206151987208</v>
          </cell>
          <cell r="M30">
            <v>29012.290571921432</v>
          </cell>
          <cell r="N30">
            <v>46226335</v>
          </cell>
          <cell r="O30">
            <v>100.7</v>
          </cell>
          <cell r="P30">
            <v>550860</v>
          </cell>
          <cell r="Q30">
            <v>1.2</v>
          </cell>
          <cell r="R30"/>
        </row>
        <row r="31">
          <cell r="A31">
            <v>70</v>
          </cell>
          <cell r="B31" t="str">
            <v xml:space="preserve">Idaho Power Company                                                   </v>
          </cell>
          <cell r="C31">
            <v>2017</v>
          </cell>
          <cell r="D31">
            <v>2422946318.4753141</v>
          </cell>
          <cell r="E31">
            <v>146322256.10170776</v>
          </cell>
          <cell r="F31">
            <v>76893883.498045951</v>
          </cell>
          <cell r="G31">
            <v>47386964.110323809</v>
          </cell>
          <cell r="H31">
            <v>73660385.105170861</v>
          </cell>
          <cell r="I31">
            <v>14570954</v>
          </cell>
          <cell r="J31">
            <v>1256411</v>
          </cell>
          <cell r="K31">
            <v>539590</v>
          </cell>
          <cell r="L31">
            <v>3015.1534163476131</v>
          </cell>
          <cell r="M31">
            <v>43878.263932641879</v>
          </cell>
          <cell r="N31">
            <v>113313900</v>
          </cell>
          <cell r="O31">
            <v>210</v>
          </cell>
          <cell r="P31">
            <v>825572.70000000007</v>
          </cell>
          <cell r="Q31">
            <v>1.53</v>
          </cell>
          <cell r="R31"/>
        </row>
        <row r="32">
          <cell r="A32">
            <v>73</v>
          </cell>
          <cell r="B32" t="str">
            <v xml:space="preserve">Indiana Michigan Power Company                                        </v>
          </cell>
          <cell r="C32">
            <v>2017</v>
          </cell>
          <cell r="D32">
            <v>2152780501.0535097</v>
          </cell>
          <cell r="E32">
            <v>120829091.71550193</v>
          </cell>
          <cell r="F32">
            <v>44788540.883703835</v>
          </cell>
          <cell r="G32">
            <v>66528716.650349818</v>
          </cell>
          <cell r="H32">
            <v>19583370.586392567</v>
          </cell>
          <cell r="I32">
            <v>17946571</v>
          </cell>
          <cell r="J32">
            <v>1690490</v>
          </cell>
          <cell r="K32">
            <v>592014</v>
          </cell>
          <cell r="L32">
            <v>2636.1049564930531</v>
          </cell>
          <cell r="M32">
            <v>32469.842506030302</v>
          </cell>
          <cell r="N32">
            <v>98451928.200000003</v>
          </cell>
          <cell r="O32">
            <v>166.3</v>
          </cell>
          <cell r="P32">
            <v>654175.47</v>
          </cell>
          <cell r="Q32">
            <v>1.105</v>
          </cell>
          <cell r="R32"/>
        </row>
        <row r="33">
          <cell r="A33">
            <v>74</v>
          </cell>
          <cell r="B33" t="str">
            <v xml:space="preserve">Indianapolis Power &amp; Light Company                                    </v>
          </cell>
          <cell r="C33">
            <v>2017</v>
          </cell>
          <cell r="D33">
            <v>2967919395.0648246</v>
          </cell>
          <cell r="E33">
            <v>217098835.91680923</v>
          </cell>
          <cell r="F33">
            <v>29213283.075606205</v>
          </cell>
          <cell r="G33">
            <v>38201577.478724174</v>
          </cell>
          <cell r="H33">
            <v>34392368.412511706</v>
          </cell>
          <cell r="I33">
            <v>13216391</v>
          </cell>
          <cell r="J33">
            <v>432532</v>
          </cell>
          <cell r="K33">
            <v>491347</v>
          </cell>
          <cell r="L33">
            <v>2498.016736121941</v>
          </cell>
          <cell r="M33">
            <v>18196.995910643014</v>
          </cell>
          <cell r="N33">
            <v>29303935.080000002</v>
          </cell>
          <cell r="O33">
            <v>59.64</v>
          </cell>
          <cell r="P33">
            <v>491347</v>
          </cell>
          <cell r="Q33">
            <v>1</v>
          </cell>
          <cell r="R33"/>
        </row>
        <row r="34">
          <cell r="A34">
            <v>77</v>
          </cell>
          <cell r="B34" t="str">
            <v xml:space="preserve">Jersey Central Power &amp; Light Company                                  </v>
          </cell>
          <cell r="C34">
            <v>2017</v>
          </cell>
          <cell r="D34">
            <v>6008477617.2870111</v>
          </cell>
          <cell r="E34">
            <v>223473677.62630039</v>
          </cell>
          <cell r="F34">
            <v>176344181.27441916</v>
          </cell>
          <cell r="G34">
            <v>95974402.775812179</v>
          </cell>
          <cell r="H34">
            <v>106225207.88116904</v>
          </cell>
          <cell r="I34">
            <v>20319844</v>
          </cell>
          <cell r="J34">
            <v>868660</v>
          </cell>
          <cell r="K34">
            <v>1122087</v>
          </cell>
          <cell r="L34">
            <v>5607.3638222718491</v>
          </cell>
          <cell r="M34">
            <v>37132.838739206753</v>
          </cell>
          <cell r="N34">
            <v>145163273.10299999</v>
          </cell>
          <cell r="O34">
            <v>129.369</v>
          </cell>
          <cell r="P34">
            <v>1412707.5329999998</v>
          </cell>
          <cell r="Q34">
            <v>1.2589999999999999</v>
          </cell>
          <cell r="R34"/>
        </row>
        <row r="35">
          <cell r="A35">
            <v>81</v>
          </cell>
          <cell r="B35" t="str">
            <v xml:space="preserve">Kentucky Power Company                                                </v>
          </cell>
          <cell r="C35">
            <v>2017</v>
          </cell>
          <cell r="D35">
            <v>957890239.95646787</v>
          </cell>
          <cell r="E35">
            <v>31174670.34063673</v>
          </cell>
          <cell r="F35">
            <v>22362760.890465118</v>
          </cell>
          <cell r="G35">
            <v>49493429.867761277</v>
          </cell>
          <cell r="H35">
            <v>11322406.959346481</v>
          </cell>
          <cell r="I35">
            <v>5590206</v>
          </cell>
          <cell r="J35">
            <v>380789</v>
          </cell>
          <cell r="K35">
            <v>167618</v>
          </cell>
          <cell r="L35">
            <v>970.55647149535821</v>
          </cell>
          <cell r="M35">
            <v>15476.250142881487</v>
          </cell>
          <cell r="N35">
            <v>68103193.400000006</v>
          </cell>
          <cell r="O35">
            <v>406.3</v>
          </cell>
          <cell r="P35">
            <v>420385.94400000002</v>
          </cell>
          <cell r="Q35">
            <v>2.508</v>
          </cell>
          <cell r="R35"/>
        </row>
        <row r="36">
          <cell r="A36">
            <v>82</v>
          </cell>
          <cell r="B36" t="str">
            <v xml:space="preserve">Kentucky Utilities Company                                            </v>
          </cell>
          <cell r="C36">
            <v>2017</v>
          </cell>
          <cell r="D36">
            <v>2678915444.7786303</v>
          </cell>
          <cell r="E36">
            <v>123590774.03443246</v>
          </cell>
          <cell r="F36">
            <v>65377999.515633658</v>
          </cell>
          <cell r="G36">
            <v>54625584.491157755</v>
          </cell>
          <cell r="H36">
            <v>43503453.035422258</v>
          </cell>
          <cell r="I36">
            <v>18228738</v>
          </cell>
          <cell r="J36">
            <v>1255964</v>
          </cell>
          <cell r="K36">
            <v>550657</v>
          </cell>
          <cell r="L36">
            <v>3586.6813792951393</v>
          </cell>
          <cell r="M36">
            <v>22637.368168407025</v>
          </cell>
          <cell r="N36">
            <v>40765137.710000001</v>
          </cell>
          <cell r="O36">
            <v>74.03</v>
          </cell>
          <cell r="P36">
            <v>492838.01500000001</v>
          </cell>
          <cell r="Q36">
            <v>0.89500000000000002</v>
          </cell>
          <cell r="R36"/>
        </row>
        <row r="37">
          <cell r="A37">
            <v>83</v>
          </cell>
          <cell r="B37" t="str">
            <v xml:space="preserve">Kingsport Power Company                                               </v>
          </cell>
          <cell r="C37">
            <v>2017</v>
          </cell>
          <cell r="D37">
            <v>180672631.4958058</v>
          </cell>
          <cell r="E37">
            <v>8925462.6423922889</v>
          </cell>
          <cell r="F37">
            <v>2121400.2486602156</v>
          </cell>
          <cell r="G37">
            <v>5423722.1759540038</v>
          </cell>
          <cell r="H37">
            <v>2377548.5895432108</v>
          </cell>
          <cell r="I37">
            <v>1971080</v>
          </cell>
          <cell r="J37">
            <v>45705</v>
          </cell>
          <cell r="K37">
            <v>47840</v>
          </cell>
          <cell r="L37">
            <v>409</v>
          </cell>
          <cell r="M37">
            <v>1839.5393395621309</v>
          </cell>
          <cell r="N37">
            <v>11031904</v>
          </cell>
          <cell r="O37">
            <v>230.6</v>
          </cell>
          <cell r="P37">
            <v>64488.320000000007</v>
          </cell>
          <cell r="Q37">
            <v>1.3480000000000001</v>
          </cell>
          <cell r="R37"/>
        </row>
        <row r="38">
          <cell r="A38">
            <v>88</v>
          </cell>
          <cell r="B38" t="str">
            <v xml:space="preserve">Louisville Gas and Electric Company                                   </v>
          </cell>
          <cell r="C38">
            <v>2017</v>
          </cell>
          <cell r="D38">
            <v>1574981381.0366333</v>
          </cell>
          <cell r="E38">
            <v>62084920.907107875</v>
          </cell>
          <cell r="F38">
            <v>37783372.559193939</v>
          </cell>
          <cell r="G38">
            <v>41031661.94113072</v>
          </cell>
          <cell r="H38">
            <v>32084741.936306469</v>
          </cell>
          <cell r="I38">
            <v>11526591</v>
          </cell>
          <cell r="J38">
            <v>518232</v>
          </cell>
          <cell r="K38">
            <v>408749</v>
          </cell>
          <cell r="L38">
            <v>2301.577808346231</v>
          </cell>
          <cell r="M38">
            <v>22925.924080527933</v>
          </cell>
          <cell r="N38">
            <v>31216161.130000003</v>
          </cell>
          <cell r="O38">
            <v>76.37</v>
          </cell>
          <cell r="P38">
            <v>407931.50199999998</v>
          </cell>
          <cell r="Q38">
            <v>0.998</v>
          </cell>
          <cell r="R38"/>
        </row>
        <row r="39">
          <cell r="A39">
            <v>93</v>
          </cell>
          <cell r="B39" t="str">
            <v xml:space="preserve">Massachusetts Electric Company                                        </v>
          </cell>
          <cell r="C39">
            <v>2017</v>
          </cell>
          <cell r="D39">
            <v>4891970539.0590935</v>
          </cell>
          <cell r="E39">
            <v>205486414.54567617</v>
          </cell>
          <cell r="F39">
            <v>361759386.46205997</v>
          </cell>
          <cell r="G39">
            <v>157728161.88173643</v>
          </cell>
          <cell r="H39">
            <v>153968000.47498477</v>
          </cell>
          <cell r="I39">
            <v>6423818</v>
          </cell>
          <cell r="J39">
            <v>375255</v>
          </cell>
          <cell r="K39">
            <v>755141</v>
          </cell>
          <cell r="L39">
            <v>4315.5589796434706</v>
          </cell>
          <cell r="M39">
            <v>112422.65666764113</v>
          </cell>
          <cell r="N39">
            <v>89559722.599999994</v>
          </cell>
          <cell r="O39">
            <v>118.6</v>
          </cell>
          <cell r="P39">
            <v>888800.95700000005</v>
          </cell>
          <cell r="Q39">
            <v>1.177</v>
          </cell>
          <cell r="R39"/>
        </row>
        <row r="40">
          <cell r="A40">
            <v>95</v>
          </cell>
          <cell r="B40" t="str">
            <v xml:space="preserve">MDU Resources Group, Inc.                                             </v>
          </cell>
          <cell r="C40">
            <v>2017</v>
          </cell>
          <cell r="D40">
            <v>468800564.82109129</v>
          </cell>
          <cell r="E40">
            <v>28003624.033701908</v>
          </cell>
          <cell r="F40">
            <v>6240543.7788556013</v>
          </cell>
          <cell r="G40">
            <v>14500835.479738455</v>
          </cell>
          <cell r="H40">
            <v>6023109.9535144037</v>
          </cell>
          <cell r="I40">
            <v>3306470</v>
          </cell>
          <cell r="J40">
            <v>273495</v>
          </cell>
          <cell r="K40">
            <v>142901</v>
          </cell>
          <cell r="L40">
            <v>572.60673531244754</v>
          </cell>
          <cell r="M40">
            <v>7549.609169100152</v>
          </cell>
          <cell r="N40">
            <v>21292249</v>
          </cell>
          <cell r="O40">
            <v>149</v>
          </cell>
          <cell r="P40">
            <v>264366.85000000003</v>
          </cell>
          <cell r="Q40">
            <v>1.85</v>
          </cell>
          <cell r="R40"/>
        </row>
        <row r="41">
          <cell r="A41">
            <v>96</v>
          </cell>
          <cell r="B41" t="str">
            <v xml:space="preserve">Metropolitan Edison Company                                           </v>
          </cell>
          <cell r="C41">
            <v>2017</v>
          </cell>
          <cell r="D41">
            <v>2930371338.2134118</v>
          </cell>
          <cell r="E41">
            <v>100965973.27133073</v>
          </cell>
          <cell r="F41">
            <v>64223308.686187752</v>
          </cell>
          <cell r="G41">
            <v>49984957.988616094</v>
          </cell>
          <cell r="H41">
            <v>43888691.207246333</v>
          </cell>
          <cell r="I41">
            <v>13776593</v>
          </cell>
          <cell r="J41">
            <v>370256</v>
          </cell>
          <cell r="K41">
            <v>566695</v>
          </cell>
          <cell r="L41">
            <v>2896.4820225495678</v>
          </cell>
          <cell r="M41">
            <v>27818.761929963846</v>
          </cell>
          <cell r="N41">
            <v>90341383.510000005</v>
          </cell>
          <cell r="O41">
            <v>159.41800000000001</v>
          </cell>
          <cell r="P41">
            <v>853442.67</v>
          </cell>
          <cell r="Q41">
            <v>1.506</v>
          </cell>
          <cell r="R41"/>
        </row>
        <row r="42">
          <cell r="A42">
            <v>98</v>
          </cell>
          <cell r="B42" t="str">
            <v xml:space="preserve">ALLETE, Inc.                                                          </v>
          </cell>
          <cell r="C42">
            <v>2017</v>
          </cell>
          <cell r="D42">
            <v>902001977.30407083</v>
          </cell>
          <cell r="E42">
            <v>91495467.675226375</v>
          </cell>
          <cell r="F42">
            <v>19427305.761942282</v>
          </cell>
          <cell r="G42">
            <v>28541837.782920074</v>
          </cell>
          <cell r="H42">
            <v>20761534.429381777</v>
          </cell>
          <cell r="I42">
            <v>8997352</v>
          </cell>
          <cell r="J42">
            <v>542486</v>
          </cell>
          <cell r="K42">
            <v>146370</v>
          </cell>
          <cell r="L42">
            <v>1001.9545668123485</v>
          </cell>
          <cell r="M42">
            <v>10352.89277121395</v>
          </cell>
          <cell r="N42">
            <v>15816742.200000001</v>
          </cell>
          <cell r="O42">
            <v>108.06</v>
          </cell>
          <cell r="P42">
            <v>181498.8</v>
          </cell>
          <cell r="Q42">
            <v>1.24</v>
          </cell>
          <cell r="R42"/>
        </row>
        <row r="43">
          <cell r="A43">
            <v>100</v>
          </cell>
          <cell r="B43" t="str">
            <v xml:space="preserve">Entergy Mississippi, Inc.                                             </v>
          </cell>
          <cell r="C43">
            <v>2017</v>
          </cell>
          <cell r="D43">
            <v>2603007803.0451741</v>
          </cell>
          <cell r="E43">
            <v>86419447.10003756</v>
          </cell>
          <cell r="F43">
            <v>37570375.743246347</v>
          </cell>
          <cell r="G43">
            <v>52207387.105557628</v>
          </cell>
          <cell r="H43">
            <v>43802563.794230603</v>
          </cell>
          <cell r="I43">
            <v>13047701</v>
          </cell>
          <cell r="J43">
            <v>762096</v>
          </cell>
          <cell r="K43">
            <v>449068</v>
          </cell>
          <cell r="L43">
            <v>2780.5636281012994</v>
          </cell>
          <cell r="M43">
            <v>15521.260469061992</v>
          </cell>
          <cell r="N43">
            <v>85367826.799999997</v>
          </cell>
          <cell r="O43">
            <v>190.1</v>
          </cell>
          <cell r="P43">
            <v>1050370.0519999999</v>
          </cell>
          <cell r="Q43">
            <v>2.339</v>
          </cell>
          <cell r="R43"/>
        </row>
        <row r="44">
          <cell r="A44">
            <v>101</v>
          </cell>
          <cell r="B44" t="str">
            <v xml:space="preserve">MONONGAHELA POWER COMPANY                                             </v>
          </cell>
          <cell r="C44">
            <v>2017</v>
          </cell>
          <cell r="D44">
            <v>2421812834.3469744</v>
          </cell>
          <cell r="E44">
            <v>116109502.07798803</v>
          </cell>
          <cell r="F44">
            <v>26193740.465301327</v>
          </cell>
          <cell r="G44">
            <v>65594289.977078408</v>
          </cell>
          <cell r="H44">
            <v>28945713.074348319</v>
          </cell>
          <cell r="I44">
            <v>11632619</v>
          </cell>
          <cell r="J44">
            <v>402843</v>
          </cell>
          <cell r="K44">
            <v>390809</v>
          </cell>
          <cell r="L44">
            <v>1335.3604547255404</v>
          </cell>
          <cell r="M44">
            <v>42278.053097547454</v>
          </cell>
          <cell r="N44">
            <v>147860240.296</v>
          </cell>
          <cell r="O44">
            <v>378.34399999999999</v>
          </cell>
          <cell r="P44">
            <v>860561.41799999995</v>
          </cell>
          <cell r="Q44">
            <v>2.202</v>
          </cell>
          <cell r="R44"/>
        </row>
        <row r="45">
          <cell r="A45">
            <v>105</v>
          </cell>
          <cell r="B45" t="str">
            <v xml:space="preserve">Mt. Carmel Public Utility Co                                          </v>
          </cell>
          <cell r="C45">
            <v>2017</v>
          </cell>
          <cell r="D45">
            <v>37037547.370334752</v>
          </cell>
          <cell r="E45">
            <v>2419403.4639261761</v>
          </cell>
          <cell r="F45">
            <v>883210.01237245195</v>
          </cell>
          <cell r="G45">
            <v>1516532.1767219908</v>
          </cell>
          <cell r="H45">
            <v>2153524.8878857456</v>
          </cell>
          <cell r="I45">
            <v>91714</v>
          </cell>
          <cell r="J45">
            <v>7493</v>
          </cell>
          <cell r="K45">
            <v>5382</v>
          </cell>
          <cell r="L45">
            <v>23.212874738554497</v>
          </cell>
          <cell r="M45">
            <v>359.09497192420514</v>
          </cell>
          <cell r="N45">
            <v>0</v>
          </cell>
          <cell r="O45">
            <v>0</v>
          </cell>
          <cell r="P45">
            <v>16092.18</v>
          </cell>
          <cell r="Q45">
            <v>2.99</v>
          </cell>
          <cell r="R45"/>
        </row>
        <row r="46">
          <cell r="A46">
            <v>107</v>
          </cell>
          <cell r="B46" t="str">
            <v xml:space="preserve">The Narragansett Electric Company                                     </v>
          </cell>
          <cell r="C46">
            <v>2017</v>
          </cell>
          <cell r="D46">
            <v>2199619743.2434602</v>
          </cell>
          <cell r="E46">
            <v>83080675.631434426</v>
          </cell>
          <cell r="F46">
            <v>121171927.79157701</v>
          </cell>
          <cell r="G46">
            <v>54390454.032874957</v>
          </cell>
          <cell r="H46">
            <v>88963514.869104177</v>
          </cell>
          <cell r="I46">
            <v>3868162</v>
          </cell>
          <cell r="J46">
            <v>264196</v>
          </cell>
          <cell r="K46">
            <v>422165</v>
          </cell>
          <cell r="L46">
            <v>1688</v>
          </cell>
          <cell r="M46">
            <v>25152.05007100751</v>
          </cell>
          <cell r="N46">
            <v>24949951.5</v>
          </cell>
          <cell r="O46">
            <v>59.1</v>
          </cell>
          <cell r="P46">
            <v>500265.52500000002</v>
          </cell>
          <cell r="Q46">
            <v>1.1850000000000001</v>
          </cell>
          <cell r="R46"/>
        </row>
        <row r="47">
          <cell r="A47">
            <v>108</v>
          </cell>
          <cell r="B47" t="str">
            <v xml:space="preserve">Nevada Power Company, d/b/a NV Energy                                 </v>
          </cell>
          <cell r="C47">
            <v>2017</v>
          </cell>
          <cell r="D47">
            <v>3401755965.0890465</v>
          </cell>
          <cell r="E47">
            <v>199722067.35279688</v>
          </cell>
          <cell r="F47">
            <v>90851138.373905405</v>
          </cell>
          <cell r="G47">
            <v>23973968.606533371</v>
          </cell>
          <cell r="H47">
            <v>49759775.114422001</v>
          </cell>
          <cell r="I47">
            <v>20570469</v>
          </cell>
          <cell r="J47">
            <v>647137</v>
          </cell>
          <cell r="K47">
            <v>918452</v>
          </cell>
          <cell r="L47">
            <v>5156.7211954705208</v>
          </cell>
          <cell r="M47">
            <v>35947.885407593712</v>
          </cell>
          <cell r="N47">
            <v>36453359.879999995</v>
          </cell>
          <cell r="O47">
            <v>39.69</v>
          </cell>
          <cell r="P47">
            <v>459226</v>
          </cell>
          <cell r="Q47">
            <v>0.5</v>
          </cell>
          <cell r="R47"/>
        </row>
        <row r="48">
          <cell r="A48">
            <v>114</v>
          </cell>
          <cell r="B48" t="str">
            <v xml:space="preserve">Entergy New Orleans, Inc.                                             </v>
          </cell>
          <cell r="C48">
            <v>2017</v>
          </cell>
          <cell r="D48">
            <v>713810218.78714657</v>
          </cell>
          <cell r="E48">
            <v>45602444.996392727</v>
          </cell>
          <cell r="F48">
            <v>19899631.224230889</v>
          </cell>
          <cell r="G48">
            <v>17012530.665021766</v>
          </cell>
          <cell r="H48">
            <v>24873851.44659945</v>
          </cell>
          <cell r="I48">
            <v>5623978</v>
          </cell>
          <cell r="J48">
            <v>137860</v>
          </cell>
          <cell r="K48">
            <v>200137</v>
          </cell>
          <cell r="L48">
            <v>863.07725896221928</v>
          </cell>
          <cell r="M48">
            <v>2180.8385628294254</v>
          </cell>
          <cell r="N48">
            <v>38606427.300000004</v>
          </cell>
          <cell r="O48">
            <v>192.9</v>
          </cell>
          <cell r="P48">
            <v>369452.902</v>
          </cell>
          <cell r="Q48">
            <v>1.8460000000000001</v>
          </cell>
          <cell r="R48"/>
        </row>
        <row r="49">
          <cell r="A49">
            <v>115</v>
          </cell>
          <cell r="B49" t="str">
            <v xml:space="preserve">New York State Electric &amp; Gas Corporation                             </v>
          </cell>
          <cell r="C49">
            <v>2017</v>
          </cell>
          <cell r="D49">
            <v>3595235952.0039358</v>
          </cell>
          <cell r="E49">
            <v>175267565.02113798</v>
          </cell>
          <cell r="F49">
            <v>170786556.83138162</v>
          </cell>
          <cell r="G49">
            <v>227266655.96666303</v>
          </cell>
          <cell r="H49">
            <v>82232847.731797516</v>
          </cell>
          <cell r="I49">
            <v>15363789</v>
          </cell>
          <cell r="J49">
            <v>881760</v>
          </cell>
          <cell r="K49">
            <v>893790</v>
          </cell>
          <cell r="L49">
            <v>2556.6038266171213</v>
          </cell>
          <cell r="M49">
            <v>44030.005934243571</v>
          </cell>
          <cell r="N49">
            <v>130314582.00000001</v>
          </cell>
          <cell r="O49">
            <v>145.80000000000001</v>
          </cell>
          <cell r="P49">
            <v>1617759.9000000001</v>
          </cell>
          <cell r="Q49">
            <v>1.81</v>
          </cell>
          <cell r="R49"/>
        </row>
        <row r="50">
          <cell r="A50">
            <v>117</v>
          </cell>
          <cell r="B50" t="str">
            <v xml:space="preserve">Niagara Mohawk Power Corporation                                      </v>
          </cell>
          <cell r="C50">
            <v>2017</v>
          </cell>
          <cell r="D50">
            <v>8811741759.1625538</v>
          </cell>
          <cell r="E50">
            <v>231745589.6969777</v>
          </cell>
          <cell r="F50">
            <v>160197256.74713263</v>
          </cell>
          <cell r="G50">
            <v>291770233.20136547</v>
          </cell>
          <cell r="H50">
            <v>325980034.35774195</v>
          </cell>
          <cell r="I50">
            <v>13184751</v>
          </cell>
          <cell r="J50">
            <v>849344</v>
          </cell>
          <cell r="K50">
            <v>1348833</v>
          </cell>
          <cell r="L50">
            <v>6163.4091849002707</v>
          </cell>
          <cell r="M50">
            <v>113236.88371761412</v>
          </cell>
          <cell r="N50">
            <v>181053853.58999997</v>
          </cell>
          <cell r="O50">
            <v>134.22999999999999</v>
          </cell>
          <cell r="P50">
            <v>1907249.862</v>
          </cell>
          <cell r="Q50">
            <v>1.4139999999999999</v>
          </cell>
          <cell r="R50"/>
        </row>
        <row r="51">
          <cell r="A51">
            <v>119</v>
          </cell>
          <cell r="B51" t="str">
            <v xml:space="preserve">Northern Indiana Public Service Company                               </v>
          </cell>
          <cell r="C51">
            <v>2017</v>
          </cell>
          <cell r="D51">
            <v>2919852911.2080193</v>
          </cell>
          <cell r="E51">
            <v>129778560.7986314</v>
          </cell>
          <cell r="F51">
            <v>21526182.430336077</v>
          </cell>
          <cell r="G51">
            <v>49920347.757090852</v>
          </cell>
          <cell r="H51">
            <v>45019007.750854127</v>
          </cell>
          <cell r="I51">
            <v>16693050</v>
          </cell>
          <cell r="J51">
            <v>811573</v>
          </cell>
          <cell r="K51">
            <v>466691</v>
          </cell>
          <cell r="L51">
            <v>3094.2525738380214</v>
          </cell>
          <cell r="M51">
            <v>19886.162670558697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/>
        </row>
        <row r="52">
          <cell r="A52">
            <v>120</v>
          </cell>
          <cell r="B52" t="str">
            <v xml:space="preserve">Northern States Power Company (Minnesota)                             </v>
          </cell>
          <cell r="C52">
            <v>2017</v>
          </cell>
          <cell r="D52">
            <v>5796642963.5219679</v>
          </cell>
          <cell r="E52">
            <v>166971735.9679127</v>
          </cell>
          <cell r="F52">
            <v>168594855.27251616</v>
          </cell>
          <cell r="G52">
            <v>126872271.74297291</v>
          </cell>
          <cell r="H52">
            <v>68947896.762469277</v>
          </cell>
          <cell r="I52">
            <v>34065667</v>
          </cell>
          <cell r="J52">
            <v>1374380</v>
          </cell>
          <cell r="K52">
            <v>1466398</v>
          </cell>
          <cell r="L52">
            <v>6350.7552761331581</v>
          </cell>
          <cell r="M52">
            <v>125076.60759208542</v>
          </cell>
          <cell r="N52">
            <v>108352148.22</v>
          </cell>
          <cell r="O52">
            <v>73.89</v>
          </cell>
          <cell r="P52">
            <v>1319758.2</v>
          </cell>
          <cell r="Q52">
            <v>0.9</v>
          </cell>
          <cell r="R52"/>
        </row>
        <row r="53">
          <cell r="A53">
            <v>121</v>
          </cell>
          <cell r="B53" t="str">
            <v xml:space="preserve">Northern States Power Company (Wisconsin)                             </v>
          </cell>
          <cell r="C53">
            <v>2017</v>
          </cell>
          <cell r="D53">
            <v>1730298748.8975081</v>
          </cell>
          <cell r="E53">
            <v>57586458.716690637</v>
          </cell>
          <cell r="F53">
            <v>23609543.842135575</v>
          </cell>
          <cell r="G53">
            <v>32272477.905414209</v>
          </cell>
          <cell r="H53">
            <v>16567755.400065927</v>
          </cell>
          <cell r="I53">
            <v>6727740</v>
          </cell>
          <cell r="J53">
            <v>603348</v>
          </cell>
          <cell r="K53">
            <v>257668</v>
          </cell>
          <cell r="L53">
            <v>1251</v>
          </cell>
          <cell r="M53">
            <v>40030.030913217539</v>
          </cell>
          <cell r="N53">
            <v>34903707.280000001</v>
          </cell>
          <cell r="O53">
            <v>135.46</v>
          </cell>
          <cell r="P53">
            <v>340121.76</v>
          </cell>
          <cell r="Q53">
            <v>1.32</v>
          </cell>
          <cell r="R53"/>
        </row>
        <row r="54">
          <cell r="A54">
            <v>126</v>
          </cell>
          <cell r="B54" t="str">
            <v xml:space="preserve">Ohio Edison Company                                                   </v>
          </cell>
          <cell r="C54">
            <v>2017</v>
          </cell>
          <cell r="D54">
            <v>3624988865.54006</v>
          </cell>
          <cell r="E54">
            <v>240936754.17418912</v>
          </cell>
          <cell r="F54">
            <v>64768523.401827857</v>
          </cell>
          <cell r="G54">
            <v>72379179.647985533</v>
          </cell>
          <cell r="H54">
            <v>23072908.949911345</v>
          </cell>
          <cell r="I54">
            <v>23411957</v>
          </cell>
          <cell r="J54">
            <v>366221</v>
          </cell>
          <cell r="K54">
            <v>1046760</v>
          </cell>
          <cell r="L54">
            <v>4836.4711279043768</v>
          </cell>
          <cell r="M54">
            <v>105713.07290023992</v>
          </cell>
          <cell r="N54">
            <v>104333709.48</v>
          </cell>
          <cell r="O54">
            <v>99.673000000000002</v>
          </cell>
          <cell r="P54">
            <v>1423593.6</v>
          </cell>
          <cell r="Q54">
            <v>1.36</v>
          </cell>
          <cell r="R54"/>
        </row>
        <row r="55">
          <cell r="A55">
            <v>127</v>
          </cell>
          <cell r="B55" t="str">
            <v xml:space="preserve">Ohio Power Company                                                    </v>
          </cell>
          <cell r="C55">
            <v>2017</v>
          </cell>
          <cell r="D55">
            <v>5210993062.5639887</v>
          </cell>
          <cell r="E55">
            <v>292767110.17523456</v>
          </cell>
          <cell r="F55">
            <v>136848296.24901363</v>
          </cell>
          <cell r="G55">
            <v>178022661.33282092</v>
          </cell>
          <cell r="H55">
            <v>45259865.071493611</v>
          </cell>
          <cell r="I55">
            <v>42709414</v>
          </cell>
          <cell r="J55">
            <v>868841</v>
          </cell>
          <cell r="K55">
            <v>1472771</v>
          </cell>
          <cell r="L55">
            <v>2486.1090987755651</v>
          </cell>
          <cell r="M55">
            <v>68192.065062814901</v>
          </cell>
          <cell r="N55">
            <v>293081429</v>
          </cell>
          <cell r="O55">
            <v>199</v>
          </cell>
          <cell r="P55">
            <v>2160555.057</v>
          </cell>
          <cell r="Q55">
            <v>1.4670000000000001</v>
          </cell>
          <cell r="R55"/>
        </row>
        <row r="56">
          <cell r="A56">
            <v>130</v>
          </cell>
          <cell r="B56" t="str">
            <v xml:space="preserve">Oklahoma Gas and Electric Company                                     </v>
          </cell>
          <cell r="C56">
            <v>2017</v>
          </cell>
          <cell r="D56">
            <v>4459374748.9676313</v>
          </cell>
          <cell r="E56">
            <v>273481259.37152326</v>
          </cell>
          <cell r="F56">
            <v>83866915.439093068</v>
          </cell>
          <cell r="G56">
            <v>102940945.34404451</v>
          </cell>
          <cell r="H56">
            <v>54187601.808077231</v>
          </cell>
          <cell r="I56">
            <v>26277891</v>
          </cell>
          <cell r="J56">
            <v>1212766</v>
          </cell>
          <cell r="K56">
            <v>838252</v>
          </cell>
          <cell r="L56">
            <v>6054.1222353402245</v>
          </cell>
          <cell r="M56">
            <v>51423.040392680909</v>
          </cell>
          <cell r="N56">
            <v>135377698</v>
          </cell>
          <cell r="O56">
            <v>161.5</v>
          </cell>
          <cell r="P56">
            <v>1257378</v>
          </cell>
          <cell r="Q56">
            <v>1.5</v>
          </cell>
          <cell r="R56"/>
        </row>
        <row r="57">
          <cell r="A57">
            <v>131</v>
          </cell>
          <cell r="B57" t="str">
            <v xml:space="preserve">Orange and Rockland Utilities, Inc                                    </v>
          </cell>
          <cell r="C57">
            <v>2017</v>
          </cell>
          <cell r="D57">
            <v>1081024037.1532357</v>
          </cell>
          <cell r="E57">
            <v>61176594.505388021</v>
          </cell>
          <cell r="F57">
            <v>58117388.593596682</v>
          </cell>
          <cell r="G57">
            <v>47922387.513583086</v>
          </cell>
          <cell r="H57">
            <v>56215971.89659217</v>
          </cell>
          <cell r="I57">
            <v>3872536</v>
          </cell>
          <cell r="J57">
            <v>206660</v>
          </cell>
          <cell r="K57">
            <v>231068</v>
          </cell>
          <cell r="L57">
            <v>1348.2894334670816</v>
          </cell>
          <cell r="M57">
            <v>8785.2429693481645</v>
          </cell>
          <cell r="N57">
            <v>21323417.175999999</v>
          </cell>
          <cell r="O57">
            <v>92.281999999999996</v>
          </cell>
          <cell r="P57">
            <v>244007.80800000002</v>
          </cell>
          <cell r="Q57">
            <v>1.056</v>
          </cell>
          <cell r="R57"/>
        </row>
        <row r="58">
          <cell r="A58">
            <v>134</v>
          </cell>
          <cell r="B58" t="str">
            <v xml:space="preserve">PacifiCorp                                                            </v>
          </cell>
          <cell r="C58">
            <v>2017</v>
          </cell>
          <cell r="D58">
            <v>11029321035.961872</v>
          </cell>
          <cell r="E58">
            <v>354468103.06981868</v>
          </cell>
          <cell r="F58">
            <v>188088216.62962973</v>
          </cell>
          <cell r="G58">
            <v>208047474.49735355</v>
          </cell>
          <cell r="H58">
            <v>59590839.99468796</v>
          </cell>
          <cell r="I58">
            <v>55249822</v>
          </cell>
          <cell r="J58">
            <v>3879854</v>
          </cell>
          <cell r="K58">
            <v>1867324</v>
          </cell>
          <cell r="L58">
            <v>9211.8102958314412</v>
          </cell>
          <cell r="M58">
            <v>90391.979757073132</v>
          </cell>
          <cell r="N58">
            <v>228186992.80000001</v>
          </cell>
          <cell r="O58">
            <v>122.2</v>
          </cell>
          <cell r="P58">
            <v>6854946.4040000001</v>
          </cell>
          <cell r="Q58">
            <v>3.6709999999999998</v>
          </cell>
          <cell r="R58"/>
        </row>
        <row r="59">
          <cell r="A59">
            <v>135</v>
          </cell>
          <cell r="B59" t="str">
            <v xml:space="preserve">PECO Energy Company                                                   </v>
          </cell>
          <cell r="C59">
            <v>2017</v>
          </cell>
          <cell r="D59">
            <v>6730174981.6257086</v>
          </cell>
          <cell r="E59">
            <v>438590229.44891214</v>
          </cell>
          <cell r="F59">
            <v>183556271.36303407</v>
          </cell>
          <cell r="G59">
            <v>261247974.09943882</v>
          </cell>
          <cell r="H59">
            <v>139865481.25235358</v>
          </cell>
          <cell r="I59">
            <v>37228690</v>
          </cell>
          <cell r="J59">
            <v>2032029</v>
          </cell>
          <cell r="K59">
            <v>1626898</v>
          </cell>
          <cell r="L59">
            <v>8139.9710017152283</v>
          </cell>
          <cell r="M59">
            <v>30484.87990407613</v>
          </cell>
          <cell r="N59">
            <v>121041211.2</v>
          </cell>
          <cell r="O59">
            <v>74.400000000000006</v>
          </cell>
          <cell r="P59">
            <v>1415401.26</v>
          </cell>
          <cell r="Q59">
            <v>0.87</v>
          </cell>
          <cell r="R59"/>
        </row>
        <row r="60">
          <cell r="A60">
            <v>136</v>
          </cell>
          <cell r="B60" t="str">
            <v xml:space="preserve">Pennsylvania Electric Company                                         </v>
          </cell>
          <cell r="C60">
            <v>2017</v>
          </cell>
          <cell r="D60">
            <v>3553287600.1415682</v>
          </cell>
          <cell r="E60">
            <v>133231312.22309737</v>
          </cell>
          <cell r="F60">
            <v>67473825.222299084</v>
          </cell>
          <cell r="G60">
            <v>63146470.415097177</v>
          </cell>
          <cell r="H60">
            <v>39694911.968932599</v>
          </cell>
          <cell r="I60">
            <v>13511137</v>
          </cell>
          <cell r="J60">
            <v>193109</v>
          </cell>
          <cell r="K60">
            <v>586984</v>
          </cell>
          <cell r="L60">
            <v>2383.047802266552</v>
          </cell>
          <cell r="M60">
            <v>42145.551006118665</v>
          </cell>
          <cell r="N60">
            <v>111013935.984</v>
          </cell>
          <cell r="O60">
            <v>189.126</v>
          </cell>
          <cell r="P60">
            <v>1183359.7439999999</v>
          </cell>
          <cell r="Q60">
            <v>2.016</v>
          </cell>
          <cell r="R60"/>
        </row>
        <row r="61">
          <cell r="A61">
            <v>137</v>
          </cell>
          <cell r="B61" t="str">
            <v xml:space="preserve">Pennsylvania Power Company                                            </v>
          </cell>
          <cell r="C61">
            <v>2017</v>
          </cell>
          <cell r="D61">
            <v>708982856.16970396</v>
          </cell>
          <cell r="E61">
            <v>52458081.000193149</v>
          </cell>
          <cell r="F61">
            <v>17780283.553481426</v>
          </cell>
          <cell r="G61">
            <v>16046852.959514784</v>
          </cell>
          <cell r="H61">
            <v>13931140.399380481</v>
          </cell>
          <cell r="I61">
            <v>4633922</v>
          </cell>
          <cell r="J61">
            <v>71409</v>
          </cell>
          <cell r="K61">
            <v>165130</v>
          </cell>
          <cell r="L61">
            <v>926</v>
          </cell>
          <cell r="M61">
            <v>18343.716209836239</v>
          </cell>
          <cell r="N61">
            <v>19635773.43</v>
          </cell>
          <cell r="O61">
            <v>118.911</v>
          </cell>
          <cell r="P61">
            <v>216320.30000000002</v>
          </cell>
          <cell r="Q61">
            <v>1.31</v>
          </cell>
          <cell r="R61"/>
        </row>
        <row r="62">
          <cell r="A62">
            <v>138</v>
          </cell>
          <cell r="B62" t="str">
            <v xml:space="preserve">PPL Electric Utilities Corporation                                    </v>
          </cell>
          <cell r="C62">
            <v>2017</v>
          </cell>
          <cell r="D62">
            <v>8905746836.0123196</v>
          </cell>
          <cell r="E62">
            <v>501181848.33673191</v>
          </cell>
          <cell r="F62">
            <v>186258875.68685523</v>
          </cell>
          <cell r="G62">
            <v>152798736.86564088</v>
          </cell>
          <cell r="H62">
            <v>134984536.47075084</v>
          </cell>
          <cell r="I62">
            <v>35987965</v>
          </cell>
          <cell r="J62">
            <v>2413079</v>
          </cell>
          <cell r="K62">
            <v>1429136</v>
          </cell>
          <cell r="L62">
            <v>7042.8045186405125</v>
          </cell>
          <cell r="M62">
            <v>69762.527284740805</v>
          </cell>
          <cell r="N62">
            <v>99467865.599999994</v>
          </cell>
          <cell r="O62">
            <v>69.599999999999994</v>
          </cell>
          <cell r="P62">
            <v>1048985.824</v>
          </cell>
          <cell r="Q62">
            <v>0.73399999999999999</v>
          </cell>
          <cell r="R62"/>
        </row>
        <row r="63">
          <cell r="A63">
            <v>141</v>
          </cell>
          <cell r="B63" t="str">
            <v xml:space="preserve">Portland General Electric Company                                     </v>
          </cell>
          <cell r="C63">
            <v>2017</v>
          </cell>
          <cell r="D63">
            <v>4758509829.5253429</v>
          </cell>
          <cell r="E63">
            <v>281832450.85665107</v>
          </cell>
          <cell r="F63">
            <v>80432477.173532337</v>
          </cell>
          <cell r="G63">
            <v>127341364.04344772</v>
          </cell>
          <cell r="H63">
            <v>89934141.146627292</v>
          </cell>
          <cell r="I63">
            <v>17754280</v>
          </cell>
          <cell r="J63">
            <v>1189113</v>
          </cell>
          <cell r="K63">
            <v>870369</v>
          </cell>
          <cell r="L63">
            <v>3345.5640623428108</v>
          </cell>
          <cell r="M63">
            <v>39592.592161042376</v>
          </cell>
          <cell r="N63">
            <v>98351697</v>
          </cell>
          <cell r="O63">
            <v>113</v>
          </cell>
          <cell r="P63">
            <v>905183.76</v>
          </cell>
          <cell r="Q63">
            <v>1.04</v>
          </cell>
          <cell r="R63"/>
        </row>
        <row r="64">
          <cell r="A64">
            <v>142</v>
          </cell>
          <cell r="B64" t="str">
            <v xml:space="preserve">THE POTOMAC EDISON COMPANY                                            </v>
          </cell>
          <cell r="C64">
            <v>2017</v>
          </cell>
          <cell r="D64">
            <v>2063900263.7790549</v>
          </cell>
          <cell r="E64">
            <v>108679916.37946802</v>
          </cell>
          <cell r="F64">
            <v>28902154.225394554</v>
          </cell>
          <cell r="G64">
            <v>30066907.111835461</v>
          </cell>
          <cell r="H64">
            <v>6934745.3440965218</v>
          </cell>
          <cell r="I64">
            <v>10173160</v>
          </cell>
          <cell r="J64">
            <v>253221</v>
          </cell>
          <cell r="K64">
            <v>407176</v>
          </cell>
          <cell r="L64">
            <v>2621.3867115820826</v>
          </cell>
          <cell r="M64">
            <v>29733.766517011474</v>
          </cell>
          <cell r="N64">
            <v>53729723.431999996</v>
          </cell>
          <cell r="O64">
            <v>131.95699999999999</v>
          </cell>
          <cell r="P64">
            <v>399032.48</v>
          </cell>
          <cell r="Q64">
            <v>0.98</v>
          </cell>
          <cell r="R64"/>
        </row>
        <row r="65">
          <cell r="A65">
            <v>143</v>
          </cell>
          <cell r="B65" t="str">
            <v xml:space="preserve">Potomac Electric Power Company                                        </v>
          </cell>
          <cell r="C65">
            <v>2017</v>
          </cell>
          <cell r="D65">
            <v>7224707188.0841341</v>
          </cell>
          <cell r="E65">
            <v>231705240.49632961</v>
          </cell>
          <cell r="F65">
            <v>110490449.80264302</v>
          </cell>
          <cell r="G65">
            <v>150109395.65896425</v>
          </cell>
          <cell r="H65">
            <v>143251150.8996762</v>
          </cell>
          <cell r="I65">
            <v>24855893</v>
          </cell>
          <cell r="J65">
            <v>897348</v>
          </cell>
          <cell r="K65">
            <v>862921</v>
          </cell>
          <cell r="L65">
            <v>5333</v>
          </cell>
          <cell r="M65">
            <v>16515.67868302175</v>
          </cell>
          <cell r="N65">
            <v>49643845.130000003</v>
          </cell>
          <cell r="O65">
            <v>57.53</v>
          </cell>
          <cell r="P65">
            <v>477195.31300000002</v>
          </cell>
          <cell r="Q65">
            <v>0.55300000000000005</v>
          </cell>
          <cell r="R65"/>
        </row>
        <row r="66">
          <cell r="A66">
            <v>144</v>
          </cell>
          <cell r="B66" t="str">
            <v xml:space="preserve">Duke Energy Indiana, LLC                                              </v>
          </cell>
          <cell r="C66">
            <v>2017</v>
          </cell>
          <cell r="D66">
            <v>3696586674.1181068</v>
          </cell>
          <cell r="E66">
            <v>233252213.29584506</v>
          </cell>
          <cell r="F66">
            <v>45553642.917270906</v>
          </cell>
          <cell r="G66">
            <v>93344112.851567417</v>
          </cell>
          <cell r="H66">
            <v>36467425.89512413</v>
          </cell>
          <cell r="I66">
            <v>27496412</v>
          </cell>
          <cell r="J66">
            <v>1355702</v>
          </cell>
          <cell r="K66">
            <v>819569</v>
          </cell>
          <cell r="L66">
            <v>4760.7186558417734</v>
          </cell>
          <cell r="M66">
            <v>39664.169844262738</v>
          </cell>
          <cell r="N66">
            <v>113346392.7</v>
          </cell>
          <cell r="O66">
            <v>138.30000000000001</v>
          </cell>
          <cell r="P66">
            <v>1090026.77</v>
          </cell>
          <cell r="Q66">
            <v>1.33</v>
          </cell>
          <cell r="R66"/>
        </row>
        <row r="67">
          <cell r="A67">
            <v>145</v>
          </cell>
          <cell r="B67" t="str">
            <v xml:space="preserve">Public Service Company of Colorado                                    </v>
          </cell>
          <cell r="C67">
            <v>2017</v>
          </cell>
          <cell r="D67">
            <v>4787293045.9869604</v>
          </cell>
          <cell r="E67">
            <v>311976602.0926255</v>
          </cell>
          <cell r="F67">
            <v>153016594.04477671</v>
          </cell>
          <cell r="G67">
            <v>99555839.585218742</v>
          </cell>
          <cell r="H67">
            <v>98009481.624964699</v>
          </cell>
          <cell r="I67">
            <v>28628812</v>
          </cell>
          <cell r="J67">
            <v>2500475</v>
          </cell>
          <cell r="K67">
            <v>1459191</v>
          </cell>
          <cell r="L67">
            <v>5277.0136952647235</v>
          </cell>
          <cell r="M67">
            <v>119102.66342672311</v>
          </cell>
          <cell r="N67">
            <v>123257863.77</v>
          </cell>
          <cell r="O67">
            <v>84.47</v>
          </cell>
          <cell r="P67">
            <v>1473782.91</v>
          </cell>
          <cell r="Q67">
            <v>1.01</v>
          </cell>
          <cell r="R67"/>
        </row>
        <row r="68">
          <cell r="A68">
            <v>148</v>
          </cell>
          <cell r="B68" t="str">
            <v xml:space="preserve">Public Service Company of Oklahoma                                    </v>
          </cell>
          <cell r="C68">
            <v>2017</v>
          </cell>
          <cell r="D68">
            <v>2549180976.9865947</v>
          </cell>
          <cell r="E68">
            <v>139226951.83486947</v>
          </cell>
          <cell r="F68">
            <v>61721619.287187949</v>
          </cell>
          <cell r="G68">
            <v>91217540.210509062</v>
          </cell>
          <cell r="H68">
            <v>23810913.121725809</v>
          </cell>
          <cell r="I68">
            <v>18026293</v>
          </cell>
          <cell r="J68">
            <v>815726</v>
          </cell>
          <cell r="K68">
            <v>550023</v>
          </cell>
          <cell r="L68">
            <v>3804.2474932875357</v>
          </cell>
          <cell r="M68">
            <v>29235.118941601471</v>
          </cell>
          <cell r="N68">
            <v>56377357.5</v>
          </cell>
          <cell r="O68">
            <v>102.5</v>
          </cell>
          <cell r="P68">
            <v>734280.70499999996</v>
          </cell>
          <cell r="Q68">
            <v>1.335</v>
          </cell>
          <cell r="R68"/>
        </row>
        <row r="69">
          <cell r="A69">
            <v>149</v>
          </cell>
          <cell r="B69" t="str">
            <v xml:space="preserve">Public Service Electric and Gas Company                               </v>
          </cell>
          <cell r="C69">
            <v>2017</v>
          </cell>
          <cell r="D69">
            <v>8660730379.4063816</v>
          </cell>
          <cell r="E69">
            <v>352189155.35349429</v>
          </cell>
          <cell r="F69">
            <v>381856612.93324238</v>
          </cell>
          <cell r="G69">
            <v>160852439.12942487</v>
          </cell>
          <cell r="H69">
            <v>171785197.29801869</v>
          </cell>
          <cell r="I69">
            <v>40748709</v>
          </cell>
          <cell r="J69">
            <v>924195</v>
          </cell>
          <cell r="K69">
            <v>2243761</v>
          </cell>
          <cell r="L69">
            <v>9501.6894986349198</v>
          </cell>
          <cell r="M69">
            <v>150632.18620943007</v>
          </cell>
          <cell r="N69">
            <v>100094178.20999999</v>
          </cell>
          <cell r="O69">
            <v>44.61</v>
          </cell>
          <cell r="P69">
            <v>1682820.75</v>
          </cell>
          <cell r="Q69">
            <v>0.75</v>
          </cell>
          <cell r="R69"/>
        </row>
        <row r="70">
          <cell r="A70">
            <v>150</v>
          </cell>
          <cell r="B70" t="str">
            <v xml:space="preserve">Puget Sound Energy, Inc.                                              </v>
          </cell>
          <cell r="C70">
            <v>2017</v>
          </cell>
          <cell r="D70">
            <v>4145698780.8591876</v>
          </cell>
          <cell r="E70">
            <v>207478110.93694049</v>
          </cell>
          <cell r="F70">
            <v>180961591.70978332</v>
          </cell>
          <cell r="G70">
            <v>84822907.597572744</v>
          </cell>
          <cell r="H70">
            <v>66605038.040775932</v>
          </cell>
          <cell r="I70">
            <v>21316397</v>
          </cell>
          <cell r="J70">
            <v>1595656</v>
          </cell>
          <cell r="K70">
            <v>1135044</v>
          </cell>
          <cell r="L70">
            <v>3633.5021227971915</v>
          </cell>
          <cell r="M70">
            <v>34117.510000000009</v>
          </cell>
          <cell r="N70">
            <v>198632700</v>
          </cell>
          <cell r="O70">
            <v>175</v>
          </cell>
          <cell r="P70">
            <v>2043079.2</v>
          </cell>
          <cell r="Q70">
            <v>1.8</v>
          </cell>
          <cell r="R70"/>
        </row>
        <row r="71">
          <cell r="A71">
            <v>151</v>
          </cell>
          <cell r="B71" t="str">
            <v xml:space="preserve">Rochester Gas and Electric Corporation                                </v>
          </cell>
          <cell r="C71">
            <v>2017</v>
          </cell>
          <cell r="D71">
            <v>1957676651.926013</v>
          </cell>
          <cell r="E71">
            <v>70510520.985197037</v>
          </cell>
          <cell r="F71">
            <v>85972267.132970706</v>
          </cell>
          <cell r="G71">
            <v>70635967.035427451</v>
          </cell>
          <cell r="H71">
            <v>39092859.945603125</v>
          </cell>
          <cell r="I71">
            <v>7015331</v>
          </cell>
          <cell r="J71">
            <v>292680</v>
          </cell>
          <cell r="K71">
            <v>378409</v>
          </cell>
          <cell r="L71">
            <v>1400.559131162267</v>
          </cell>
          <cell r="M71">
            <v>21676.996566586793</v>
          </cell>
          <cell r="N71">
            <v>23612721.599999998</v>
          </cell>
          <cell r="O71">
            <v>62.4</v>
          </cell>
          <cell r="P71">
            <v>503283.97000000003</v>
          </cell>
          <cell r="Q71">
            <v>1.33</v>
          </cell>
          <cell r="R71"/>
        </row>
        <row r="72">
          <cell r="A72">
            <v>152</v>
          </cell>
          <cell r="B72" t="str">
            <v xml:space="preserve">Rockland Electric Company                                             </v>
          </cell>
          <cell r="C72">
            <v>2017</v>
          </cell>
          <cell r="D72">
            <v>341321176.93882209</v>
          </cell>
          <cell r="E72">
            <v>12089332.292049678</v>
          </cell>
          <cell r="F72">
            <v>16921497.771313906</v>
          </cell>
          <cell r="G72">
            <v>19006306.749910511</v>
          </cell>
          <cell r="H72">
            <v>19789055.256813072</v>
          </cell>
          <cell r="I72">
            <v>1538962</v>
          </cell>
          <cell r="J72">
            <v>66896</v>
          </cell>
          <cell r="K72">
            <v>73345</v>
          </cell>
          <cell r="L72">
            <v>399</v>
          </cell>
          <cell r="M72">
            <v>5111.1902678411507</v>
          </cell>
          <cell r="N72">
            <v>7248099.5899999999</v>
          </cell>
          <cell r="O72">
            <v>98.822000000000003</v>
          </cell>
          <cell r="P72">
            <v>60509.625</v>
          </cell>
          <cell r="Q72">
            <v>0.82499999999999996</v>
          </cell>
          <cell r="R72"/>
        </row>
        <row r="73">
          <cell r="A73">
            <v>155</v>
          </cell>
          <cell r="B73" t="str">
            <v xml:space="preserve">San Diego Gas &amp; Electric Company                                      </v>
          </cell>
          <cell r="C73">
            <v>2017</v>
          </cell>
          <cell r="D73">
            <v>5995760843.152832</v>
          </cell>
          <cell r="E73">
            <v>341265033.75182569</v>
          </cell>
          <cell r="F73">
            <v>239739460.80786851</v>
          </cell>
          <cell r="G73">
            <v>137653231.03637922</v>
          </cell>
          <cell r="H73">
            <v>325415563.49239713</v>
          </cell>
          <cell r="I73">
            <v>15623083</v>
          </cell>
          <cell r="J73">
            <v>1227213</v>
          </cell>
          <cell r="K73">
            <v>1434024</v>
          </cell>
          <cell r="L73">
            <v>2510.3655452940739</v>
          </cell>
          <cell r="M73">
            <v>21937.535345332955</v>
          </cell>
          <cell r="N73">
            <v>92508888.24000001</v>
          </cell>
          <cell r="O73">
            <v>64.510000000000005</v>
          </cell>
          <cell r="P73">
            <v>838904.03999999992</v>
          </cell>
          <cell r="Q73">
            <v>0.58499999999999996</v>
          </cell>
          <cell r="R73"/>
        </row>
        <row r="74">
          <cell r="A74">
            <v>157</v>
          </cell>
          <cell r="B74" t="str">
            <v xml:space="preserve">Sierra Pacific Power Company d/b/a NV Energy                          </v>
          </cell>
          <cell r="C74">
            <v>2017</v>
          </cell>
          <cell r="D74">
            <v>1977155377.4322464</v>
          </cell>
          <cell r="E74">
            <v>84429189.514717579</v>
          </cell>
          <cell r="F74">
            <v>24926899.920723498</v>
          </cell>
          <cell r="G74">
            <v>26903990.290188927</v>
          </cell>
          <cell r="H74">
            <v>24721510.311461546</v>
          </cell>
          <cell r="I74">
            <v>8637624</v>
          </cell>
          <cell r="J74">
            <v>575707</v>
          </cell>
          <cell r="K74">
            <v>342120</v>
          </cell>
          <cell r="L74">
            <v>1756.2197115234862</v>
          </cell>
          <cell r="M74">
            <v>24815.12423740064</v>
          </cell>
          <cell r="N74">
            <v>74910595.200000003</v>
          </cell>
          <cell r="O74">
            <v>218.96</v>
          </cell>
          <cell r="P74">
            <v>670555.19999999995</v>
          </cell>
          <cell r="Q74">
            <v>1.96</v>
          </cell>
          <cell r="R74"/>
        </row>
        <row r="75">
          <cell r="A75">
            <v>159</v>
          </cell>
          <cell r="B75" t="str">
            <v xml:space="preserve">South Carolina Electric &amp; Gas Company                                 </v>
          </cell>
          <cell r="C75">
            <v>2017</v>
          </cell>
          <cell r="D75">
            <v>3877911557.9627633</v>
          </cell>
          <cell r="E75">
            <v>178343329.06679964</v>
          </cell>
          <cell r="F75">
            <v>66259578.627732612</v>
          </cell>
          <cell r="G75">
            <v>54807156.751513347</v>
          </cell>
          <cell r="H75">
            <v>60351644.384830296</v>
          </cell>
          <cell r="I75">
            <v>21963071</v>
          </cell>
          <cell r="J75">
            <v>1037021</v>
          </cell>
          <cell r="K75">
            <v>715595</v>
          </cell>
          <cell r="L75">
            <v>4522.1159315375353</v>
          </cell>
          <cell r="M75">
            <v>38186.215247752269</v>
          </cell>
          <cell r="N75">
            <v>58549982.899999999</v>
          </cell>
          <cell r="O75">
            <v>81.819999999999993</v>
          </cell>
          <cell r="P75">
            <v>1323850.75</v>
          </cell>
          <cell r="Q75">
            <v>1.85</v>
          </cell>
          <cell r="R75"/>
        </row>
        <row r="76">
          <cell r="A76">
            <v>161</v>
          </cell>
          <cell r="B76" t="str">
            <v xml:space="preserve">Southern California Edison Company                                    </v>
          </cell>
          <cell r="C76">
            <v>2017</v>
          </cell>
          <cell r="D76">
            <v>23694722027.802982</v>
          </cell>
          <cell r="E76">
            <v>1306379956.9491115</v>
          </cell>
          <cell r="F76">
            <v>729991086.44196987</v>
          </cell>
          <cell r="G76">
            <v>508256828.57385314</v>
          </cell>
          <cell r="H76">
            <v>737332118.88928473</v>
          </cell>
          <cell r="I76">
            <v>84311171</v>
          </cell>
          <cell r="J76">
            <v>6023102</v>
          </cell>
          <cell r="K76">
            <v>5071781</v>
          </cell>
          <cell r="L76">
            <v>21444.81315236423</v>
          </cell>
          <cell r="M76">
            <v>114808.89273066571</v>
          </cell>
          <cell r="N76">
            <v>465204040.44400001</v>
          </cell>
          <cell r="O76">
            <v>91.724000000000004</v>
          </cell>
          <cell r="P76">
            <v>6045562.9519999996</v>
          </cell>
          <cell r="Q76">
            <v>1.1919999999999999</v>
          </cell>
          <cell r="R76"/>
        </row>
        <row r="77">
          <cell r="A77">
            <v>163</v>
          </cell>
          <cell r="B77" t="str">
            <v xml:space="preserve">Southern Indiana Gas and Electric Company                             </v>
          </cell>
          <cell r="C77">
            <v>2017</v>
          </cell>
          <cell r="D77">
            <v>1031024008.4421939</v>
          </cell>
          <cell r="E77">
            <v>25946176.021976881</v>
          </cell>
          <cell r="F77">
            <v>17468995.540632188</v>
          </cell>
          <cell r="G77">
            <v>16928282.258561034</v>
          </cell>
          <cell r="H77">
            <v>12979817.003099857</v>
          </cell>
          <cell r="I77">
            <v>4757567</v>
          </cell>
          <cell r="J77">
            <v>309840</v>
          </cell>
          <cell r="K77">
            <v>145277</v>
          </cell>
          <cell r="L77">
            <v>1013.5853659416447</v>
          </cell>
          <cell r="M77">
            <v>8599.2984249045257</v>
          </cell>
          <cell r="N77">
            <v>8542287.5999999996</v>
          </cell>
          <cell r="O77">
            <v>58.8</v>
          </cell>
          <cell r="P77">
            <v>116221.6</v>
          </cell>
          <cell r="Q77">
            <v>0.8</v>
          </cell>
          <cell r="R77"/>
        </row>
        <row r="78">
          <cell r="A78">
            <v>164</v>
          </cell>
          <cell r="B78" t="str">
            <v xml:space="preserve">Southwestern Electric Power Company                                   </v>
          </cell>
          <cell r="C78">
            <v>2017</v>
          </cell>
          <cell r="D78">
            <v>2541807455.1140656</v>
          </cell>
          <cell r="E78">
            <v>119672364.53656003</v>
          </cell>
          <cell r="F78">
            <v>41025855.516201399</v>
          </cell>
          <cell r="G78">
            <v>83914032.758905485</v>
          </cell>
          <cell r="H78">
            <v>22491896.123729624</v>
          </cell>
          <cell r="I78">
            <v>17147210</v>
          </cell>
          <cell r="J78">
            <v>660902</v>
          </cell>
          <cell r="K78">
            <v>534632</v>
          </cell>
          <cell r="L78">
            <v>3160.5532800681176</v>
          </cell>
          <cell r="M78">
            <v>44632.566128390725</v>
          </cell>
          <cell r="N78">
            <v>70036792</v>
          </cell>
          <cell r="O78">
            <v>131</v>
          </cell>
          <cell r="P78">
            <v>802482.63199999998</v>
          </cell>
          <cell r="Q78">
            <v>1.5009999999999999</v>
          </cell>
          <cell r="R78"/>
        </row>
        <row r="79">
          <cell r="A79">
            <v>166</v>
          </cell>
          <cell r="B79" t="str">
            <v xml:space="preserve">Southwestern Public Service Company                                   </v>
          </cell>
          <cell r="C79">
            <v>2017</v>
          </cell>
          <cell r="D79">
            <v>2669248684.6011724</v>
          </cell>
          <cell r="E79">
            <v>91412783.727491841</v>
          </cell>
          <cell r="F79">
            <v>40704458.608817868</v>
          </cell>
          <cell r="G79">
            <v>47526712.769976951</v>
          </cell>
          <cell r="H79">
            <v>25801636.090949815</v>
          </cell>
          <cell r="I79">
            <v>19305301</v>
          </cell>
          <cell r="J79">
            <v>590905</v>
          </cell>
          <cell r="K79">
            <v>389818</v>
          </cell>
          <cell r="L79">
            <v>3140.7322537995196</v>
          </cell>
          <cell r="M79">
            <v>32542.984004098824</v>
          </cell>
          <cell r="N79">
            <v>35188870.859999999</v>
          </cell>
          <cell r="O79">
            <v>90.27</v>
          </cell>
          <cell r="P79">
            <v>366428.92</v>
          </cell>
          <cell r="Q79">
            <v>0.94</v>
          </cell>
          <cell r="R79"/>
        </row>
        <row r="80">
          <cell r="A80">
            <v>167</v>
          </cell>
          <cell r="B80" t="str">
            <v xml:space="preserve">Superior Water, Light and Power Company                               </v>
          </cell>
          <cell r="C80">
            <v>2017</v>
          </cell>
          <cell r="D80">
            <v>51373416.281421848</v>
          </cell>
          <cell r="E80">
            <v>5445451.8289773026</v>
          </cell>
          <cell r="F80">
            <v>2029145.8632272221</v>
          </cell>
          <cell r="G80">
            <v>1032379.2994413398</v>
          </cell>
          <cell r="H80">
            <v>3097922.935175654</v>
          </cell>
          <cell r="I80">
            <v>847824</v>
          </cell>
          <cell r="J80">
            <v>9938</v>
          </cell>
          <cell r="K80">
            <v>14782</v>
          </cell>
          <cell r="L80">
            <v>133</v>
          </cell>
          <cell r="M80">
            <v>419.78532923583305</v>
          </cell>
          <cell r="N80">
            <v>338064.34</v>
          </cell>
          <cell r="O80">
            <v>22.87</v>
          </cell>
          <cell r="P80">
            <v>8130.1</v>
          </cell>
          <cell r="Q80">
            <v>0.55000000000000004</v>
          </cell>
          <cell r="R80"/>
        </row>
        <row r="81">
          <cell r="A81">
            <v>170</v>
          </cell>
          <cell r="B81" t="str">
            <v xml:space="preserve">Tampa Electric Company                                                </v>
          </cell>
          <cell r="C81">
            <v>2017</v>
          </cell>
          <cell r="D81">
            <v>2390432544.3676124</v>
          </cell>
          <cell r="E81">
            <v>112725456.67768304</v>
          </cell>
          <cell r="F81">
            <v>84481903.334368199</v>
          </cell>
          <cell r="G81">
            <v>40623260.307026081</v>
          </cell>
          <cell r="H81">
            <v>54351644.241360821</v>
          </cell>
          <cell r="I81">
            <v>19186517</v>
          </cell>
          <cell r="J81">
            <v>1108904</v>
          </cell>
          <cell r="K81">
            <v>744691</v>
          </cell>
          <cell r="L81">
            <v>3861.6312131464297</v>
          </cell>
          <cell r="M81">
            <v>19446.172049215798</v>
          </cell>
          <cell r="N81">
            <v>64497687.509999998</v>
          </cell>
          <cell r="O81">
            <v>86.61</v>
          </cell>
          <cell r="P81">
            <v>990439.03</v>
          </cell>
          <cell r="Q81">
            <v>1.33</v>
          </cell>
          <cell r="R81"/>
        </row>
        <row r="82">
          <cell r="A82">
            <v>175</v>
          </cell>
          <cell r="B82" t="str">
            <v xml:space="preserve">Toledo Edison Company, The                                            </v>
          </cell>
          <cell r="C82">
            <v>2017</v>
          </cell>
          <cell r="D82">
            <v>1338287345.726584</v>
          </cell>
          <cell r="E82">
            <v>77102532.216662377</v>
          </cell>
          <cell r="F82">
            <v>23006906.554128092</v>
          </cell>
          <cell r="G82">
            <v>18361029.769149411</v>
          </cell>
          <cell r="H82">
            <v>5989341.7643940579</v>
          </cell>
          <cell r="I82">
            <v>10380348</v>
          </cell>
          <cell r="J82">
            <v>158188</v>
          </cell>
          <cell r="K82">
            <v>310305</v>
          </cell>
          <cell r="L82">
            <v>1615.2782757050716</v>
          </cell>
          <cell r="M82">
            <v>28528.457252146683</v>
          </cell>
          <cell r="N82">
            <v>18476800.919999998</v>
          </cell>
          <cell r="O82">
            <v>59.543999999999997</v>
          </cell>
          <cell r="P82">
            <v>266241.69</v>
          </cell>
          <cell r="Q82">
            <v>0.85799999999999998</v>
          </cell>
          <cell r="R82"/>
        </row>
        <row r="83">
          <cell r="A83">
            <v>177</v>
          </cell>
          <cell r="B83" t="str">
            <v xml:space="preserve">UNION ELECTRIC COMPANY                                                </v>
          </cell>
          <cell r="C83">
            <v>2017</v>
          </cell>
          <cell r="D83">
            <v>7431731483.0491714</v>
          </cell>
          <cell r="E83">
            <v>166519669.93789011</v>
          </cell>
          <cell r="F83">
            <v>146149347.3804051</v>
          </cell>
          <cell r="G83">
            <v>137160862.42990857</v>
          </cell>
          <cell r="H83">
            <v>98957830.406888366</v>
          </cell>
          <cell r="I83">
            <v>31597238</v>
          </cell>
          <cell r="J83">
            <v>1510049</v>
          </cell>
          <cell r="K83">
            <v>1215799</v>
          </cell>
          <cell r="L83">
            <v>5593.3465693178177</v>
          </cell>
          <cell r="M83">
            <v>47884.175667896357</v>
          </cell>
          <cell r="N83">
            <v>103342915</v>
          </cell>
          <cell r="O83">
            <v>85</v>
          </cell>
          <cell r="P83">
            <v>1264430.96</v>
          </cell>
          <cell r="Q83">
            <v>1.04</v>
          </cell>
          <cell r="R83"/>
        </row>
        <row r="84">
          <cell r="A84">
            <v>178</v>
          </cell>
          <cell r="B84" t="str">
            <v xml:space="preserve">Duke Energy Kentucky, Inc.                                            </v>
          </cell>
          <cell r="C84">
            <v>2017</v>
          </cell>
          <cell r="D84">
            <v>558711680.58669662</v>
          </cell>
          <cell r="E84">
            <v>29000933.909515079</v>
          </cell>
          <cell r="F84">
            <v>8366599.0179035533</v>
          </cell>
          <cell r="G84">
            <v>17475735.991611574</v>
          </cell>
          <cell r="H84">
            <v>6111234.586278419</v>
          </cell>
          <cell r="I84">
            <v>3957490</v>
          </cell>
          <cell r="J84">
            <v>326350</v>
          </cell>
          <cell r="K84">
            <v>141274</v>
          </cell>
          <cell r="L84">
            <v>658.82941434232657</v>
          </cell>
          <cell r="M84">
            <v>7365.4243978763934</v>
          </cell>
          <cell r="N84">
            <v>13858979.399999999</v>
          </cell>
          <cell r="O84">
            <v>98.1</v>
          </cell>
          <cell r="P84">
            <v>155401.40000000002</v>
          </cell>
          <cell r="Q84">
            <v>1.1000000000000001</v>
          </cell>
          <cell r="R84"/>
        </row>
        <row r="85">
          <cell r="A85">
            <v>179</v>
          </cell>
          <cell r="B85" t="str">
            <v xml:space="preserve">The United Illuminating Company                                       </v>
          </cell>
          <cell r="C85">
            <v>2017</v>
          </cell>
          <cell r="D85">
            <v>1617352072.1359577</v>
          </cell>
          <cell r="E85">
            <v>108006672.47244444</v>
          </cell>
          <cell r="F85">
            <v>77689415.567577988</v>
          </cell>
          <cell r="G85">
            <v>111332676.00108163</v>
          </cell>
          <cell r="H85">
            <v>14388840.927429432</v>
          </cell>
          <cell r="I85">
            <v>5093904</v>
          </cell>
          <cell r="J85">
            <v>241219</v>
          </cell>
          <cell r="K85">
            <v>333518</v>
          </cell>
          <cell r="L85">
            <v>1193</v>
          </cell>
          <cell r="M85">
            <v>8989.8186192633184</v>
          </cell>
          <cell r="N85">
            <v>11006094</v>
          </cell>
          <cell r="O85">
            <v>33</v>
          </cell>
          <cell r="P85">
            <v>200110.8</v>
          </cell>
          <cell r="Q85">
            <v>0.6</v>
          </cell>
          <cell r="R85"/>
        </row>
        <row r="86">
          <cell r="A86">
            <v>181</v>
          </cell>
          <cell r="B86" t="str">
            <v xml:space="preserve">Upper Peninsula Power Company                                         </v>
          </cell>
          <cell r="C86">
            <v>2017</v>
          </cell>
          <cell r="D86">
            <v>243616043.42206436</v>
          </cell>
          <cell r="E86">
            <v>7743988.3192233751</v>
          </cell>
          <cell r="F86">
            <v>8493804.0716185421</v>
          </cell>
          <cell r="G86">
            <v>13581002.7034705</v>
          </cell>
          <cell r="H86">
            <v>7690582.2147374973</v>
          </cell>
          <cell r="I86">
            <v>731927</v>
          </cell>
          <cell r="J86">
            <v>42846</v>
          </cell>
          <cell r="K86">
            <v>52166</v>
          </cell>
          <cell r="L86">
            <v>131.7519348866384</v>
          </cell>
          <cell r="M86">
            <v>4477.2449599878146</v>
          </cell>
          <cell r="N86">
            <v>9186432.5999999996</v>
          </cell>
          <cell r="O86">
            <v>176.1</v>
          </cell>
          <cell r="P86">
            <v>114765.20000000001</v>
          </cell>
          <cell r="Q86">
            <v>2.2000000000000002</v>
          </cell>
          <cell r="R86"/>
        </row>
        <row r="87">
          <cell r="A87">
            <v>187</v>
          </cell>
          <cell r="B87" t="str">
            <v xml:space="preserve">Avista Corporation                                                    </v>
          </cell>
          <cell r="C87">
            <v>2017</v>
          </cell>
          <cell r="D87">
            <v>2216932363.6898346</v>
          </cell>
          <cell r="E87">
            <v>72048645.114011824</v>
          </cell>
          <cell r="F87">
            <v>50094517.827949628</v>
          </cell>
          <cell r="G87">
            <v>32755985.706806466</v>
          </cell>
          <cell r="H87">
            <v>33954083.15288651</v>
          </cell>
          <cell r="I87">
            <v>8910726</v>
          </cell>
          <cell r="J87">
            <v>462993</v>
          </cell>
          <cell r="K87">
            <v>379027</v>
          </cell>
          <cell r="L87">
            <v>1266.6236005730993</v>
          </cell>
          <cell r="M87">
            <v>28962.016629107398</v>
          </cell>
          <cell r="N87">
            <v>54200861</v>
          </cell>
          <cell r="O87">
            <v>143</v>
          </cell>
          <cell r="P87">
            <v>371446.46</v>
          </cell>
          <cell r="Q87">
            <v>0.98</v>
          </cell>
          <cell r="R87"/>
        </row>
        <row r="88">
          <cell r="A88">
            <v>188</v>
          </cell>
          <cell r="B88" t="str">
            <v xml:space="preserve">WEST PENN POWER COMPANY                                               </v>
          </cell>
          <cell r="C88">
            <v>2017</v>
          </cell>
          <cell r="D88">
            <v>2739778711.2171397</v>
          </cell>
          <cell r="E88">
            <v>119582886.87527955</v>
          </cell>
          <cell r="F88">
            <v>78251376.466444671</v>
          </cell>
          <cell r="G88">
            <v>66130632.299520016</v>
          </cell>
          <cell r="H88">
            <v>42424033.956674173</v>
          </cell>
          <cell r="I88">
            <v>19585829</v>
          </cell>
          <cell r="J88">
            <v>343487</v>
          </cell>
          <cell r="K88">
            <v>724594</v>
          </cell>
          <cell r="L88">
            <v>3735.6103851691305</v>
          </cell>
          <cell r="M88">
            <v>32976.899622201643</v>
          </cell>
          <cell r="N88">
            <v>116691516.13600001</v>
          </cell>
          <cell r="O88">
            <v>161.04400000000001</v>
          </cell>
          <cell r="P88">
            <v>1088340.1880000001</v>
          </cell>
          <cell r="Q88">
            <v>1.502</v>
          </cell>
          <cell r="R88"/>
        </row>
        <row r="89">
          <cell r="A89">
            <v>192</v>
          </cell>
          <cell r="B89" t="str">
            <v xml:space="preserve">Wheeling Power Company                                                </v>
          </cell>
          <cell r="C89">
            <v>2017</v>
          </cell>
          <cell r="D89">
            <v>185420632.76721779</v>
          </cell>
          <cell r="E89">
            <v>5971027.5004481031</v>
          </cell>
          <cell r="F89">
            <v>3557135.0892421477</v>
          </cell>
          <cell r="G89">
            <v>9229378.7177904099</v>
          </cell>
          <cell r="H89">
            <v>1469563.6947969815</v>
          </cell>
          <cell r="I89">
            <v>3916764</v>
          </cell>
          <cell r="J89">
            <v>115763</v>
          </cell>
          <cell r="K89">
            <v>41427</v>
          </cell>
          <cell r="L89">
            <v>453.46565098685869</v>
          </cell>
          <cell r="M89">
            <v>2539.9973187273799</v>
          </cell>
          <cell r="N89">
            <v>28621914.300000001</v>
          </cell>
          <cell r="O89">
            <v>690.9</v>
          </cell>
          <cell r="P89">
            <v>109450.13399999999</v>
          </cell>
          <cell r="Q89">
            <v>2.6419999999999999</v>
          </cell>
          <cell r="R89"/>
        </row>
        <row r="90">
          <cell r="A90">
            <v>193</v>
          </cell>
          <cell r="B90" t="str">
            <v xml:space="preserve">Wisconsin Electric Power Company                                      </v>
          </cell>
          <cell r="C90">
            <v>2017</v>
          </cell>
          <cell r="D90">
            <v>4929847149.2366571</v>
          </cell>
          <cell r="E90">
            <v>277977619.00441015</v>
          </cell>
          <cell r="F90">
            <v>104350866.81220138</v>
          </cell>
          <cell r="G90">
            <v>77308238.140798882</v>
          </cell>
          <cell r="H90">
            <v>21587625.413968157</v>
          </cell>
          <cell r="I90">
            <v>24902091</v>
          </cell>
          <cell r="J90">
            <v>896030</v>
          </cell>
          <cell r="K90">
            <v>1122784</v>
          </cell>
          <cell r="L90">
            <v>3824.48938394676</v>
          </cell>
          <cell r="M90">
            <v>113409.51355885928</v>
          </cell>
          <cell r="N90">
            <v>63998688</v>
          </cell>
          <cell r="O90">
            <v>57</v>
          </cell>
          <cell r="P90">
            <v>839842.43200000003</v>
          </cell>
          <cell r="Q90">
            <v>0.748</v>
          </cell>
          <cell r="R90"/>
        </row>
        <row r="91">
          <cell r="A91">
            <v>194</v>
          </cell>
          <cell r="B91" t="str">
            <v xml:space="preserve">Wisconsin Power and Light Company                                     </v>
          </cell>
          <cell r="C91">
            <v>2017</v>
          </cell>
          <cell r="D91">
            <v>2710102281.3273978</v>
          </cell>
          <cell r="E91">
            <v>144080297.8484025</v>
          </cell>
          <cell r="F91">
            <v>31278579.528039083</v>
          </cell>
          <cell r="G91">
            <v>34667156.712682039</v>
          </cell>
          <cell r="H91">
            <v>19096416.759080894</v>
          </cell>
          <cell r="I91">
            <v>10791245</v>
          </cell>
          <cell r="J91">
            <v>355024</v>
          </cell>
          <cell r="K91">
            <v>469709</v>
          </cell>
          <cell r="L91">
            <v>1900.7866980072235</v>
          </cell>
          <cell r="M91">
            <v>31798.495139031096</v>
          </cell>
          <cell r="N91">
            <v>49695212.199999996</v>
          </cell>
          <cell r="O91">
            <v>105.8</v>
          </cell>
          <cell r="P91">
            <v>385161.38</v>
          </cell>
          <cell r="Q91">
            <v>0.82</v>
          </cell>
          <cell r="R91"/>
        </row>
        <row r="92">
          <cell r="A92">
            <v>195</v>
          </cell>
          <cell r="B92" t="str">
            <v xml:space="preserve">Wisconsin Public Service Corporation                                  </v>
          </cell>
          <cell r="C92">
            <v>2017</v>
          </cell>
          <cell r="D92">
            <v>1630836491.534477</v>
          </cell>
          <cell r="E92">
            <v>120760478.25990196</v>
          </cell>
          <cell r="F92">
            <v>38261797.877892055</v>
          </cell>
          <cell r="G92">
            <v>32500557.766058411</v>
          </cell>
          <cell r="H92">
            <v>19016864.812134508</v>
          </cell>
          <cell r="I92">
            <v>10779183</v>
          </cell>
          <cell r="J92">
            <v>408340</v>
          </cell>
          <cell r="K92">
            <v>442281</v>
          </cell>
          <cell r="L92">
            <v>1545.2235444488404</v>
          </cell>
          <cell r="M92">
            <v>20289.964936014385</v>
          </cell>
          <cell r="N92">
            <v>42901257</v>
          </cell>
          <cell r="O92">
            <v>97</v>
          </cell>
          <cell r="P92">
            <v>663421.5</v>
          </cell>
          <cell r="Q92">
            <v>1.5</v>
          </cell>
          <cell r="R92"/>
        </row>
        <row r="93">
          <cell r="A93">
            <v>281</v>
          </cell>
          <cell r="B93" t="str">
            <v xml:space="preserve">Interstate Power and Light Company                                    </v>
          </cell>
          <cell r="C93">
            <v>2017</v>
          </cell>
          <cell r="D93">
            <v>3395874798.7418575</v>
          </cell>
          <cell r="E93">
            <v>165775152.74954137</v>
          </cell>
          <cell r="F93">
            <v>69569428.721386045</v>
          </cell>
          <cell r="G93">
            <v>35630931.027765416</v>
          </cell>
          <cell r="H93">
            <v>25843063.979469359</v>
          </cell>
          <cell r="I93">
            <v>14393847</v>
          </cell>
          <cell r="J93">
            <v>193592</v>
          </cell>
          <cell r="K93">
            <v>489611</v>
          </cell>
          <cell r="L93">
            <v>2460.5087342974903</v>
          </cell>
          <cell r="M93">
            <v>36508.066002292704</v>
          </cell>
          <cell r="N93">
            <v>41763818.299999997</v>
          </cell>
          <cell r="O93">
            <v>85.3</v>
          </cell>
          <cell r="P93">
            <v>455338.23000000004</v>
          </cell>
          <cell r="Q93">
            <v>0.93</v>
          </cell>
          <cell r="R93"/>
        </row>
        <row r="94">
          <cell r="A94">
            <v>288</v>
          </cell>
          <cell r="B94" t="str">
            <v xml:space="preserve">UNS Electric, Inc.                                                    </v>
          </cell>
          <cell r="C94">
            <v>2017</v>
          </cell>
          <cell r="D94">
            <v>779277454.66624033</v>
          </cell>
          <cell r="E94">
            <v>21439734.480912287</v>
          </cell>
          <cell r="F94">
            <v>9106395.2256172132</v>
          </cell>
          <cell r="G94">
            <v>6453673.4823142728</v>
          </cell>
          <cell r="H94">
            <v>4443555.0883950749</v>
          </cell>
          <cell r="I94">
            <v>1659423</v>
          </cell>
          <cell r="J94">
            <v>120113</v>
          </cell>
          <cell r="K94">
            <v>96138</v>
          </cell>
          <cell r="L94">
            <v>323.26419006627879</v>
          </cell>
          <cell r="M94">
            <v>10859.444026792258</v>
          </cell>
          <cell r="N94">
            <v>8917760.8800000008</v>
          </cell>
          <cell r="O94">
            <v>92.76</v>
          </cell>
          <cell r="P94">
            <v>158627.69999999998</v>
          </cell>
          <cell r="Q94">
            <v>1.65</v>
          </cell>
          <cell r="R94"/>
        </row>
        <row r="95">
          <cell r="A95">
            <v>290</v>
          </cell>
          <cell r="B95" t="str">
            <v xml:space="preserve">Unitil Energy Systems, Inc.                                           </v>
          </cell>
          <cell r="C95">
            <v>2017</v>
          </cell>
          <cell r="D95">
            <v>356631932.33259004</v>
          </cell>
          <cell r="E95">
            <v>20089898.756689817</v>
          </cell>
          <cell r="F95">
            <v>7340796.8521507839</v>
          </cell>
          <cell r="G95">
            <v>8653739.7846336942</v>
          </cell>
          <cell r="H95">
            <v>3495341.4363919604</v>
          </cell>
          <cell r="I95">
            <v>1193912</v>
          </cell>
          <cell r="J95">
            <v>59373</v>
          </cell>
          <cell r="K95">
            <v>78722</v>
          </cell>
          <cell r="L95">
            <v>256.79041041400956</v>
          </cell>
          <cell r="M95">
            <v>2127.5873122703724</v>
          </cell>
          <cell r="N95">
            <v>8870394.9600000009</v>
          </cell>
          <cell r="O95">
            <v>112.68</v>
          </cell>
          <cell r="P95">
            <v>215777.00200000001</v>
          </cell>
          <cell r="Q95">
            <v>2.7410000000000001</v>
          </cell>
          <cell r="R95"/>
        </row>
        <row r="96">
          <cell r="A96">
            <v>309</v>
          </cell>
          <cell r="B96" t="str">
            <v xml:space="preserve">NSTAR Electric Company                                                </v>
          </cell>
          <cell r="C96">
            <v>2017</v>
          </cell>
          <cell r="D96">
            <v>6278588180.290556</v>
          </cell>
          <cell r="E96">
            <v>305304551.78335714</v>
          </cell>
          <cell r="F96">
            <v>352829068.52161086</v>
          </cell>
          <cell r="G96">
            <v>114185291.00907761</v>
          </cell>
          <cell r="H96">
            <v>75947706.263425425</v>
          </cell>
          <cell r="I96">
            <v>20096988</v>
          </cell>
          <cell r="J96">
            <v>1194187</v>
          </cell>
          <cell r="K96">
            <v>1207095</v>
          </cell>
          <cell r="L96">
            <v>4017.9352026786178</v>
          </cell>
          <cell r="M96">
            <v>24831.992881104146</v>
          </cell>
          <cell r="N96">
            <v>89687158.5</v>
          </cell>
          <cell r="O96">
            <v>74.3</v>
          </cell>
          <cell r="P96">
            <v>1259000.085</v>
          </cell>
          <cell r="Q96">
            <v>1.0429999999999999</v>
          </cell>
          <cell r="R96"/>
        </row>
        <row r="97">
          <cell r="A97">
            <v>315</v>
          </cell>
          <cell r="B97" t="str">
            <v xml:space="preserve">Entergy Texas, Inc.                                                   </v>
          </cell>
          <cell r="C97">
            <v>2017</v>
          </cell>
          <cell r="D97">
            <v>1978742514.616807</v>
          </cell>
          <cell r="E97">
            <v>66023618.454112567</v>
          </cell>
          <cell r="F97">
            <v>32655180.281137716</v>
          </cell>
          <cell r="G97">
            <v>35931331.762165897</v>
          </cell>
          <cell r="H97">
            <v>35712957.53780435</v>
          </cell>
          <cell r="I97">
            <v>18058445</v>
          </cell>
          <cell r="J97">
            <v>618936</v>
          </cell>
          <cell r="K97">
            <v>446771</v>
          </cell>
          <cell r="L97">
            <v>3097.9053447409633</v>
          </cell>
          <cell r="M97">
            <v>15960.09202800638</v>
          </cell>
          <cell r="N97">
            <v>99897995.599999994</v>
          </cell>
          <cell r="O97">
            <v>223.6</v>
          </cell>
          <cell r="P97">
            <v>1040529.6590000001</v>
          </cell>
          <cell r="Q97">
            <v>2.3290000000000002</v>
          </cell>
          <cell r="R97"/>
        </row>
        <row r="98">
          <cell r="A98">
            <v>403</v>
          </cell>
          <cell r="B98" t="str">
            <v xml:space="preserve">Cheyenne Light, Fuel and Power Company                                </v>
          </cell>
          <cell r="C98">
            <v>2017</v>
          </cell>
          <cell r="D98">
            <v>219326363.005595</v>
          </cell>
          <cell r="E98">
            <v>6973049.2772725401</v>
          </cell>
          <cell r="F98">
            <v>1495344.3489307628</v>
          </cell>
          <cell r="G98">
            <v>4138565.7226839522</v>
          </cell>
          <cell r="H98">
            <v>1758823.8950327078</v>
          </cell>
          <cell r="I98">
            <v>1528083</v>
          </cell>
          <cell r="J98">
            <v>114470</v>
          </cell>
          <cell r="K98">
            <v>42013</v>
          </cell>
          <cell r="L98">
            <v>232.10473368113469</v>
          </cell>
          <cell r="M98">
            <v>2877.9810746048311</v>
          </cell>
          <cell r="N98">
            <v>1860587.7180000001</v>
          </cell>
          <cell r="O98">
            <v>44.286000000000001</v>
          </cell>
          <cell r="P98">
            <v>54742.938999999998</v>
          </cell>
          <cell r="Q98">
            <v>1.3029999999999999</v>
          </cell>
          <cell r="R98"/>
        </row>
        <row r="99">
          <cell r="A99">
            <v>428</v>
          </cell>
          <cell r="B99" t="str">
            <v xml:space="preserve">UGI Utilities, Inc.                                                   </v>
          </cell>
          <cell r="C99">
            <v>2017</v>
          </cell>
          <cell r="D99">
            <v>199217639.86349985</v>
          </cell>
          <cell r="E99">
            <v>14950839.325682107</v>
          </cell>
          <cell r="F99">
            <v>4023975.6416755724</v>
          </cell>
          <cell r="G99">
            <v>7154339.3483130019</v>
          </cell>
          <cell r="H99">
            <v>5507536.2106509246</v>
          </cell>
          <cell r="I99">
            <v>956351</v>
          </cell>
          <cell r="J99">
            <v>58283</v>
          </cell>
          <cell r="K99">
            <v>62107</v>
          </cell>
          <cell r="L99">
            <v>202.92043571564392</v>
          </cell>
          <cell r="M99">
            <v>2625.4915994588464</v>
          </cell>
          <cell r="N99">
            <v>3974848</v>
          </cell>
          <cell r="O99">
            <v>64</v>
          </cell>
          <cell r="P99">
            <v>30432.43</v>
          </cell>
          <cell r="Q99">
            <v>0.49</v>
          </cell>
          <cell r="R99"/>
        </row>
        <row r="100">
          <cell r="A100">
            <v>432</v>
          </cell>
          <cell r="B100" t="str">
            <v xml:space="preserve">Black Hills/Colorado Electric Utility Company, LP                     </v>
          </cell>
          <cell r="C100">
            <v>2017</v>
          </cell>
          <cell r="D100">
            <v>596608625.73577046</v>
          </cell>
          <cell r="E100">
            <v>26055895.732328814</v>
          </cell>
          <cell r="F100">
            <v>5094285.4686311651</v>
          </cell>
          <cell r="G100">
            <v>15583629.422070175</v>
          </cell>
          <cell r="H100">
            <v>13379626.182289101</v>
          </cell>
          <cell r="I100">
            <v>1901235</v>
          </cell>
          <cell r="J100">
            <v>155314</v>
          </cell>
          <cell r="K100">
            <v>96126</v>
          </cell>
          <cell r="L100">
            <v>391.9611431030155</v>
          </cell>
          <cell r="M100">
            <v>4710.1976827485641</v>
          </cell>
          <cell r="N100">
            <v>9176956.9680000003</v>
          </cell>
          <cell r="O100">
            <v>95.468000000000004</v>
          </cell>
          <cell r="P100">
            <v>459770.65800000005</v>
          </cell>
          <cell r="Q100">
            <v>4.7830000000000004</v>
          </cell>
          <cell r="R100"/>
        </row>
        <row r="101">
          <cell r="A101">
            <v>443</v>
          </cell>
          <cell r="B101" t="str">
            <v xml:space="preserve">Ameren Illinois Company                                               </v>
          </cell>
          <cell r="C101">
            <v>2017</v>
          </cell>
          <cell r="D101">
            <v>7940250387.2737141</v>
          </cell>
          <cell r="E101">
            <v>374185319.57473242</v>
          </cell>
          <cell r="F101">
            <v>115243383.08982173</v>
          </cell>
          <cell r="G101">
            <v>227049770.52051997</v>
          </cell>
          <cell r="H101">
            <v>137005441.72466394</v>
          </cell>
          <cell r="I101">
            <v>35241466</v>
          </cell>
          <cell r="J101">
            <v>297060</v>
          </cell>
          <cell r="K101">
            <v>1221130</v>
          </cell>
          <cell r="L101">
            <v>1881.6304251653282</v>
          </cell>
          <cell r="M101">
            <v>72250.51046070944</v>
          </cell>
          <cell r="N101">
            <v>144093340</v>
          </cell>
          <cell r="O101">
            <v>118</v>
          </cell>
          <cell r="P101">
            <v>1367665.6</v>
          </cell>
          <cell r="Q101">
            <v>1.1200000000000001</v>
          </cell>
          <cell r="R101"/>
        </row>
        <row r="102">
          <cell r="A102">
            <v>454</v>
          </cell>
          <cell r="B102" t="str">
            <v xml:space="preserve">Entergy Louisiana, LLC                                                </v>
          </cell>
          <cell r="C102">
            <v>2017</v>
          </cell>
          <cell r="D102">
            <v>4916212259.1374416</v>
          </cell>
          <cell r="E102">
            <v>215920082.41058412</v>
          </cell>
          <cell r="F102">
            <v>77400237.725546867</v>
          </cell>
          <cell r="G102">
            <v>81653360.265111268</v>
          </cell>
          <cell r="H102">
            <v>63366267.563971616</v>
          </cell>
          <cell r="I102">
            <v>55243264</v>
          </cell>
          <cell r="J102">
            <v>2137765</v>
          </cell>
          <cell r="K102">
            <v>1078549</v>
          </cell>
          <cell r="L102">
            <v>8701.1892454520621</v>
          </cell>
          <cell r="M102">
            <v>65004.325752203775</v>
          </cell>
          <cell r="N102">
            <v>186373267.20000002</v>
          </cell>
          <cell r="O102">
            <v>172.8</v>
          </cell>
          <cell r="P102">
            <v>2263874.3510000003</v>
          </cell>
          <cell r="Q102">
            <v>2.0990000000000002</v>
          </cell>
          <cell r="R102"/>
        </row>
        <row r="103">
          <cell r="A103">
            <v>500</v>
          </cell>
          <cell r="C103">
            <v>2017</v>
          </cell>
          <cell r="D103">
            <v>1369233250.3099296</v>
          </cell>
          <cell r="E103">
            <v>109437245.1384073</v>
          </cell>
          <cell r="F103">
            <v>48286435.896144509</v>
          </cell>
          <cell r="G103">
            <v>39769486.574784569</v>
          </cell>
          <cell r="H103">
            <v>39229281.27098272</v>
          </cell>
          <cell r="I103">
            <v>3399232.7819319996</v>
          </cell>
          <cell r="J103">
            <v>465806.4211344613</v>
          </cell>
          <cell r="K103">
            <v>450345</v>
          </cell>
          <cell r="L103">
            <v>636.46</v>
          </cell>
          <cell r="M103">
            <v>10620.218730381954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/>
        </row>
        <row r="104">
          <cell r="A104">
            <v>501</v>
          </cell>
          <cell r="C104">
            <v>2017</v>
          </cell>
          <cell r="D104">
            <v>2430305036.5977397</v>
          </cell>
          <cell r="E104">
            <v>133420567.47679703</v>
          </cell>
          <cell r="F104">
            <v>27281472.273780007</v>
          </cell>
          <cell r="G104">
            <v>78051446.614589959</v>
          </cell>
          <cell r="H104">
            <v>47320263.032524541</v>
          </cell>
          <cell r="I104">
            <v>4114051.0450000009</v>
          </cell>
          <cell r="J104">
            <v>611508.00000000093</v>
          </cell>
          <cell r="K104">
            <v>498699.99212749343</v>
          </cell>
          <cell r="L104">
            <v>820.28874743283779</v>
          </cell>
          <cell r="M104">
            <v>15666.019999999999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/>
        </row>
        <row r="105">
          <cell r="A105">
            <v>502</v>
          </cell>
          <cell r="C105">
            <v>2017</v>
          </cell>
          <cell r="D105">
            <v>539241532.80258071</v>
          </cell>
          <cell r="E105">
            <v>23094600.421680745</v>
          </cell>
          <cell r="F105">
            <v>6400269.8847188838</v>
          </cell>
          <cell r="G105">
            <v>18113170.904723588</v>
          </cell>
          <cell r="H105">
            <v>8791910.6609236691</v>
          </cell>
          <cell r="I105">
            <v>810706.56799999997</v>
          </cell>
          <cell r="J105">
            <v>107576.00000000023</v>
          </cell>
          <cell r="K105">
            <v>154710</v>
          </cell>
          <cell r="L105">
            <v>128.67647729999999</v>
          </cell>
          <cell r="M105">
            <v>6496.5599999999995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/>
        </row>
        <row r="106">
          <cell r="A106">
            <v>2</v>
          </cell>
          <cell r="B106" t="str">
            <v xml:space="preserve">ALABAMA POWER COMPANY                                                 </v>
          </cell>
          <cell r="C106">
            <v>2018</v>
          </cell>
          <cell r="D106">
            <v>11946837470.549404</v>
          </cell>
          <cell r="E106">
            <v>573127870.26113105</v>
          </cell>
          <cell r="F106">
            <v>152127461.03473783</v>
          </cell>
          <cell r="G106">
            <v>278179975.94241732</v>
          </cell>
          <cell r="H106">
            <v>133729001.16422579</v>
          </cell>
          <cell r="I106">
            <v>55686193</v>
          </cell>
          <cell r="J106">
            <v>3129924</v>
          </cell>
          <cell r="K106">
            <v>1480475</v>
          </cell>
          <cell r="L106">
            <v>10312.499618874484</v>
          </cell>
          <cell r="M106">
            <v>131571.0765751643</v>
          </cell>
          <cell r="N106">
            <v>167589770</v>
          </cell>
          <cell r="O106">
            <v>113.2</v>
          </cell>
          <cell r="P106">
            <v>2117079.25</v>
          </cell>
          <cell r="Q106">
            <v>1.43</v>
          </cell>
          <cell r="R106"/>
        </row>
        <row r="107">
          <cell r="A107">
            <v>3</v>
          </cell>
          <cell r="B107" t="str">
            <v xml:space="preserve">Alaska Electric Light and Power Company                               </v>
          </cell>
          <cell r="C107">
            <v>2018</v>
          </cell>
          <cell r="D107">
            <v>141889039.28372955</v>
          </cell>
          <cell r="E107">
            <v>10735995.37778016</v>
          </cell>
          <cell r="F107">
            <v>1469422.16413304</v>
          </cell>
          <cell r="G107">
            <v>3607783.6389189088</v>
          </cell>
          <cell r="H107">
            <v>3199086.5493638841</v>
          </cell>
          <cell r="I107">
            <v>388979</v>
          </cell>
          <cell r="J107">
            <v>17672</v>
          </cell>
          <cell r="K107">
            <v>17165</v>
          </cell>
          <cell r="L107">
            <v>74</v>
          </cell>
          <cell r="M107">
            <v>302.48649829345487</v>
          </cell>
          <cell r="N107">
            <v>1716500</v>
          </cell>
          <cell r="O107">
            <v>100</v>
          </cell>
          <cell r="P107">
            <v>48062</v>
          </cell>
          <cell r="Q107">
            <v>2.8</v>
          </cell>
          <cell r="R107"/>
        </row>
        <row r="108">
          <cell r="A108">
            <v>6</v>
          </cell>
          <cell r="B108" t="str">
            <v xml:space="preserve">Appalachian Power Company                                             </v>
          </cell>
          <cell r="C108">
            <v>2018</v>
          </cell>
          <cell r="D108">
            <v>4419565400.0630093</v>
          </cell>
          <cell r="E108">
            <v>195103264.6330758</v>
          </cell>
          <cell r="F108">
            <v>63235417.990649596</v>
          </cell>
          <cell r="G108">
            <v>202165434.55827165</v>
          </cell>
          <cell r="H108">
            <v>37766021.176325418</v>
          </cell>
          <cell r="I108">
            <v>28894678</v>
          </cell>
          <cell r="J108">
            <v>2318809</v>
          </cell>
          <cell r="K108">
            <v>955609</v>
          </cell>
          <cell r="L108">
            <v>6520.8196351020997</v>
          </cell>
          <cell r="M108">
            <v>79824.44675770351</v>
          </cell>
          <cell r="N108">
            <v>407567238.5</v>
          </cell>
          <cell r="O108">
            <v>426.5</v>
          </cell>
          <cell r="P108">
            <v>2303017.69</v>
          </cell>
          <cell r="Q108">
            <v>2.41</v>
          </cell>
          <cell r="R108"/>
        </row>
        <row r="109">
          <cell r="A109">
            <v>7</v>
          </cell>
          <cell r="B109" t="str">
            <v xml:space="preserve">Arizona Public Service Company                                        </v>
          </cell>
          <cell r="C109">
            <v>2018</v>
          </cell>
          <cell r="D109">
            <v>7225657853.2725992</v>
          </cell>
          <cell r="E109">
            <v>448344924.08108485</v>
          </cell>
          <cell r="F109">
            <v>132474931.38178669</v>
          </cell>
          <cell r="G109">
            <v>117465278.83156115</v>
          </cell>
          <cell r="H109">
            <v>55905063.708370149</v>
          </cell>
          <cell r="I109">
            <v>27943387</v>
          </cell>
          <cell r="J109">
            <v>1857592</v>
          </cell>
          <cell r="K109">
            <v>1235489</v>
          </cell>
          <cell r="L109">
            <v>6603.6142144940422</v>
          </cell>
          <cell r="M109">
            <v>54381.466108809327</v>
          </cell>
          <cell r="N109">
            <v>106622700.7</v>
          </cell>
          <cell r="O109">
            <v>86.3</v>
          </cell>
          <cell r="P109">
            <v>1330621.6529999999</v>
          </cell>
          <cell r="Q109">
            <v>1.077</v>
          </cell>
          <cell r="R109"/>
        </row>
        <row r="110">
          <cell r="A110">
            <v>8</v>
          </cell>
          <cell r="B110" t="str">
            <v xml:space="preserve">Entergy Arkansas, Inc.                                                </v>
          </cell>
          <cell r="C110">
            <v>2018</v>
          </cell>
          <cell r="D110">
            <v>4694249975.8163939</v>
          </cell>
          <cell r="E110">
            <v>179891347.10209975</v>
          </cell>
          <cell r="F110">
            <v>113134843.79898432</v>
          </cell>
          <cell r="G110">
            <v>85484369.402670681</v>
          </cell>
          <cell r="H110">
            <v>57191399.346238337</v>
          </cell>
          <cell r="I110">
            <v>22524808</v>
          </cell>
          <cell r="J110">
            <v>1142052</v>
          </cell>
          <cell r="K110">
            <v>711939</v>
          </cell>
          <cell r="L110">
            <v>3419.5661031139671</v>
          </cell>
          <cell r="M110">
            <v>64959.514915724554</v>
          </cell>
          <cell r="N110">
            <v>211588270.79999998</v>
          </cell>
          <cell r="O110">
            <v>297.2</v>
          </cell>
          <cell r="P110">
            <v>1371906.453</v>
          </cell>
          <cell r="Q110">
            <v>1.927</v>
          </cell>
          <cell r="R110"/>
        </row>
        <row r="111">
          <cell r="A111">
            <v>9</v>
          </cell>
          <cell r="B111" t="str">
            <v xml:space="preserve">Atlantic City Electric Company                                        </v>
          </cell>
          <cell r="C111">
            <v>2018</v>
          </cell>
          <cell r="D111">
            <v>2961670845.7088432</v>
          </cell>
          <cell r="E111">
            <v>82845817.72386229</v>
          </cell>
          <cell r="F111">
            <v>111574949.39554341</v>
          </cell>
          <cell r="G111">
            <v>102666599.42857534</v>
          </cell>
          <cell r="H111">
            <v>99769983.715216458</v>
          </cell>
          <cell r="I111">
            <v>9159778</v>
          </cell>
          <cell r="J111">
            <v>493252</v>
          </cell>
          <cell r="K111">
            <v>554881</v>
          </cell>
          <cell r="L111">
            <v>2138.9762790345953</v>
          </cell>
          <cell r="M111">
            <v>15281.959605680953</v>
          </cell>
          <cell r="N111">
            <v>42392908.400000006</v>
          </cell>
          <cell r="O111">
            <v>76.400000000000006</v>
          </cell>
          <cell r="P111">
            <v>737991.73</v>
          </cell>
          <cell r="Q111">
            <v>1.33</v>
          </cell>
          <cell r="R111"/>
        </row>
        <row r="112">
          <cell r="A112">
            <v>17</v>
          </cell>
          <cell r="B112" t="str">
            <v xml:space="preserve">Duke Energy Progress, LLC                                             </v>
          </cell>
          <cell r="C112">
            <v>2018</v>
          </cell>
          <cell r="D112">
            <v>9434661680.0967693</v>
          </cell>
          <cell r="E112">
            <v>414988994.02695644</v>
          </cell>
          <cell r="F112">
            <v>75817760.976518825</v>
          </cell>
          <cell r="G112">
            <v>194886654.78878132</v>
          </cell>
          <cell r="H112">
            <v>95306150.479457065</v>
          </cell>
          <cell r="I112">
            <v>44827278</v>
          </cell>
          <cell r="J112">
            <v>2533249</v>
          </cell>
          <cell r="K112">
            <v>1571020</v>
          </cell>
          <cell r="L112">
            <v>10105.008993006599</v>
          </cell>
          <cell r="M112">
            <v>104028.93150256193</v>
          </cell>
          <cell r="N112">
            <v>259218300</v>
          </cell>
          <cell r="O112">
            <v>165</v>
          </cell>
          <cell r="P112">
            <v>4697349.8000000007</v>
          </cell>
          <cell r="Q112">
            <v>2.99</v>
          </cell>
          <cell r="R112"/>
        </row>
        <row r="113">
          <cell r="A113">
            <v>22</v>
          </cell>
          <cell r="B113" t="str">
            <v xml:space="preserve">Cleco Power LLC                                                       </v>
          </cell>
          <cell r="C113">
            <v>2018</v>
          </cell>
          <cell r="D113">
            <v>1762138495.954675</v>
          </cell>
          <cell r="E113">
            <v>110661240.35846713</v>
          </cell>
          <cell r="F113">
            <v>28223321.060353342</v>
          </cell>
          <cell r="G113">
            <v>30846057.065612886</v>
          </cell>
          <cell r="H113">
            <v>17200259.423892502</v>
          </cell>
          <cell r="I113">
            <v>8909074</v>
          </cell>
          <cell r="J113">
            <v>768100</v>
          </cell>
          <cell r="K113">
            <v>290747</v>
          </cell>
          <cell r="L113">
            <v>2198.5130226385604</v>
          </cell>
          <cell r="M113">
            <v>16697.47058610657</v>
          </cell>
          <cell r="N113">
            <v>50008484</v>
          </cell>
          <cell r="O113">
            <v>172</v>
          </cell>
          <cell r="P113">
            <v>552419.29999999993</v>
          </cell>
          <cell r="Q113">
            <v>1.9</v>
          </cell>
          <cell r="R113"/>
        </row>
        <row r="114">
          <cell r="A114">
            <v>27</v>
          </cell>
          <cell r="B114" t="str">
            <v xml:space="preserve">Duke Energy Ohio, Inc.                                                </v>
          </cell>
          <cell r="C114">
            <v>2018</v>
          </cell>
          <cell r="D114">
            <v>3021186868.9573288</v>
          </cell>
          <cell r="E114">
            <v>169317422.23551047</v>
          </cell>
          <cell r="F114">
            <v>32137866.119621795</v>
          </cell>
          <cell r="G114">
            <v>78762150.730599269</v>
          </cell>
          <cell r="H114">
            <v>49064664.190902308</v>
          </cell>
          <cell r="I114">
            <v>20687064</v>
          </cell>
          <cell r="J114">
            <v>226999</v>
          </cell>
          <cell r="K114">
            <v>718099</v>
          </cell>
          <cell r="L114">
            <v>847.85643207604892</v>
          </cell>
          <cell r="M114">
            <v>27801.724274865788</v>
          </cell>
          <cell r="N114">
            <v>102688157</v>
          </cell>
          <cell r="O114">
            <v>143</v>
          </cell>
          <cell r="P114">
            <v>1105872.46</v>
          </cell>
          <cell r="Q114">
            <v>1.54</v>
          </cell>
          <cell r="R114"/>
        </row>
        <row r="115">
          <cell r="A115">
            <v>30</v>
          </cell>
          <cell r="B115" t="str">
            <v xml:space="preserve">Cleveland Electric Illuminating Company, The                          </v>
          </cell>
          <cell r="C115">
            <v>2018</v>
          </cell>
          <cell r="D115">
            <v>2695565639.4220586</v>
          </cell>
          <cell r="E115">
            <v>185215618.79831377</v>
          </cell>
          <cell r="F115">
            <v>52819290.666019864</v>
          </cell>
          <cell r="G115">
            <v>50409329.706721671</v>
          </cell>
          <cell r="H115">
            <v>15841135.900321504</v>
          </cell>
          <cell r="I115">
            <v>18806107</v>
          </cell>
          <cell r="J115">
            <v>136980</v>
          </cell>
          <cell r="K115">
            <v>751980</v>
          </cell>
          <cell r="L115">
            <v>4301</v>
          </cell>
          <cell r="M115">
            <v>51154.032077543307</v>
          </cell>
          <cell r="N115">
            <v>95042752.200000003</v>
          </cell>
          <cell r="O115">
            <v>126.39</v>
          </cell>
          <cell r="P115">
            <v>941478.96</v>
          </cell>
          <cell r="Q115">
            <v>1.252</v>
          </cell>
          <cell r="R115"/>
        </row>
        <row r="116">
          <cell r="A116">
            <v>32</v>
          </cell>
          <cell r="B116" t="str">
            <v xml:space="preserve">Commonwealth Edison Company                                           </v>
          </cell>
          <cell r="C116">
            <v>2018</v>
          </cell>
          <cell r="D116">
            <v>20994968220.764816</v>
          </cell>
          <cell r="E116">
            <v>1097031020.2847793</v>
          </cell>
          <cell r="F116">
            <v>275741979.4928863</v>
          </cell>
          <cell r="G116">
            <v>456352200.62771606</v>
          </cell>
          <cell r="H116">
            <v>326597546.28718543</v>
          </cell>
          <cell r="I116">
            <v>89439930</v>
          </cell>
          <cell r="J116">
            <v>6848504</v>
          </cell>
          <cell r="K116">
            <v>4021991</v>
          </cell>
          <cell r="L116">
            <v>21129.551267949682</v>
          </cell>
          <cell r="M116">
            <v>166907.17888435209</v>
          </cell>
          <cell r="N116">
            <v>232587717.539</v>
          </cell>
          <cell r="O116">
            <v>57.829000000000001</v>
          </cell>
          <cell r="P116">
            <v>3298032.6199999996</v>
          </cell>
          <cell r="Q116">
            <v>0.82</v>
          </cell>
          <cell r="R116"/>
        </row>
        <row r="117">
          <cell r="A117">
            <v>39</v>
          </cell>
          <cell r="B117" t="str">
            <v xml:space="preserve">Connecticut Light and Power Company, The                              </v>
          </cell>
          <cell r="C117">
            <v>2018</v>
          </cell>
          <cell r="D117">
            <v>7364538425.7681456</v>
          </cell>
          <cell r="E117">
            <v>223959551.7246128</v>
          </cell>
          <cell r="F117">
            <v>225438725.50390303</v>
          </cell>
          <cell r="G117">
            <v>188227908.78471166</v>
          </cell>
          <cell r="H117">
            <v>142068816.79935205</v>
          </cell>
          <cell r="I117">
            <v>21467269</v>
          </cell>
          <cell r="J117">
            <v>768915</v>
          </cell>
          <cell r="K117">
            <v>1251083</v>
          </cell>
          <cell r="L117">
            <v>4934.2546628938489</v>
          </cell>
          <cell r="M117">
            <v>33301.242558752929</v>
          </cell>
          <cell r="N117">
            <v>101337723</v>
          </cell>
          <cell r="O117">
            <v>81</v>
          </cell>
          <cell r="P117">
            <v>1613897.07</v>
          </cell>
          <cell r="Q117">
            <v>1.29</v>
          </cell>
          <cell r="R117"/>
        </row>
        <row r="118">
          <cell r="A118">
            <v>41</v>
          </cell>
          <cell r="B118" t="str">
            <v xml:space="preserve">Consumers Energy Company                                              </v>
          </cell>
          <cell r="C118">
            <v>2018</v>
          </cell>
          <cell r="D118">
            <v>8805667038.8124599</v>
          </cell>
          <cell r="E118">
            <v>726095792.51029539</v>
          </cell>
          <cell r="F118">
            <v>232127967.08289587</v>
          </cell>
          <cell r="G118">
            <v>197275484.21184942</v>
          </cell>
          <cell r="H118">
            <v>52627567.319858812</v>
          </cell>
          <cell r="I118">
            <v>34088752</v>
          </cell>
          <cell r="J118">
            <v>2104270</v>
          </cell>
          <cell r="K118">
            <v>1826167</v>
          </cell>
          <cell r="L118">
            <v>6878.8048552885648</v>
          </cell>
          <cell r="M118">
            <v>131631.34185400716</v>
          </cell>
          <cell r="N118">
            <v>366876950.30000001</v>
          </cell>
          <cell r="O118">
            <v>200.9</v>
          </cell>
          <cell r="P118">
            <v>2364886.2649999997</v>
          </cell>
          <cell r="Q118">
            <v>1.2949999999999999</v>
          </cell>
          <cell r="R118"/>
        </row>
        <row r="119">
          <cell r="A119">
            <v>42</v>
          </cell>
          <cell r="B119" t="str">
            <v xml:space="preserve">The Dayton Power and Light Company                                    </v>
          </cell>
          <cell r="C119">
            <v>2018</v>
          </cell>
          <cell r="D119">
            <v>2511174655.4140038</v>
          </cell>
          <cell r="E119">
            <v>81488206.851970538</v>
          </cell>
          <cell r="F119">
            <v>15282375.422267081</v>
          </cell>
          <cell r="G119">
            <v>40671233.121601343</v>
          </cell>
          <cell r="H119">
            <v>33283617.016183786</v>
          </cell>
          <cell r="I119">
            <v>3977393</v>
          </cell>
          <cell r="J119">
            <v>35608</v>
          </cell>
          <cell r="K119">
            <v>264944</v>
          </cell>
          <cell r="L119">
            <v>3077.675031381184</v>
          </cell>
          <cell r="M119">
            <v>13209.414836606544</v>
          </cell>
          <cell r="N119">
            <v>27583319.84</v>
          </cell>
          <cell r="O119">
            <v>104.11</v>
          </cell>
          <cell r="P119">
            <v>302036.15999999997</v>
          </cell>
          <cell r="Q119">
            <v>1.1399999999999999</v>
          </cell>
          <cell r="R119"/>
        </row>
        <row r="120">
          <cell r="A120">
            <v>43</v>
          </cell>
          <cell r="B120" t="str">
            <v xml:space="preserve">Delmarva Power &amp; Light Company                                        </v>
          </cell>
          <cell r="C120">
            <v>2018</v>
          </cell>
          <cell r="D120">
            <v>2786250881.6737065</v>
          </cell>
          <cell r="E120">
            <v>163988072.08896181</v>
          </cell>
          <cell r="F120">
            <v>65744235.488745503</v>
          </cell>
          <cell r="G120">
            <v>78803838.611453697</v>
          </cell>
          <cell r="H120">
            <v>91128118.605791122</v>
          </cell>
          <cell r="I120">
            <v>12498259</v>
          </cell>
          <cell r="J120">
            <v>644124</v>
          </cell>
          <cell r="K120">
            <v>525355</v>
          </cell>
          <cell r="L120">
            <v>3845.9720621797865</v>
          </cell>
          <cell r="M120">
            <v>27918.333227062438</v>
          </cell>
          <cell r="N120">
            <v>37195134</v>
          </cell>
          <cell r="O120">
            <v>70.8</v>
          </cell>
          <cell r="P120">
            <v>451805.3</v>
          </cell>
          <cell r="Q120">
            <v>0.86</v>
          </cell>
          <cell r="R120"/>
        </row>
        <row r="121">
          <cell r="A121">
            <v>44</v>
          </cell>
          <cell r="B121" t="str">
            <v xml:space="preserve">DTE Electric Company                                                  </v>
          </cell>
          <cell r="C121">
            <v>2018</v>
          </cell>
          <cell r="D121">
            <v>9163250459.6190548</v>
          </cell>
          <cell r="E121">
            <v>519416813.10503227</v>
          </cell>
          <cell r="F121">
            <v>316781420.06123114</v>
          </cell>
          <cell r="G121">
            <v>280157553.81492066</v>
          </cell>
          <cell r="H121">
            <v>155383737.29838243</v>
          </cell>
          <cell r="I121">
            <v>43789344</v>
          </cell>
          <cell r="J121">
            <v>1982548</v>
          </cell>
          <cell r="K121">
            <v>2196473</v>
          </cell>
          <cell r="L121">
            <v>10759.825766926864</v>
          </cell>
          <cell r="M121">
            <v>85379.294001776856</v>
          </cell>
          <cell r="N121">
            <v>389188657.92399997</v>
          </cell>
          <cell r="O121">
            <v>177.18799999999999</v>
          </cell>
          <cell r="P121">
            <v>2978417.3880000003</v>
          </cell>
          <cell r="Q121">
            <v>1.3560000000000001</v>
          </cell>
          <cell r="R121"/>
        </row>
        <row r="122">
          <cell r="A122">
            <v>45</v>
          </cell>
          <cell r="B122" t="str">
            <v xml:space="preserve">Duke Energy Carolinas, LLC                                            </v>
          </cell>
          <cell r="C122">
            <v>2018</v>
          </cell>
          <cell r="D122">
            <v>18271301779.989178</v>
          </cell>
          <cell r="E122">
            <v>999788122.23330009</v>
          </cell>
          <cell r="F122">
            <v>134253242.00877383</v>
          </cell>
          <cell r="G122">
            <v>337593500.2810629</v>
          </cell>
          <cell r="H122">
            <v>168645611.55238983</v>
          </cell>
          <cell r="I122">
            <v>81033245</v>
          </cell>
          <cell r="J122">
            <v>5070681</v>
          </cell>
          <cell r="K122">
            <v>2596470</v>
          </cell>
          <cell r="L122">
            <v>16751.716635375629</v>
          </cell>
          <cell r="M122">
            <v>150052.59402334067</v>
          </cell>
          <cell r="N122">
            <v>527083410</v>
          </cell>
          <cell r="O122">
            <v>203</v>
          </cell>
          <cell r="P122">
            <v>4673646</v>
          </cell>
          <cell r="Q122">
            <v>1.8</v>
          </cell>
          <cell r="R122"/>
        </row>
        <row r="123">
          <cell r="A123">
            <v>46</v>
          </cell>
          <cell r="B123" t="str">
            <v xml:space="preserve">Duquesne Light Company                                                </v>
          </cell>
          <cell r="C123">
            <v>2018</v>
          </cell>
          <cell r="D123">
            <v>3146820953.8427482</v>
          </cell>
          <cell r="E123">
            <v>178596614.44403088</v>
          </cell>
          <cell r="F123">
            <v>68678849.380169719</v>
          </cell>
          <cell r="G123">
            <v>43412700.813232392</v>
          </cell>
          <cell r="H123">
            <v>108940107.8792727</v>
          </cell>
          <cell r="I123">
            <v>13153523</v>
          </cell>
          <cell r="J123">
            <v>838099</v>
          </cell>
          <cell r="K123">
            <v>597498</v>
          </cell>
          <cell r="L123">
            <v>2790.120121245644</v>
          </cell>
          <cell r="M123">
            <v>63861.123175820583</v>
          </cell>
          <cell r="N123">
            <v>53177322</v>
          </cell>
          <cell r="O123">
            <v>89</v>
          </cell>
          <cell r="P123">
            <v>561648.12</v>
          </cell>
          <cell r="Q123">
            <v>0.94</v>
          </cell>
          <cell r="R123"/>
        </row>
        <row r="124">
          <cell r="A124">
            <v>49</v>
          </cell>
          <cell r="B124" t="str">
            <v xml:space="preserve">El Paso Electric Company                                              </v>
          </cell>
          <cell r="C124">
            <v>2018</v>
          </cell>
          <cell r="D124">
            <v>1802635738.2734051</v>
          </cell>
          <cell r="E124">
            <v>92647439.333092481</v>
          </cell>
          <cell r="F124">
            <v>22590533.744238377</v>
          </cell>
          <cell r="G124">
            <v>23173263.661782812</v>
          </cell>
          <cell r="H124">
            <v>29517493.486055348</v>
          </cell>
          <cell r="I124">
            <v>8034676</v>
          </cell>
          <cell r="J124">
            <v>504449</v>
          </cell>
          <cell r="K124">
            <v>422305</v>
          </cell>
          <cell r="L124">
            <v>1347.0866951316375</v>
          </cell>
          <cell r="M124">
            <v>12979.958861542465</v>
          </cell>
          <cell r="N124">
            <v>35680549.449999996</v>
          </cell>
          <cell r="O124">
            <v>84.49</v>
          </cell>
          <cell r="P124">
            <v>416392.73</v>
          </cell>
          <cell r="Q124">
            <v>0.98599999999999999</v>
          </cell>
          <cell r="R124"/>
        </row>
        <row r="125">
          <cell r="A125">
            <v>51</v>
          </cell>
          <cell r="B125" t="str">
            <v xml:space="preserve">The Empire District Electric Company                                  </v>
          </cell>
          <cell r="C125">
            <v>2018</v>
          </cell>
          <cell r="D125">
            <v>1376478074.6394539</v>
          </cell>
          <cell r="E125">
            <v>35189707.797689945</v>
          </cell>
          <cell r="F125">
            <v>17843244.239473779</v>
          </cell>
          <cell r="G125">
            <v>25109111.010145959</v>
          </cell>
          <cell r="H125">
            <v>21382589.623980772</v>
          </cell>
          <cell r="I125">
            <v>4891522</v>
          </cell>
          <cell r="J125">
            <v>54264</v>
          </cell>
          <cell r="K125">
            <v>173045</v>
          </cell>
          <cell r="L125">
            <v>1149.7558385830152</v>
          </cell>
          <cell r="M125">
            <v>11778.098598611845</v>
          </cell>
          <cell r="N125">
            <v>4410917.05</v>
          </cell>
          <cell r="O125">
            <v>25.49</v>
          </cell>
          <cell r="P125">
            <v>241916.90999999997</v>
          </cell>
          <cell r="Q125">
            <v>1.3979999999999999</v>
          </cell>
          <cell r="R125"/>
        </row>
        <row r="126">
          <cell r="A126">
            <v>54</v>
          </cell>
          <cell r="B126" t="str">
            <v xml:space="preserve">Fitchburg Gas and Electric Light Company                              </v>
          </cell>
          <cell r="C126">
            <v>2018</v>
          </cell>
          <cell r="D126">
            <v>154212695.36465555</v>
          </cell>
          <cell r="E126">
            <v>9380489.3326230925</v>
          </cell>
          <cell r="F126">
            <v>9327167.0871057175</v>
          </cell>
          <cell r="G126">
            <v>4480294.5623902706</v>
          </cell>
          <cell r="H126">
            <v>3770274.1187722986</v>
          </cell>
          <cell r="I126">
            <v>451320</v>
          </cell>
          <cell r="J126">
            <v>6336</v>
          </cell>
          <cell r="K126">
            <v>29904</v>
          </cell>
          <cell r="L126">
            <v>79.943472677133215</v>
          </cell>
          <cell r="M126">
            <v>732.32814870334857</v>
          </cell>
          <cell r="N126">
            <v>3228585.36</v>
          </cell>
          <cell r="O126">
            <v>107.965</v>
          </cell>
          <cell r="P126">
            <v>56518.559999999998</v>
          </cell>
          <cell r="Q126">
            <v>1.89</v>
          </cell>
          <cell r="R126"/>
        </row>
        <row r="127">
          <cell r="A127">
            <v>55</v>
          </cell>
          <cell r="B127" t="str">
            <v xml:space="preserve">Duke Energy Florida, LLC                                              </v>
          </cell>
          <cell r="C127">
            <v>2018</v>
          </cell>
          <cell r="D127">
            <v>7454506761.5383825</v>
          </cell>
          <cell r="E127">
            <v>247624962.18653059</v>
          </cell>
          <cell r="F127">
            <v>191278406.95882773</v>
          </cell>
          <cell r="G127">
            <v>147834447.50812873</v>
          </cell>
          <cell r="H127">
            <v>228404330.96204919</v>
          </cell>
          <cell r="I127">
            <v>39144651</v>
          </cell>
          <cell r="J127">
            <v>2550043</v>
          </cell>
          <cell r="K127">
            <v>1801563</v>
          </cell>
          <cell r="L127">
            <v>9767.1250972196212</v>
          </cell>
          <cell r="M127">
            <v>63380.489452734779</v>
          </cell>
          <cell r="N127">
            <v>199973493</v>
          </cell>
          <cell r="O127">
            <v>111</v>
          </cell>
          <cell r="P127">
            <v>2486156.94</v>
          </cell>
          <cell r="Q127">
            <v>1.38</v>
          </cell>
          <cell r="R127"/>
        </row>
        <row r="128">
          <cell r="A128">
            <v>56</v>
          </cell>
          <cell r="B128" t="str">
            <v xml:space="preserve">Florida Power &amp; Light Company                                         </v>
          </cell>
          <cell r="C128">
            <v>2018</v>
          </cell>
          <cell r="D128">
            <v>17681299543.918144</v>
          </cell>
          <cell r="E128">
            <v>1054202916.0893908</v>
          </cell>
          <cell r="F128">
            <v>149855040.62979782</v>
          </cell>
          <cell r="G128">
            <v>273925610.38420069</v>
          </cell>
          <cell r="H128">
            <v>135750995.56086591</v>
          </cell>
          <cell r="I128">
            <v>110053141</v>
          </cell>
          <cell r="J128">
            <v>6399057</v>
          </cell>
          <cell r="K128">
            <v>4961329</v>
          </cell>
          <cell r="L128">
            <v>21408.166397875582</v>
          </cell>
          <cell r="M128">
            <v>175607.08005810183</v>
          </cell>
          <cell r="N128">
            <v>270838950.11000001</v>
          </cell>
          <cell r="O128">
            <v>54.59</v>
          </cell>
          <cell r="P128">
            <v>3522543.59</v>
          </cell>
          <cell r="Q128">
            <v>0.71</v>
          </cell>
          <cell r="R128"/>
        </row>
        <row r="129">
          <cell r="A129">
            <v>57</v>
          </cell>
          <cell r="B129" t="str">
            <v xml:space="preserve">Georgia Power Company                                                 </v>
          </cell>
          <cell r="C129">
            <v>2018</v>
          </cell>
          <cell r="D129">
            <v>12333610886.217007</v>
          </cell>
          <cell r="E129">
            <v>675605519.77039659</v>
          </cell>
          <cell r="F129">
            <v>309279221.46629077</v>
          </cell>
          <cell r="G129">
            <v>276096690.62495822</v>
          </cell>
          <cell r="H129">
            <v>156530364.65288174</v>
          </cell>
          <cell r="I129">
            <v>85492162</v>
          </cell>
          <cell r="J129">
            <v>4114551</v>
          </cell>
          <cell r="K129">
            <v>2536685</v>
          </cell>
          <cell r="L129">
            <v>15129.320671675207</v>
          </cell>
          <cell r="M129">
            <v>114186.26481946849</v>
          </cell>
          <cell r="N129">
            <v>317592962</v>
          </cell>
          <cell r="O129">
            <v>125.2</v>
          </cell>
          <cell r="P129">
            <v>3754293.8</v>
          </cell>
          <cell r="Q129">
            <v>1.48</v>
          </cell>
          <cell r="R129"/>
        </row>
        <row r="130">
          <cell r="A130">
            <v>59</v>
          </cell>
          <cell r="B130" t="str">
            <v xml:space="preserve">Liberty Utilities (Granite State Electric) Corp.                      </v>
          </cell>
          <cell r="C130">
            <v>2018</v>
          </cell>
          <cell r="D130">
            <v>296536310.70593345</v>
          </cell>
          <cell r="E130">
            <v>5795978.2955688639</v>
          </cell>
          <cell r="F130">
            <v>2522296.5938321482</v>
          </cell>
          <cell r="G130">
            <v>8124273.8019330362</v>
          </cell>
          <cell r="H130">
            <v>2277910.5530923684</v>
          </cell>
          <cell r="I130">
            <v>917100</v>
          </cell>
          <cell r="J130">
            <v>30099</v>
          </cell>
          <cell r="K130">
            <v>44145</v>
          </cell>
          <cell r="L130">
            <v>197.58047264173939</v>
          </cell>
          <cell r="M130">
            <v>4836.8184613350377</v>
          </cell>
          <cell r="N130">
            <v>6978000.1499999994</v>
          </cell>
          <cell r="O130">
            <v>158.07</v>
          </cell>
          <cell r="P130">
            <v>82551.150000000009</v>
          </cell>
          <cell r="Q130">
            <v>1.87</v>
          </cell>
          <cell r="R130"/>
        </row>
        <row r="131">
          <cell r="A131">
            <v>61</v>
          </cell>
          <cell r="B131" t="str">
            <v xml:space="preserve">Green Mountain Power Corp                                             </v>
          </cell>
          <cell r="C131">
            <v>2018</v>
          </cell>
          <cell r="D131">
            <v>1385141638.2593651</v>
          </cell>
          <cell r="E131">
            <v>66915909.544135645</v>
          </cell>
          <cell r="F131">
            <v>10267120.929400694</v>
          </cell>
          <cell r="G131">
            <v>39234267.78121803</v>
          </cell>
          <cell r="H131">
            <v>11660494.633942328</v>
          </cell>
          <cell r="I131">
            <v>4222266</v>
          </cell>
          <cell r="J131">
            <v>102287</v>
          </cell>
          <cell r="K131">
            <v>264811</v>
          </cell>
          <cell r="L131">
            <v>509.39708112461869</v>
          </cell>
          <cell r="M131">
            <v>16564.419315708994</v>
          </cell>
          <cell r="N131">
            <v>64918416.649999999</v>
          </cell>
          <cell r="O131">
            <v>245.15</v>
          </cell>
          <cell r="P131">
            <v>712341.59</v>
          </cell>
          <cell r="Q131">
            <v>2.69</v>
          </cell>
          <cell r="R131"/>
        </row>
        <row r="132">
          <cell r="A132">
            <v>62</v>
          </cell>
          <cell r="B132" t="str">
            <v xml:space="preserve">Gulf Power Company                                                    </v>
          </cell>
          <cell r="C132">
            <v>2018</v>
          </cell>
          <cell r="D132">
            <v>1723610372.0030394</v>
          </cell>
          <cell r="E132">
            <v>111208129.59082572</v>
          </cell>
          <cell r="F132">
            <v>47820633.123033315</v>
          </cell>
          <cell r="G132">
            <v>45633030.656026565</v>
          </cell>
          <cell r="H132">
            <v>40564246.232109785</v>
          </cell>
          <cell r="I132">
            <v>11132383</v>
          </cell>
          <cell r="J132">
            <v>608069</v>
          </cell>
          <cell r="K132">
            <v>464683</v>
          </cell>
          <cell r="L132">
            <v>2049.1556627115915</v>
          </cell>
          <cell r="M132">
            <v>29778.31248766827</v>
          </cell>
          <cell r="N132">
            <v>57778684.219999999</v>
          </cell>
          <cell r="O132">
            <v>124.34</v>
          </cell>
          <cell r="P132">
            <v>1143120.18</v>
          </cell>
          <cell r="Q132">
            <v>2.46</v>
          </cell>
          <cell r="R132"/>
        </row>
        <row r="133">
          <cell r="A133">
            <v>70</v>
          </cell>
          <cell r="B133" t="str">
            <v xml:space="preserve">Idaho Power Company                                                   </v>
          </cell>
          <cell r="C133">
            <v>2018</v>
          </cell>
          <cell r="D133">
            <v>2477957861.7424836</v>
          </cell>
          <cell r="E133">
            <v>147732383.3869155</v>
          </cell>
          <cell r="F133">
            <v>70556392.700439855</v>
          </cell>
          <cell r="G133">
            <v>50918261.934860699</v>
          </cell>
          <cell r="H133">
            <v>80002465.320444405</v>
          </cell>
          <cell r="I133">
            <v>14586522</v>
          </cell>
          <cell r="J133">
            <v>1267436</v>
          </cell>
          <cell r="K133">
            <v>551455</v>
          </cell>
          <cell r="L133">
            <v>2873.0520954214471</v>
          </cell>
          <cell r="M133">
            <v>45206.675754394586</v>
          </cell>
          <cell r="N133">
            <v>67023840.700000003</v>
          </cell>
          <cell r="O133">
            <v>121.54</v>
          </cell>
          <cell r="P133">
            <v>590056.85</v>
          </cell>
          <cell r="Q133">
            <v>1.07</v>
          </cell>
          <cell r="R133"/>
        </row>
        <row r="134">
          <cell r="A134">
            <v>73</v>
          </cell>
          <cell r="B134" t="str">
            <v xml:space="preserve">Indiana Michigan Power Company                                        </v>
          </cell>
          <cell r="C134">
            <v>2018</v>
          </cell>
          <cell r="D134">
            <v>2355783674.6203184</v>
          </cell>
          <cell r="E134">
            <v>123128576.57847688</v>
          </cell>
          <cell r="F134">
            <v>46791170.338326968</v>
          </cell>
          <cell r="G134">
            <v>78956187.925507888</v>
          </cell>
          <cell r="H134">
            <v>18920154.367091779</v>
          </cell>
          <cell r="I134">
            <v>18488640</v>
          </cell>
          <cell r="J134">
            <v>1848251</v>
          </cell>
          <cell r="K134">
            <v>595229</v>
          </cell>
          <cell r="L134">
            <v>2780.8238786074476</v>
          </cell>
          <cell r="M134">
            <v>34352.871540357344</v>
          </cell>
          <cell r="N134">
            <v>104581735.3</v>
          </cell>
          <cell r="O134">
            <v>175.7</v>
          </cell>
          <cell r="P134">
            <v>759512.20400000003</v>
          </cell>
          <cell r="Q134">
            <v>1.276</v>
          </cell>
          <cell r="R134"/>
        </row>
        <row r="135">
          <cell r="A135">
            <v>74</v>
          </cell>
          <cell r="B135" t="str">
            <v xml:space="preserve">Indianapolis Power &amp; Light Company                                    </v>
          </cell>
          <cell r="C135">
            <v>2018</v>
          </cell>
          <cell r="D135">
            <v>2907424528.0154734</v>
          </cell>
          <cell r="E135">
            <v>218003741.21161485</v>
          </cell>
          <cell r="F135">
            <v>24837644.153652355</v>
          </cell>
          <cell r="G135">
            <v>39925930.518828593</v>
          </cell>
          <cell r="H135">
            <v>31800257.199923631</v>
          </cell>
          <cell r="I135">
            <v>13850563</v>
          </cell>
          <cell r="J135">
            <v>471538</v>
          </cell>
          <cell r="K135">
            <v>498193</v>
          </cell>
          <cell r="L135">
            <v>2593.5733226545804</v>
          </cell>
          <cell r="M135">
            <v>18193.887359213299</v>
          </cell>
          <cell r="N135">
            <v>33607601.587000005</v>
          </cell>
          <cell r="O135">
            <v>67.459000000000003</v>
          </cell>
          <cell r="P135">
            <v>564950.86199999996</v>
          </cell>
          <cell r="Q135">
            <v>1.1339999999999999</v>
          </cell>
          <cell r="R135"/>
        </row>
        <row r="136">
          <cell r="A136">
            <v>77</v>
          </cell>
          <cell r="B136" t="str">
            <v xml:space="preserve">Jersey Central Power &amp; Light Company                                  </v>
          </cell>
          <cell r="C136">
            <v>2018</v>
          </cell>
          <cell r="D136">
            <v>5981035428.8541613</v>
          </cell>
          <cell r="E136">
            <v>226252617.76134139</v>
          </cell>
          <cell r="F136">
            <v>166328053.03353187</v>
          </cell>
          <cell r="G136">
            <v>252656224.27948526</v>
          </cell>
          <cell r="H136">
            <v>56366457.328437269</v>
          </cell>
          <cell r="I136">
            <v>21084909</v>
          </cell>
          <cell r="J136">
            <v>843368</v>
          </cell>
          <cell r="K136">
            <v>1131190</v>
          </cell>
          <cell r="L136">
            <v>5895.8597518113693</v>
          </cell>
          <cell r="M136">
            <v>37471.83888392205</v>
          </cell>
          <cell r="N136">
            <v>182791254.48000002</v>
          </cell>
          <cell r="O136">
            <v>161.59200000000001</v>
          </cell>
          <cell r="P136">
            <v>2456944.6800000002</v>
          </cell>
          <cell r="Q136">
            <v>2.1720000000000002</v>
          </cell>
          <cell r="R136"/>
        </row>
        <row r="137">
          <cell r="A137">
            <v>81</v>
          </cell>
          <cell r="B137" t="str">
            <v xml:space="preserve">Kentucky Power Company                                                </v>
          </cell>
          <cell r="C137">
            <v>2018</v>
          </cell>
          <cell r="D137">
            <v>985109643.99271965</v>
          </cell>
          <cell r="E137">
            <v>31047699.498874996</v>
          </cell>
          <cell r="F137">
            <v>9897597.2138343919</v>
          </cell>
          <cell r="G137">
            <v>42785383.980181165</v>
          </cell>
          <cell r="H137">
            <v>8427584.8886701688</v>
          </cell>
          <cell r="I137">
            <v>5847628</v>
          </cell>
          <cell r="J137">
            <v>395604</v>
          </cell>
          <cell r="K137">
            <v>166627</v>
          </cell>
          <cell r="L137">
            <v>1249.1763064636132</v>
          </cell>
          <cell r="M137">
            <v>16099.804946524071</v>
          </cell>
          <cell r="N137">
            <v>80680793.399999991</v>
          </cell>
          <cell r="O137">
            <v>484.2</v>
          </cell>
          <cell r="P137">
            <v>425565.35799999995</v>
          </cell>
          <cell r="Q137">
            <v>2.5539999999999998</v>
          </cell>
          <cell r="R137"/>
        </row>
        <row r="138">
          <cell r="A138">
            <v>82</v>
          </cell>
          <cell r="B138" t="str">
            <v xml:space="preserve">Kentucky Utilities Company                                            </v>
          </cell>
          <cell r="C138">
            <v>2018</v>
          </cell>
          <cell r="D138">
            <v>2862537949.9737887</v>
          </cell>
          <cell r="E138">
            <v>120106546.40832916</v>
          </cell>
          <cell r="F138">
            <v>61144338.478650339</v>
          </cell>
          <cell r="G138">
            <v>58807495.514382884</v>
          </cell>
          <cell r="H138">
            <v>41860871.300301492</v>
          </cell>
          <cell r="I138">
            <v>19124695</v>
          </cell>
          <cell r="J138">
            <v>1356230</v>
          </cell>
          <cell r="K138">
            <v>552947</v>
          </cell>
          <cell r="L138">
            <v>4276.2263948321233</v>
          </cell>
          <cell r="M138">
            <v>23738.348314874966</v>
          </cell>
          <cell r="N138">
            <v>55372112.579999998</v>
          </cell>
          <cell r="O138">
            <v>100.14</v>
          </cell>
          <cell r="P138">
            <v>739290.13899999997</v>
          </cell>
          <cell r="Q138">
            <v>1.337</v>
          </cell>
          <cell r="R138"/>
        </row>
        <row r="139">
          <cell r="A139">
            <v>83</v>
          </cell>
          <cell r="B139" t="str">
            <v xml:space="preserve">Kingsport Power Company                                               </v>
          </cell>
          <cell r="C139">
            <v>2018</v>
          </cell>
          <cell r="D139">
            <v>193713517.785166</v>
          </cell>
          <cell r="E139">
            <v>8631717.2078994289</v>
          </cell>
          <cell r="F139">
            <v>1890402.072978785</v>
          </cell>
          <cell r="G139">
            <v>6278884.1574993059</v>
          </cell>
          <cell r="H139">
            <v>1733340.1219400524</v>
          </cell>
          <cell r="I139">
            <v>2053098</v>
          </cell>
          <cell r="J139">
            <v>55378</v>
          </cell>
          <cell r="K139">
            <v>48032</v>
          </cell>
          <cell r="L139">
            <v>484</v>
          </cell>
          <cell r="M139">
            <v>1980.5783419968625</v>
          </cell>
          <cell r="N139">
            <v>14558499.200000001</v>
          </cell>
          <cell r="O139">
            <v>303.10000000000002</v>
          </cell>
          <cell r="P139">
            <v>120704.416</v>
          </cell>
          <cell r="Q139">
            <v>2.5129999999999999</v>
          </cell>
          <cell r="R139"/>
        </row>
        <row r="140">
          <cell r="A140">
            <v>88</v>
          </cell>
          <cell r="B140" t="str">
            <v xml:space="preserve">Louisville Gas and Electric Company                                   </v>
          </cell>
          <cell r="C140">
            <v>2018</v>
          </cell>
          <cell r="D140">
            <v>1625502824.8104711</v>
          </cell>
          <cell r="E140">
            <v>61277458.939407147</v>
          </cell>
          <cell r="F140">
            <v>36060480.681688264</v>
          </cell>
          <cell r="G140">
            <v>48368189.56076926</v>
          </cell>
          <cell r="H140">
            <v>31926513.796543088</v>
          </cell>
          <cell r="I140">
            <v>12063888</v>
          </cell>
          <cell r="J140">
            <v>540646</v>
          </cell>
          <cell r="K140">
            <v>411724</v>
          </cell>
          <cell r="L140">
            <v>2292.6577354870642</v>
          </cell>
          <cell r="M140">
            <v>24338.847869743913</v>
          </cell>
          <cell r="N140">
            <v>35292981.280000001</v>
          </cell>
          <cell r="O140">
            <v>85.72</v>
          </cell>
          <cell r="P140">
            <v>610174.96799999999</v>
          </cell>
          <cell r="Q140">
            <v>1.482</v>
          </cell>
          <cell r="R140"/>
        </row>
        <row r="141">
          <cell r="A141">
            <v>93</v>
          </cell>
          <cell r="B141" t="str">
            <v xml:space="preserve">Massachusetts Electric Company                                        </v>
          </cell>
          <cell r="C141">
            <v>2018</v>
          </cell>
          <cell r="D141">
            <v>4930961170.8324347</v>
          </cell>
          <cell r="E141">
            <v>202539962.11154386</v>
          </cell>
          <cell r="F141">
            <v>357319967.42583358</v>
          </cell>
          <cell r="G141">
            <v>153321446.06108394</v>
          </cell>
          <cell r="H141">
            <v>141749780.29747069</v>
          </cell>
          <cell r="I141">
            <v>6490442</v>
          </cell>
          <cell r="J141">
            <v>414191</v>
          </cell>
          <cell r="K141">
            <v>746881</v>
          </cell>
          <cell r="L141">
            <v>4667.9865642607028</v>
          </cell>
          <cell r="M141">
            <v>113524.02130056339</v>
          </cell>
          <cell r="N141">
            <v>91371927.777999997</v>
          </cell>
          <cell r="O141">
            <v>122.33799999999999</v>
          </cell>
          <cell r="P141">
            <v>1089699.379</v>
          </cell>
          <cell r="Q141">
            <v>1.4590000000000001</v>
          </cell>
          <cell r="R141"/>
        </row>
        <row r="142">
          <cell r="A142">
            <v>95</v>
          </cell>
          <cell r="B142" t="str">
            <v xml:space="preserve">MDU Resources Group, Inc.                                             </v>
          </cell>
          <cell r="C142">
            <v>2018</v>
          </cell>
          <cell r="D142">
            <v>473007932.84796894</v>
          </cell>
          <cell r="E142">
            <v>27599636.97649765</v>
          </cell>
          <cell r="F142">
            <v>6353052.9794851784</v>
          </cell>
          <cell r="G142">
            <v>14986717.391132249</v>
          </cell>
          <cell r="H142">
            <v>6326192.892975728</v>
          </cell>
          <cell r="I142">
            <v>3354401</v>
          </cell>
          <cell r="J142">
            <v>293828</v>
          </cell>
          <cell r="K142">
            <v>143022</v>
          </cell>
          <cell r="L142">
            <v>564.88151517390895</v>
          </cell>
          <cell r="M142">
            <v>7716.5279163479117</v>
          </cell>
          <cell r="N142">
            <v>20881212</v>
          </cell>
          <cell r="O142">
            <v>146</v>
          </cell>
          <cell r="P142">
            <v>165905.51999999999</v>
          </cell>
          <cell r="Q142">
            <v>1.1599999999999999</v>
          </cell>
          <cell r="R142"/>
        </row>
        <row r="143">
          <cell r="A143">
            <v>96</v>
          </cell>
          <cell r="B143" t="str">
            <v xml:space="preserve">Metropolitan Edison Company                                           </v>
          </cell>
          <cell r="C143">
            <v>2018</v>
          </cell>
          <cell r="D143">
            <v>2934779290.954361</v>
          </cell>
          <cell r="E143">
            <v>143687569.7742542</v>
          </cell>
          <cell r="F143">
            <v>64084928.845584333</v>
          </cell>
          <cell r="G143">
            <v>111283356.45204778</v>
          </cell>
          <cell r="H143">
            <v>43965104.402768821</v>
          </cell>
          <cell r="I143">
            <v>14424630</v>
          </cell>
          <cell r="J143">
            <v>445932</v>
          </cell>
          <cell r="K143">
            <v>569982</v>
          </cell>
          <cell r="L143">
            <v>3025.7568963793146</v>
          </cell>
          <cell r="M143">
            <v>28456.647608697353</v>
          </cell>
          <cell r="N143">
            <v>92035563.522</v>
          </cell>
          <cell r="O143">
            <v>161.471</v>
          </cell>
          <cell r="P143">
            <v>1142243.9280000001</v>
          </cell>
          <cell r="Q143">
            <v>2.004</v>
          </cell>
          <cell r="R143"/>
        </row>
        <row r="144">
          <cell r="A144">
            <v>98</v>
          </cell>
          <cell r="B144" t="str">
            <v xml:space="preserve">ALLETE, Inc.                                                          </v>
          </cell>
          <cell r="C144">
            <v>2018</v>
          </cell>
          <cell r="D144">
            <v>917982050.96220028</v>
          </cell>
          <cell r="E144">
            <v>94196860.875529394</v>
          </cell>
          <cell r="F144">
            <v>21839561.605345987</v>
          </cell>
          <cell r="G144">
            <v>22602061.666266214</v>
          </cell>
          <cell r="H144">
            <v>15786312.737284921</v>
          </cell>
          <cell r="I144">
            <v>9027899</v>
          </cell>
          <cell r="J144">
            <v>500856</v>
          </cell>
          <cell r="K144">
            <v>146758</v>
          </cell>
          <cell r="L144">
            <v>1003.9552888814649</v>
          </cell>
          <cell r="M144">
            <v>10244.81801183047</v>
          </cell>
          <cell r="N144">
            <v>19665572</v>
          </cell>
          <cell r="O144">
            <v>134</v>
          </cell>
          <cell r="P144">
            <v>218669.42</v>
          </cell>
          <cell r="Q144">
            <v>1.49</v>
          </cell>
          <cell r="R144"/>
        </row>
        <row r="145">
          <cell r="A145">
            <v>100</v>
          </cell>
          <cell r="B145" t="str">
            <v xml:space="preserve">Entergy Mississippi, Inc.                                             </v>
          </cell>
          <cell r="C145">
            <v>2018</v>
          </cell>
          <cell r="D145">
            <v>2763180400.7783389</v>
          </cell>
          <cell r="E145">
            <v>19936446.876725156</v>
          </cell>
          <cell r="F145">
            <v>38646469.861105211</v>
          </cell>
          <cell r="G145">
            <v>54889313.513241075</v>
          </cell>
          <cell r="H145">
            <v>45587642.643110774</v>
          </cell>
          <cell r="I145">
            <v>13690520</v>
          </cell>
          <cell r="J145">
            <v>672733</v>
          </cell>
          <cell r="K145">
            <v>450060</v>
          </cell>
          <cell r="L145">
            <v>2716.6838127858628</v>
          </cell>
          <cell r="M145">
            <v>15844.843539861611</v>
          </cell>
          <cell r="N145">
            <v>114405252</v>
          </cell>
          <cell r="O145">
            <v>254.2</v>
          </cell>
          <cell r="P145">
            <v>813258.41999999993</v>
          </cell>
          <cell r="Q145">
            <v>1.8069999999999999</v>
          </cell>
          <cell r="R145"/>
        </row>
        <row r="146">
          <cell r="A146">
            <v>101</v>
          </cell>
          <cell r="B146" t="str">
            <v xml:space="preserve">MONONGAHELA POWER COMPANY                                             </v>
          </cell>
          <cell r="C146">
            <v>2018</v>
          </cell>
          <cell r="D146">
            <v>2501215313.1743031</v>
          </cell>
          <cell r="E146">
            <v>119973006.19157955</v>
          </cell>
          <cell r="F146">
            <v>25826386.209864177</v>
          </cell>
          <cell r="G146">
            <v>63946595.773015045</v>
          </cell>
          <cell r="H146">
            <v>21234831.074155025</v>
          </cell>
          <cell r="I146">
            <v>12292728</v>
          </cell>
          <cell r="J146">
            <v>486229</v>
          </cell>
          <cell r="K146">
            <v>391875</v>
          </cell>
          <cell r="L146">
            <v>1524.0885005492232</v>
          </cell>
          <cell r="M146">
            <v>45337.244043233513</v>
          </cell>
          <cell r="N146">
            <v>165887349.375</v>
          </cell>
          <cell r="O146">
            <v>423.31700000000001</v>
          </cell>
          <cell r="P146">
            <v>980079.375</v>
          </cell>
          <cell r="Q146">
            <v>2.5009999999999999</v>
          </cell>
          <cell r="R146"/>
        </row>
        <row r="147">
          <cell r="A147">
            <v>105</v>
          </cell>
          <cell r="B147" t="str">
            <v xml:space="preserve">Mt. Carmel Public Utility Co                                          </v>
          </cell>
          <cell r="C147">
            <v>2018</v>
          </cell>
          <cell r="D147">
            <v>37876647.475071296</v>
          </cell>
          <cell r="E147">
            <v>2459370.0421491843</v>
          </cell>
          <cell r="F147">
            <v>876148.28367101296</v>
          </cell>
          <cell r="G147">
            <v>1598487.5547067847</v>
          </cell>
          <cell r="H147">
            <v>2008078.1816972068</v>
          </cell>
          <cell r="I147">
            <v>98781</v>
          </cell>
          <cell r="J147">
            <v>6846</v>
          </cell>
          <cell r="K147">
            <v>5320</v>
          </cell>
          <cell r="L147">
            <v>25.121524211215242</v>
          </cell>
          <cell r="M147">
            <v>374.25106929906224</v>
          </cell>
          <cell r="N147">
            <v>0</v>
          </cell>
          <cell r="O147">
            <v>0</v>
          </cell>
          <cell r="P147">
            <v>15800.400000000001</v>
          </cell>
          <cell r="Q147">
            <v>2.97</v>
          </cell>
          <cell r="R147"/>
        </row>
        <row r="148">
          <cell r="A148">
            <v>107</v>
          </cell>
          <cell r="B148" t="str">
            <v xml:space="preserve">The Narragansett Electric Company                                     </v>
          </cell>
          <cell r="C148">
            <v>2018</v>
          </cell>
          <cell r="D148">
            <v>2270107821.1558032</v>
          </cell>
          <cell r="E148">
            <v>82671231.250905171</v>
          </cell>
          <cell r="F148">
            <v>132763970.88513336</v>
          </cell>
          <cell r="G148">
            <v>44912088.234981067</v>
          </cell>
          <cell r="H148">
            <v>88903083.607061058</v>
          </cell>
          <cell r="I148">
            <v>4034872</v>
          </cell>
          <cell r="J148">
            <v>288180</v>
          </cell>
          <cell r="K148">
            <v>431913</v>
          </cell>
          <cell r="L148">
            <v>1845</v>
          </cell>
          <cell r="M148">
            <v>25211.400622318783</v>
          </cell>
          <cell r="N148">
            <v>28121855.43</v>
          </cell>
          <cell r="O148">
            <v>65.11</v>
          </cell>
          <cell r="P148">
            <v>678103.41</v>
          </cell>
          <cell r="Q148">
            <v>1.57</v>
          </cell>
          <cell r="R148"/>
        </row>
        <row r="149">
          <cell r="A149">
            <v>108</v>
          </cell>
          <cell r="B149" t="str">
            <v xml:space="preserve">Nevada Power Company, d/b/a NV Energy                                 </v>
          </cell>
          <cell r="C149">
            <v>2018</v>
          </cell>
          <cell r="D149">
            <v>3414801991.8180594</v>
          </cell>
          <cell r="E149">
            <v>208816511.82392019</v>
          </cell>
          <cell r="F149">
            <v>75924080.710634187</v>
          </cell>
          <cell r="G149">
            <v>22268009.378178034</v>
          </cell>
          <cell r="H149">
            <v>44692971.72685241</v>
          </cell>
          <cell r="I149">
            <v>20495914</v>
          </cell>
          <cell r="J149">
            <v>945463</v>
          </cell>
          <cell r="K149">
            <v>934562</v>
          </cell>
          <cell r="L149">
            <v>5468.8157383727985</v>
          </cell>
          <cell r="M149">
            <v>35811.813449226887</v>
          </cell>
          <cell r="N149">
            <v>43410404.900000006</v>
          </cell>
          <cell r="O149">
            <v>46.45</v>
          </cell>
          <cell r="P149">
            <v>644847.77999999991</v>
          </cell>
          <cell r="Q149">
            <v>0.69</v>
          </cell>
          <cell r="R149"/>
        </row>
        <row r="150">
          <cell r="A150">
            <v>114</v>
          </cell>
          <cell r="B150" t="str">
            <v xml:space="preserve">Entergy New Orleans, Inc.                                             </v>
          </cell>
          <cell r="C150">
            <v>2018</v>
          </cell>
          <cell r="D150">
            <v>761136133.16986668</v>
          </cell>
          <cell r="E150">
            <v>47031624.259479113</v>
          </cell>
          <cell r="F150">
            <v>24225414.002429917</v>
          </cell>
          <cell r="G150">
            <v>20373768.557316326</v>
          </cell>
          <cell r="H150">
            <v>29170326.624219276</v>
          </cell>
          <cell r="I150">
            <v>5916322</v>
          </cell>
          <cell r="J150">
            <v>114442</v>
          </cell>
          <cell r="K150">
            <v>202634</v>
          </cell>
          <cell r="L150">
            <v>947.92524682933038</v>
          </cell>
          <cell r="M150">
            <v>2318.1437068272789</v>
          </cell>
          <cell r="N150">
            <v>29787198</v>
          </cell>
          <cell r="O150">
            <v>147</v>
          </cell>
          <cell r="P150">
            <v>366970.174</v>
          </cell>
          <cell r="Q150">
            <v>1.8109999999999999</v>
          </cell>
          <cell r="R150"/>
        </row>
        <row r="151">
          <cell r="A151">
            <v>115</v>
          </cell>
          <cell r="B151" t="str">
            <v xml:space="preserve">New York State Electric &amp; Gas Corporation                             </v>
          </cell>
          <cell r="C151">
            <v>2018</v>
          </cell>
          <cell r="D151">
            <v>3764879470.2633061</v>
          </cell>
          <cell r="E151">
            <v>176120692.93940705</v>
          </cell>
          <cell r="F151">
            <v>165731986.09641388</v>
          </cell>
          <cell r="G151">
            <v>209982204.6495809</v>
          </cell>
          <cell r="H151">
            <v>116625395.55386168</v>
          </cell>
          <cell r="I151">
            <v>15716582</v>
          </cell>
          <cell r="J151">
            <v>1356139</v>
          </cell>
          <cell r="K151">
            <v>898695</v>
          </cell>
          <cell r="L151">
            <v>2682.7796528911099</v>
          </cell>
          <cell r="M151">
            <v>46495.923378028463</v>
          </cell>
          <cell r="N151">
            <v>139657203</v>
          </cell>
          <cell r="O151">
            <v>155.4</v>
          </cell>
          <cell r="P151">
            <v>2058011.55</v>
          </cell>
          <cell r="Q151">
            <v>2.29</v>
          </cell>
          <cell r="R151"/>
        </row>
        <row r="152">
          <cell r="A152">
            <v>117</v>
          </cell>
          <cell r="B152" t="str">
            <v xml:space="preserve">Niagara Mohawk Power Corporation                                      </v>
          </cell>
          <cell r="C152">
            <v>2018</v>
          </cell>
          <cell r="D152">
            <v>7922645771.5890169</v>
          </cell>
          <cell r="E152">
            <v>257066899.18455797</v>
          </cell>
          <cell r="F152">
            <v>325369463.05692768</v>
          </cell>
          <cell r="G152">
            <v>308653012.52117968</v>
          </cell>
          <cell r="H152">
            <v>289905159.45927334</v>
          </cell>
          <cell r="I152">
            <v>14267670</v>
          </cell>
          <cell r="J152">
            <v>526223</v>
          </cell>
          <cell r="K152">
            <v>1378105</v>
          </cell>
          <cell r="L152">
            <v>6607.2275129111404</v>
          </cell>
          <cell r="M152">
            <v>114322.21321114905</v>
          </cell>
          <cell r="N152">
            <v>202635181.09499997</v>
          </cell>
          <cell r="O152">
            <v>147.03899999999999</v>
          </cell>
          <cell r="P152">
            <v>2107122.5449999999</v>
          </cell>
          <cell r="Q152">
            <v>1.5289999999999999</v>
          </cell>
          <cell r="R152"/>
        </row>
        <row r="153">
          <cell r="A153">
            <v>119</v>
          </cell>
          <cell r="B153" t="str">
            <v xml:space="preserve">Northern Indiana Public Service Company                               </v>
          </cell>
          <cell r="C153">
            <v>2018</v>
          </cell>
          <cell r="D153">
            <v>3047308130.3639693</v>
          </cell>
          <cell r="E153">
            <v>127370500.60488327</v>
          </cell>
          <cell r="F153">
            <v>20102787.735323809</v>
          </cell>
          <cell r="G153">
            <v>56046693.71024666</v>
          </cell>
          <cell r="H153">
            <v>46444923.720145203</v>
          </cell>
          <cell r="I153">
            <v>16333672</v>
          </cell>
          <cell r="J153">
            <v>538502</v>
          </cell>
          <cell r="K153">
            <v>469917</v>
          </cell>
          <cell r="L153">
            <v>3146.6888258294466</v>
          </cell>
          <cell r="M153">
            <v>21242.609326928861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/>
        </row>
        <row r="154">
          <cell r="A154">
            <v>120</v>
          </cell>
          <cell r="B154" t="str">
            <v xml:space="preserve">Northern States Power Company (Minnesota)                             </v>
          </cell>
          <cell r="C154">
            <v>2018</v>
          </cell>
          <cell r="D154">
            <v>5752249351.0538349</v>
          </cell>
          <cell r="E154">
            <v>160534176.73188442</v>
          </cell>
          <cell r="F154">
            <v>162250228.64596036</v>
          </cell>
          <cell r="G154">
            <v>133921188.03352579</v>
          </cell>
          <cell r="H154">
            <v>71087848.354083478</v>
          </cell>
          <cell r="I154">
            <v>34908071</v>
          </cell>
          <cell r="J154">
            <v>1087680</v>
          </cell>
          <cell r="K154">
            <v>1478542</v>
          </cell>
          <cell r="L154">
            <v>6445.4892357544313</v>
          </cell>
          <cell r="M154">
            <v>127198.10971517157</v>
          </cell>
          <cell r="N154">
            <v>140491060.84</v>
          </cell>
          <cell r="O154">
            <v>95.02</v>
          </cell>
          <cell r="P154">
            <v>1404614.9</v>
          </cell>
          <cell r="Q154">
            <v>0.95</v>
          </cell>
          <cell r="R154"/>
        </row>
        <row r="155">
          <cell r="A155">
            <v>121</v>
          </cell>
          <cell r="B155" t="str">
            <v xml:space="preserve">Northern States Power Company (Wisconsin)                             </v>
          </cell>
          <cell r="C155">
            <v>2018</v>
          </cell>
          <cell r="D155">
            <v>1789942728.6587694</v>
          </cell>
          <cell r="E155">
            <v>56776434.005761176</v>
          </cell>
          <cell r="F155">
            <v>22115614.252627097</v>
          </cell>
          <cell r="G155">
            <v>35497145.058590837</v>
          </cell>
          <cell r="H155">
            <v>17420690.225960799</v>
          </cell>
          <cell r="I155">
            <v>6987962</v>
          </cell>
          <cell r="J155">
            <v>560728</v>
          </cell>
          <cell r="K155">
            <v>259379</v>
          </cell>
          <cell r="L155">
            <v>1335</v>
          </cell>
          <cell r="M155">
            <v>41395.036099115656</v>
          </cell>
          <cell r="N155">
            <v>33729645.159999996</v>
          </cell>
          <cell r="O155">
            <v>130.04</v>
          </cell>
          <cell r="P155">
            <v>282723.11000000004</v>
          </cell>
          <cell r="Q155">
            <v>1.0900000000000001</v>
          </cell>
          <cell r="R155"/>
        </row>
        <row r="156">
          <cell r="A156">
            <v>126</v>
          </cell>
          <cell r="B156" t="str">
            <v xml:space="preserve">Ohio Edison Company                                                   </v>
          </cell>
          <cell r="C156">
            <v>2018</v>
          </cell>
          <cell r="D156">
            <v>3605766017.2014475</v>
          </cell>
          <cell r="E156">
            <v>238942459.22003892</v>
          </cell>
          <cell r="F156">
            <v>66561116.300428592</v>
          </cell>
          <cell r="G156">
            <v>68075508.200049981</v>
          </cell>
          <cell r="H156">
            <v>36407186.223289341</v>
          </cell>
          <cell r="I156">
            <v>24413580</v>
          </cell>
          <cell r="J156">
            <v>360047</v>
          </cell>
          <cell r="K156">
            <v>1050129</v>
          </cell>
          <cell r="L156">
            <v>5604</v>
          </cell>
          <cell r="M156">
            <v>105517.63387629898</v>
          </cell>
          <cell r="N156">
            <v>113084191.494</v>
          </cell>
          <cell r="O156">
            <v>107.68600000000001</v>
          </cell>
          <cell r="P156">
            <v>1396671.57</v>
          </cell>
          <cell r="Q156">
            <v>1.33</v>
          </cell>
          <cell r="R156"/>
        </row>
        <row r="157">
          <cell r="A157">
            <v>127</v>
          </cell>
          <cell r="B157" t="str">
            <v xml:space="preserve">Ohio Power Company                                                    </v>
          </cell>
          <cell r="C157">
            <v>2018</v>
          </cell>
          <cell r="D157">
            <v>5385475738.1341896</v>
          </cell>
          <cell r="E157">
            <v>353059178.37693065</v>
          </cell>
          <cell r="F157">
            <v>211988138.31235346</v>
          </cell>
          <cell r="G157">
            <v>188267668.95710829</v>
          </cell>
          <cell r="H157">
            <v>38738250.427995138</v>
          </cell>
          <cell r="I157">
            <v>44566969</v>
          </cell>
          <cell r="J157">
            <v>708334</v>
          </cell>
          <cell r="K157">
            <v>1484327</v>
          </cell>
          <cell r="L157">
            <v>2692.0752108733423</v>
          </cell>
          <cell r="M157">
            <v>69765.102384607948</v>
          </cell>
          <cell r="N157">
            <v>324177016.80000001</v>
          </cell>
          <cell r="O157">
            <v>218.4</v>
          </cell>
          <cell r="P157">
            <v>2337815.0249999999</v>
          </cell>
          <cell r="Q157">
            <v>1.575</v>
          </cell>
          <cell r="R157"/>
        </row>
        <row r="158">
          <cell r="A158">
            <v>130</v>
          </cell>
          <cell r="B158" t="str">
            <v xml:space="preserve">Oklahoma Gas and Electric Company                                     </v>
          </cell>
          <cell r="C158">
            <v>2018</v>
          </cell>
          <cell r="D158">
            <v>4415800042.9422951</v>
          </cell>
          <cell r="E158">
            <v>269744287.17787123</v>
          </cell>
          <cell r="F158">
            <v>80443996.843746752</v>
          </cell>
          <cell r="G158">
            <v>109414422.51806313</v>
          </cell>
          <cell r="H158">
            <v>51674810.858369417</v>
          </cell>
          <cell r="I158">
            <v>28068624</v>
          </cell>
          <cell r="J158">
            <v>1218052</v>
          </cell>
          <cell r="K158">
            <v>845498</v>
          </cell>
          <cell r="L158">
            <v>6556.1351780896821</v>
          </cell>
          <cell r="M158">
            <v>50907.884924735321</v>
          </cell>
          <cell r="N158">
            <v>122766309.59999999</v>
          </cell>
          <cell r="O158">
            <v>145.19999999999999</v>
          </cell>
          <cell r="P158">
            <v>1521896.4000000001</v>
          </cell>
          <cell r="Q158">
            <v>1.8</v>
          </cell>
          <cell r="R158"/>
        </row>
        <row r="159">
          <cell r="A159">
            <v>131</v>
          </cell>
          <cell r="B159" t="str">
            <v xml:space="preserve">Orange and Rockland Utilities, Inc                                    </v>
          </cell>
          <cell r="C159">
            <v>2018</v>
          </cell>
          <cell r="D159">
            <v>1095900304.7871585</v>
          </cell>
          <cell r="E159">
            <v>65040900.775247797</v>
          </cell>
          <cell r="F159">
            <v>58459832.774323732</v>
          </cell>
          <cell r="G159">
            <v>46315777.813907579</v>
          </cell>
          <cell r="H159">
            <v>58458305.893536337</v>
          </cell>
          <cell r="I159">
            <v>4041856</v>
          </cell>
          <cell r="J159">
            <v>151140</v>
          </cell>
          <cell r="K159">
            <v>232718</v>
          </cell>
          <cell r="L159">
            <v>994.90398025084767</v>
          </cell>
          <cell r="M159">
            <v>9073.6652745314896</v>
          </cell>
          <cell r="N159">
            <v>28002956.940000001</v>
          </cell>
          <cell r="O159">
            <v>120.33</v>
          </cell>
          <cell r="P159">
            <v>402602.14</v>
          </cell>
          <cell r="Q159">
            <v>1.73</v>
          </cell>
          <cell r="R159"/>
        </row>
        <row r="160">
          <cell r="A160">
            <v>134</v>
          </cell>
          <cell r="B160" t="str">
            <v xml:space="preserve">PacifiCorp                                                            </v>
          </cell>
          <cell r="C160">
            <v>2018</v>
          </cell>
          <cell r="D160">
            <v>11025961028.743391</v>
          </cell>
          <cell r="E160">
            <v>384308870.82680446</v>
          </cell>
          <cell r="F160">
            <v>184365838.86383608</v>
          </cell>
          <cell r="G160">
            <v>202670004.10524136</v>
          </cell>
          <cell r="H160">
            <v>53399082.043356478</v>
          </cell>
          <cell r="I160">
            <v>55115456</v>
          </cell>
          <cell r="J160">
            <v>3484684</v>
          </cell>
          <cell r="K160">
            <v>1899813</v>
          </cell>
          <cell r="L160">
            <v>9243.2021691547379</v>
          </cell>
          <cell r="M160">
            <v>90182.910425226451</v>
          </cell>
          <cell r="N160">
            <v>206973227.472</v>
          </cell>
          <cell r="O160">
            <v>108.944</v>
          </cell>
          <cell r="P160">
            <v>5397368.733</v>
          </cell>
          <cell r="Q160">
            <v>2.8410000000000002</v>
          </cell>
          <cell r="R160"/>
        </row>
        <row r="161">
          <cell r="A161">
            <v>135</v>
          </cell>
          <cell r="B161" t="str">
            <v xml:space="preserve">PECO Energy Company                                                   </v>
          </cell>
          <cell r="C161">
            <v>2018</v>
          </cell>
          <cell r="D161">
            <v>6793398252.8958321</v>
          </cell>
          <cell r="E161">
            <v>421569396.95311803</v>
          </cell>
          <cell r="F161">
            <v>191415513.86349326</v>
          </cell>
          <cell r="G161">
            <v>328892371.3960709</v>
          </cell>
          <cell r="H161">
            <v>145043278.56129938</v>
          </cell>
          <cell r="I161">
            <v>38464989</v>
          </cell>
          <cell r="J161">
            <v>2080970</v>
          </cell>
          <cell r="K161">
            <v>1640278</v>
          </cell>
          <cell r="L161">
            <v>8607.2609560121255</v>
          </cell>
          <cell r="M161">
            <v>31066.212589489252</v>
          </cell>
          <cell r="N161">
            <v>144180436.20000002</v>
          </cell>
          <cell r="O161">
            <v>87.9</v>
          </cell>
          <cell r="P161">
            <v>2476819.7799999998</v>
          </cell>
          <cell r="Q161">
            <v>1.51</v>
          </cell>
          <cell r="R161"/>
        </row>
        <row r="162">
          <cell r="A162">
            <v>136</v>
          </cell>
          <cell r="B162" t="str">
            <v xml:space="preserve">Pennsylvania Electric Company                                         </v>
          </cell>
          <cell r="C162">
            <v>2018</v>
          </cell>
          <cell r="D162">
            <v>3554625481.4941087</v>
          </cell>
          <cell r="E162">
            <v>170208416.71983713</v>
          </cell>
          <cell r="F162">
            <v>70067933.591821343</v>
          </cell>
          <cell r="G162">
            <v>81367146.927486032</v>
          </cell>
          <cell r="H162">
            <v>39732330.118658014</v>
          </cell>
          <cell r="I162">
            <v>13867194</v>
          </cell>
          <cell r="J162">
            <v>366928</v>
          </cell>
          <cell r="K162">
            <v>586891</v>
          </cell>
          <cell r="L162">
            <v>2535.8115381394628</v>
          </cell>
          <cell r="M162">
            <v>42818.920161953291</v>
          </cell>
          <cell r="N162">
            <v>127077747.557</v>
          </cell>
          <cell r="O162">
            <v>216.52699999999999</v>
          </cell>
          <cell r="P162">
            <v>1241861.3560000001</v>
          </cell>
          <cell r="Q162">
            <v>2.1160000000000001</v>
          </cell>
          <cell r="R162"/>
        </row>
        <row r="163">
          <cell r="A163">
            <v>137</v>
          </cell>
          <cell r="B163" t="str">
            <v xml:space="preserve">Pennsylvania Power Company                                            </v>
          </cell>
          <cell r="C163">
            <v>2018</v>
          </cell>
          <cell r="D163">
            <v>753582797.38197231</v>
          </cell>
          <cell r="E163">
            <v>55524620.218715288</v>
          </cell>
          <cell r="F163">
            <v>18497715.211780306</v>
          </cell>
          <cell r="G163">
            <v>20471451.249031059</v>
          </cell>
          <cell r="H163">
            <v>25920995.944658957</v>
          </cell>
          <cell r="I163">
            <v>4897635</v>
          </cell>
          <cell r="J163">
            <v>41016</v>
          </cell>
          <cell r="K163">
            <v>166182</v>
          </cell>
          <cell r="L163">
            <v>950</v>
          </cell>
          <cell r="M163">
            <v>19674.306854147577</v>
          </cell>
          <cell r="N163">
            <v>22215375.942000002</v>
          </cell>
          <cell r="O163">
            <v>133.68100000000001</v>
          </cell>
          <cell r="P163">
            <v>259742.46599999999</v>
          </cell>
          <cell r="Q163">
            <v>1.5629999999999999</v>
          </cell>
          <cell r="R163"/>
        </row>
        <row r="164">
          <cell r="A164">
            <v>138</v>
          </cell>
          <cell r="B164" t="str">
            <v xml:space="preserve">PPL Electric Utilities Corporation                                    </v>
          </cell>
          <cell r="C164">
            <v>2018</v>
          </cell>
          <cell r="D164">
            <v>9178909305.3301144</v>
          </cell>
          <cell r="E164">
            <v>434722212.43669629</v>
          </cell>
          <cell r="F164">
            <v>193591192.0254513</v>
          </cell>
          <cell r="G164">
            <v>178112204.6435228</v>
          </cell>
          <cell r="H164">
            <v>114867321.21762085</v>
          </cell>
          <cell r="I164">
            <v>37489410</v>
          </cell>
          <cell r="J164">
            <v>2341677</v>
          </cell>
          <cell r="K164">
            <v>1440600</v>
          </cell>
          <cell r="L164">
            <v>7286.8060367206172</v>
          </cell>
          <cell r="M164">
            <v>70839.680552695179</v>
          </cell>
          <cell r="N164">
            <v>116112359.99999999</v>
          </cell>
          <cell r="O164">
            <v>80.599999999999994</v>
          </cell>
          <cell r="P164">
            <v>1511189.4</v>
          </cell>
          <cell r="Q164">
            <v>1.0489999999999999</v>
          </cell>
          <cell r="R164"/>
        </row>
        <row r="165">
          <cell r="A165">
            <v>141</v>
          </cell>
          <cell r="B165" t="str">
            <v xml:space="preserve">Portland General Electric Company                                     </v>
          </cell>
          <cell r="C165">
            <v>2018</v>
          </cell>
          <cell r="D165">
            <v>5066037737.8478909</v>
          </cell>
          <cell r="E165">
            <v>284147085.132514</v>
          </cell>
          <cell r="F165">
            <v>90159284.824304655</v>
          </cell>
          <cell r="G165">
            <v>110510340.39410375</v>
          </cell>
          <cell r="H165">
            <v>88704017.075274646</v>
          </cell>
          <cell r="I165">
            <v>17186002</v>
          </cell>
          <cell r="J165">
            <v>654470</v>
          </cell>
          <cell r="K165">
            <v>881803</v>
          </cell>
          <cell r="L165">
            <v>3022.4505863840586</v>
          </cell>
          <cell r="M165">
            <v>40920.251382176328</v>
          </cell>
          <cell r="N165">
            <v>77598664</v>
          </cell>
          <cell r="O165">
            <v>88</v>
          </cell>
          <cell r="P165">
            <v>458537.56</v>
          </cell>
          <cell r="Q165">
            <v>0.52</v>
          </cell>
          <cell r="R165"/>
        </row>
        <row r="166">
          <cell r="A166">
            <v>142</v>
          </cell>
          <cell r="B166" t="str">
            <v xml:space="preserve">THE POTOMAC EDISON COMPANY                                            </v>
          </cell>
          <cell r="C166">
            <v>2018</v>
          </cell>
          <cell r="D166">
            <v>2112921979.7804592</v>
          </cell>
          <cell r="E166">
            <v>111256306.06903644</v>
          </cell>
          <cell r="F166">
            <v>33248253.913138106</v>
          </cell>
          <cell r="G166">
            <v>34818581.889563084</v>
          </cell>
          <cell r="H166">
            <v>7706592.6584536871</v>
          </cell>
          <cell r="I166">
            <v>10836821</v>
          </cell>
          <cell r="J166">
            <v>260058</v>
          </cell>
          <cell r="K166">
            <v>411627</v>
          </cell>
          <cell r="L166">
            <v>3028.2434375287648</v>
          </cell>
          <cell r="M166">
            <v>30593.29281231709</v>
          </cell>
          <cell r="N166">
            <v>57120243.909000002</v>
          </cell>
          <cell r="O166">
            <v>138.767</v>
          </cell>
          <cell r="P166">
            <v>459787.359</v>
          </cell>
          <cell r="Q166">
            <v>1.117</v>
          </cell>
          <cell r="R166"/>
        </row>
        <row r="167">
          <cell r="A167">
            <v>143</v>
          </cell>
          <cell r="B167" t="str">
            <v xml:space="preserve">Potomac Electric Power Company                                        </v>
          </cell>
          <cell r="C167">
            <v>2018</v>
          </cell>
          <cell r="D167">
            <v>7699840602.0714455</v>
          </cell>
          <cell r="E167">
            <v>232986003.39340562</v>
          </cell>
          <cell r="F167">
            <v>108299439.35841672</v>
          </cell>
          <cell r="G167">
            <v>165621676.73545343</v>
          </cell>
          <cell r="H167">
            <v>162570477.78806698</v>
          </cell>
          <cell r="I167">
            <v>25836914</v>
          </cell>
          <cell r="J167">
            <v>1018954</v>
          </cell>
          <cell r="K167">
            <v>875876</v>
          </cell>
          <cell r="L167">
            <v>5660</v>
          </cell>
          <cell r="M167">
            <v>17320.599036340383</v>
          </cell>
          <cell r="N167">
            <v>46298805.359999999</v>
          </cell>
          <cell r="O167">
            <v>52.86</v>
          </cell>
          <cell r="P167">
            <v>563188.26800000004</v>
          </cell>
          <cell r="Q167">
            <v>0.64300000000000002</v>
          </cell>
          <cell r="R167"/>
        </row>
        <row r="168">
          <cell r="A168">
            <v>144</v>
          </cell>
          <cell r="B168" t="str">
            <v xml:space="preserve">Duke Energy Indiana, LLC                                              </v>
          </cell>
          <cell r="C168">
            <v>2018</v>
          </cell>
          <cell r="D168">
            <v>3823055383.1942191</v>
          </cell>
          <cell r="E168">
            <v>238152511.39417571</v>
          </cell>
          <cell r="F168">
            <v>45316212.495274484</v>
          </cell>
          <cell r="G168">
            <v>107268728.00282323</v>
          </cell>
          <cell r="H168">
            <v>40556402.081004597</v>
          </cell>
          <cell r="I168">
            <v>28630670</v>
          </cell>
          <cell r="J168">
            <v>2026076</v>
          </cell>
          <cell r="K168">
            <v>830270</v>
          </cell>
          <cell r="L168">
            <v>4881.4125336726283</v>
          </cell>
          <cell r="M168">
            <v>40668.162086732431</v>
          </cell>
          <cell r="N168">
            <v>129522120</v>
          </cell>
          <cell r="O168">
            <v>156</v>
          </cell>
          <cell r="P168">
            <v>1203891.5</v>
          </cell>
          <cell r="Q168">
            <v>1.45</v>
          </cell>
          <cell r="R168"/>
        </row>
        <row r="169">
          <cell r="A169">
            <v>145</v>
          </cell>
          <cell r="B169" t="str">
            <v xml:space="preserve">Public Service Company of Colorado                                    </v>
          </cell>
          <cell r="C169">
            <v>2018</v>
          </cell>
          <cell r="D169">
            <v>4878561681.5711374</v>
          </cell>
          <cell r="E169">
            <v>303174903.04763436</v>
          </cell>
          <cell r="F169">
            <v>167453283.66875729</v>
          </cell>
          <cell r="G169">
            <v>111967348.87199205</v>
          </cell>
          <cell r="H169">
            <v>99881065.510127977</v>
          </cell>
          <cell r="I169">
            <v>29249478</v>
          </cell>
          <cell r="J169">
            <v>1969621</v>
          </cell>
          <cell r="K169">
            <v>1479039</v>
          </cell>
          <cell r="L169">
            <v>4667.6421116139209</v>
          </cell>
          <cell r="M169">
            <v>120009.65035745568</v>
          </cell>
          <cell r="N169">
            <v>144797918.09999999</v>
          </cell>
          <cell r="O169">
            <v>97.9</v>
          </cell>
          <cell r="P169">
            <v>1508619.78</v>
          </cell>
          <cell r="Q169">
            <v>1.02</v>
          </cell>
          <cell r="R169"/>
        </row>
        <row r="170">
          <cell r="A170">
            <v>148</v>
          </cell>
          <cell r="B170" t="str">
            <v xml:space="preserve">Public Service Company of Oklahoma                                    </v>
          </cell>
          <cell r="C170">
            <v>2018</v>
          </cell>
          <cell r="D170">
            <v>2641081907.2101111</v>
          </cell>
          <cell r="E170">
            <v>136709179.7265293</v>
          </cell>
          <cell r="F170">
            <v>71953597.857969835</v>
          </cell>
          <cell r="G170">
            <v>77675723.516412184</v>
          </cell>
          <cell r="H170">
            <v>20029076.377748981</v>
          </cell>
          <cell r="I170">
            <v>18840233</v>
          </cell>
          <cell r="J170">
            <v>337039</v>
          </cell>
          <cell r="K170">
            <v>554500</v>
          </cell>
          <cell r="L170">
            <v>3752.7757820911311</v>
          </cell>
          <cell r="M170">
            <v>29848.171688383143</v>
          </cell>
          <cell r="N170">
            <v>56115400</v>
          </cell>
          <cell r="O170">
            <v>101.2</v>
          </cell>
          <cell r="P170">
            <v>744139</v>
          </cell>
          <cell r="Q170">
            <v>1.3420000000000001</v>
          </cell>
          <cell r="R170"/>
        </row>
        <row r="171">
          <cell r="A171">
            <v>149</v>
          </cell>
          <cell r="B171" t="str">
            <v xml:space="preserve">Public Service Electric and Gas Company                               </v>
          </cell>
          <cell r="C171">
            <v>2018</v>
          </cell>
          <cell r="D171">
            <v>10043720654.984468</v>
          </cell>
          <cell r="E171">
            <v>348732438.23280931</v>
          </cell>
          <cell r="F171">
            <v>397662462.18520671</v>
          </cell>
          <cell r="G171">
            <v>193974260.22119957</v>
          </cell>
          <cell r="H171">
            <v>131379850.73227461</v>
          </cell>
          <cell r="I171">
            <v>41899210</v>
          </cell>
          <cell r="J171">
            <v>855215</v>
          </cell>
          <cell r="K171">
            <v>2266833</v>
          </cell>
          <cell r="L171">
            <v>9918.1680095121446</v>
          </cell>
          <cell r="M171">
            <v>158041.72149603319</v>
          </cell>
          <cell r="N171">
            <v>124902498.3</v>
          </cell>
          <cell r="O171">
            <v>55.1</v>
          </cell>
          <cell r="P171">
            <v>2448179.64</v>
          </cell>
          <cell r="Q171">
            <v>1.08</v>
          </cell>
          <cell r="R171"/>
        </row>
        <row r="172">
          <cell r="A172">
            <v>150</v>
          </cell>
          <cell r="B172" t="str">
            <v xml:space="preserve">Puget Sound Energy, Inc.                                              </v>
          </cell>
          <cell r="C172">
            <v>2018</v>
          </cell>
          <cell r="D172">
            <v>4216148926.1327858</v>
          </cell>
          <cell r="E172">
            <v>245549220.67076415</v>
          </cell>
          <cell r="F172">
            <v>176188069.56414801</v>
          </cell>
          <cell r="G172">
            <v>87260480.572892681</v>
          </cell>
          <cell r="H172">
            <v>62354124.367112458</v>
          </cell>
          <cell r="I172">
            <v>20697195</v>
          </cell>
          <cell r="J172">
            <v>1264487</v>
          </cell>
          <cell r="K172">
            <v>1149789</v>
          </cell>
          <cell r="L172">
            <v>3385.7616116509284</v>
          </cell>
          <cell r="M172">
            <v>35032.583602329927</v>
          </cell>
          <cell r="N172">
            <v>166719405</v>
          </cell>
          <cell r="O172">
            <v>145</v>
          </cell>
          <cell r="P172">
            <v>1747679.28</v>
          </cell>
          <cell r="Q172">
            <v>1.52</v>
          </cell>
          <cell r="R172"/>
        </row>
        <row r="173">
          <cell r="A173">
            <v>151</v>
          </cell>
          <cell r="B173" t="str">
            <v xml:space="preserve">Rochester Gas and Electric Corporation                                </v>
          </cell>
          <cell r="C173">
            <v>2018</v>
          </cell>
          <cell r="D173">
            <v>2067755873.6928804</v>
          </cell>
          <cell r="E173">
            <v>68313177.703165382</v>
          </cell>
          <cell r="F173">
            <v>85160791.697437614</v>
          </cell>
          <cell r="G173">
            <v>64841768.845107496</v>
          </cell>
          <cell r="H173">
            <v>47203268.192690618</v>
          </cell>
          <cell r="I173">
            <v>7219506</v>
          </cell>
          <cell r="J173">
            <v>495109</v>
          </cell>
          <cell r="K173">
            <v>381326</v>
          </cell>
          <cell r="L173">
            <v>1577.2748434799514</v>
          </cell>
          <cell r="M173">
            <v>20766.213659410081</v>
          </cell>
          <cell r="N173">
            <v>30658610.400000002</v>
          </cell>
          <cell r="O173">
            <v>80.400000000000006</v>
          </cell>
          <cell r="P173">
            <v>377512.74</v>
          </cell>
          <cell r="Q173">
            <v>0.99</v>
          </cell>
          <cell r="R173"/>
        </row>
        <row r="174">
          <cell r="A174">
            <v>152</v>
          </cell>
          <cell r="B174" t="str">
            <v xml:space="preserve">Rockland Electric Company                                             </v>
          </cell>
          <cell r="C174">
            <v>2018</v>
          </cell>
          <cell r="D174">
            <v>346100993.42355192</v>
          </cell>
          <cell r="E174">
            <v>18208006.557809532</v>
          </cell>
          <cell r="F174">
            <v>16406564.082943715</v>
          </cell>
          <cell r="G174">
            <v>16669473.777355211</v>
          </cell>
          <cell r="H174">
            <v>19620511.731257755</v>
          </cell>
          <cell r="I174">
            <v>1574884</v>
          </cell>
          <cell r="J174">
            <v>69046</v>
          </cell>
          <cell r="K174">
            <v>73526</v>
          </cell>
          <cell r="L174">
            <v>412</v>
          </cell>
          <cell r="M174">
            <v>5415.5236838163319</v>
          </cell>
          <cell r="N174">
            <v>7706260.0600000005</v>
          </cell>
          <cell r="O174">
            <v>104.81</v>
          </cell>
          <cell r="P174">
            <v>128670.5</v>
          </cell>
          <cell r="Q174">
            <v>1.75</v>
          </cell>
          <cell r="R174"/>
        </row>
        <row r="175">
          <cell r="A175">
            <v>155</v>
          </cell>
          <cell r="B175" t="str">
            <v xml:space="preserve">San Diego Gas &amp; Electric Company                                      </v>
          </cell>
          <cell r="C175">
            <v>2018</v>
          </cell>
          <cell r="D175">
            <v>6239332941.8832417</v>
          </cell>
          <cell r="E175">
            <v>339747582.12586683</v>
          </cell>
          <cell r="F175">
            <v>212365499.53251231</v>
          </cell>
          <cell r="G175">
            <v>128771396.36417517</v>
          </cell>
          <cell r="H175">
            <v>347801292.7322914</v>
          </cell>
          <cell r="I175">
            <v>15139011</v>
          </cell>
          <cell r="J175">
            <v>1456624</v>
          </cell>
          <cell r="K175">
            <v>1444266</v>
          </cell>
          <cell r="L175">
            <v>2615.3503891730811</v>
          </cell>
          <cell r="M175">
            <v>22991.121044919837</v>
          </cell>
          <cell r="N175">
            <v>112233910.85999998</v>
          </cell>
          <cell r="O175">
            <v>77.709999999999994</v>
          </cell>
          <cell r="P175">
            <v>950327.02800000005</v>
          </cell>
          <cell r="Q175">
            <v>0.65800000000000003</v>
          </cell>
          <cell r="R175"/>
        </row>
        <row r="176">
          <cell r="A176">
            <v>157</v>
          </cell>
          <cell r="B176" t="str">
            <v xml:space="preserve">Sierra Pacific Power Company d/b/a NV Energy                          </v>
          </cell>
          <cell r="C176">
            <v>2018</v>
          </cell>
          <cell r="D176">
            <v>2134520730.9165587</v>
          </cell>
          <cell r="E176">
            <v>86835878.154162645</v>
          </cell>
          <cell r="F176">
            <v>22362742.775816541</v>
          </cell>
          <cell r="G176">
            <v>28309892.50737818</v>
          </cell>
          <cell r="H176">
            <v>20586119.187618736</v>
          </cell>
          <cell r="I176">
            <v>8884329</v>
          </cell>
          <cell r="J176">
            <v>315756</v>
          </cell>
          <cell r="K176">
            <v>347208</v>
          </cell>
          <cell r="L176">
            <v>1726.092659546164</v>
          </cell>
          <cell r="M176">
            <v>25361.560695699944</v>
          </cell>
          <cell r="N176">
            <v>56105340.719999999</v>
          </cell>
          <cell r="O176">
            <v>161.59</v>
          </cell>
          <cell r="P176">
            <v>590253.6</v>
          </cell>
          <cell r="Q176">
            <v>1.7</v>
          </cell>
          <cell r="R176"/>
        </row>
        <row r="177">
          <cell r="A177">
            <v>159</v>
          </cell>
          <cell r="B177" t="str">
            <v xml:space="preserve">South Carolina Electric &amp; Gas Company                                 </v>
          </cell>
          <cell r="C177">
            <v>2018</v>
          </cell>
          <cell r="D177">
            <v>3877499197.3875937</v>
          </cell>
          <cell r="E177">
            <v>186718153.58158466</v>
          </cell>
          <cell r="F177">
            <v>65303070.727338351</v>
          </cell>
          <cell r="G177">
            <v>55799886.645904906</v>
          </cell>
          <cell r="H177">
            <v>54186381.695490077</v>
          </cell>
          <cell r="I177">
            <v>22657235</v>
          </cell>
          <cell r="J177">
            <v>1099839</v>
          </cell>
          <cell r="K177">
            <v>726684</v>
          </cell>
          <cell r="L177">
            <v>4562.4330265945136</v>
          </cell>
          <cell r="M177">
            <v>38518.120326326454</v>
          </cell>
          <cell r="N177">
            <v>69877933.439999998</v>
          </cell>
          <cell r="O177">
            <v>96.16</v>
          </cell>
          <cell r="P177">
            <v>1308031.2</v>
          </cell>
          <cell r="Q177">
            <v>1.8</v>
          </cell>
          <cell r="R177"/>
        </row>
        <row r="178">
          <cell r="A178">
            <v>161</v>
          </cell>
          <cell r="B178" t="str">
            <v xml:space="preserve">Southern California Edison Company                                    </v>
          </cell>
          <cell r="C178">
            <v>2018</v>
          </cell>
          <cell r="D178">
            <v>24266394027.349663</v>
          </cell>
          <cell r="E178">
            <v>1265554338.0406544</v>
          </cell>
          <cell r="F178">
            <v>646670228.33394837</v>
          </cell>
          <cell r="G178">
            <v>536509462.99869102</v>
          </cell>
          <cell r="H178">
            <v>2814865633.5835671</v>
          </cell>
          <cell r="I178">
            <v>86851586</v>
          </cell>
          <cell r="J178">
            <v>4831486</v>
          </cell>
          <cell r="K178">
            <v>5111887</v>
          </cell>
          <cell r="L178">
            <v>22197.611871040677</v>
          </cell>
          <cell r="M178">
            <v>118979.49093158303</v>
          </cell>
          <cell r="N178">
            <v>364232172.52399999</v>
          </cell>
          <cell r="O178">
            <v>71.251999999999995</v>
          </cell>
          <cell r="P178">
            <v>4467789.2379999999</v>
          </cell>
          <cell r="Q178">
            <v>0.874</v>
          </cell>
          <cell r="R178"/>
        </row>
        <row r="179">
          <cell r="A179">
            <v>163</v>
          </cell>
          <cell r="B179" t="str">
            <v xml:space="preserve">Southern Indiana Gas and Electric Company                             </v>
          </cell>
          <cell r="C179">
            <v>2018</v>
          </cell>
          <cell r="D179">
            <v>1084901309.6721215</v>
          </cell>
          <cell r="E179">
            <v>36737216.776221633</v>
          </cell>
          <cell r="F179">
            <v>18354517.849877998</v>
          </cell>
          <cell r="G179">
            <v>17828601.91732676</v>
          </cell>
          <cell r="H179">
            <v>11114185.788084989</v>
          </cell>
          <cell r="I179">
            <v>4958022</v>
          </cell>
          <cell r="J179">
            <v>335895</v>
          </cell>
          <cell r="K179">
            <v>146305</v>
          </cell>
          <cell r="L179">
            <v>1003.1450667351953</v>
          </cell>
          <cell r="M179">
            <v>8981.3656851448577</v>
          </cell>
          <cell r="N179">
            <v>11455681.5</v>
          </cell>
          <cell r="O179">
            <v>78.3</v>
          </cell>
          <cell r="P179">
            <v>159472.45000000001</v>
          </cell>
          <cell r="Q179">
            <v>1.0900000000000001</v>
          </cell>
          <cell r="R179"/>
        </row>
        <row r="180">
          <cell r="A180">
            <v>164</v>
          </cell>
          <cell r="B180" t="str">
            <v xml:space="preserve">Southwestern Electric Power Company                                   </v>
          </cell>
          <cell r="C180">
            <v>2018</v>
          </cell>
          <cell r="D180">
            <v>2541904941.1898203</v>
          </cell>
          <cell r="E180">
            <v>115784926.55590042</v>
          </cell>
          <cell r="F180">
            <v>48192606.941386662</v>
          </cell>
          <cell r="G180">
            <v>79882404.238396138</v>
          </cell>
          <cell r="H180">
            <v>21486005.943635877</v>
          </cell>
          <cell r="I180">
            <v>17944844</v>
          </cell>
          <cell r="J180">
            <v>471168</v>
          </cell>
          <cell r="K180">
            <v>536255</v>
          </cell>
          <cell r="L180">
            <v>3394.855246028771</v>
          </cell>
          <cell r="M180">
            <v>44255.236470741191</v>
          </cell>
          <cell r="N180">
            <v>72608927</v>
          </cell>
          <cell r="O180">
            <v>135.4</v>
          </cell>
          <cell r="P180">
            <v>724480.505</v>
          </cell>
          <cell r="Q180">
            <v>1.351</v>
          </cell>
          <cell r="R180"/>
        </row>
        <row r="181">
          <cell r="A181">
            <v>166</v>
          </cell>
          <cell r="B181" t="str">
            <v xml:space="preserve">Southwestern Public Service Company                                   </v>
          </cell>
          <cell r="C181">
            <v>2018</v>
          </cell>
          <cell r="D181">
            <v>2765706252.9188175</v>
          </cell>
          <cell r="E181">
            <v>88266328.515453234</v>
          </cell>
          <cell r="F181">
            <v>40485832.328886494</v>
          </cell>
          <cell r="G181">
            <v>49574873.445170075</v>
          </cell>
          <cell r="H181">
            <v>26604993.989935871</v>
          </cell>
          <cell r="I181">
            <v>20450500</v>
          </cell>
          <cell r="J181">
            <v>547742</v>
          </cell>
          <cell r="K181">
            <v>391721</v>
          </cell>
          <cell r="L181">
            <v>3141.6052978121807</v>
          </cell>
          <cell r="M181">
            <v>32102.695411076733</v>
          </cell>
          <cell r="N181">
            <v>41604687.409999996</v>
          </cell>
          <cell r="O181">
            <v>106.21</v>
          </cell>
          <cell r="P181">
            <v>403472.63</v>
          </cell>
          <cell r="Q181">
            <v>1.03</v>
          </cell>
          <cell r="R181"/>
        </row>
        <row r="182">
          <cell r="A182">
            <v>167</v>
          </cell>
          <cell r="B182" t="str">
            <v xml:space="preserve">Superior Water, Light and Power Company                               </v>
          </cell>
          <cell r="C182">
            <v>2018</v>
          </cell>
          <cell r="D182">
            <v>50373491.551388048</v>
          </cell>
          <cell r="E182">
            <v>5426631.7491817083</v>
          </cell>
          <cell r="F182">
            <v>2037580.7258240711</v>
          </cell>
          <cell r="G182">
            <v>1081980.8358888922</v>
          </cell>
          <cell r="H182">
            <v>2904503.4089311855</v>
          </cell>
          <cell r="I182">
            <v>801642</v>
          </cell>
          <cell r="J182">
            <v>11298</v>
          </cell>
          <cell r="K182">
            <v>14847</v>
          </cell>
          <cell r="L182">
            <v>126</v>
          </cell>
          <cell r="M182">
            <v>413.2797820141846</v>
          </cell>
          <cell r="N182">
            <v>504204.12</v>
          </cell>
          <cell r="O182">
            <v>33.96</v>
          </cell>
          <cell r="P182">
            <v>6978.0899999999992</v>
          </cell>
          <cell r="Q182">
            <v>0.47</v>
          </cell>
          <cell r="R182"/>
        </row>
        <row r="183">
          <cell r="A183">
            <v>170</v>
          </cell>
          <cell r="B183" t="str">
            <v xml:space="preserve">Tampa Electric Company                                                </v>
          </cell>
          <cell r="C183">
            <v>2018</v>
          </cell>
          <cell r="D183">
            <v>2398472301.5388212</v>
          </cell>
          <cell r="E183">
            <v>118422085.39419007</v>
          </cell>
          <cell r="F183">
            <v>87970810.448284656</v>
          </cell>
          <cell r="G183">
            <v>44877845.741768986</v>
          </cell>
          <cell r="H183">
            <v>112738797.92408103</v>
          </cell>
          <cell r="I183">
            <v>19631465</v>
          </cell>
          <cell r="J183">
            <v>1045306</v>
          </cell>
          <cell r="K183">
            <v>756253</v>
          </cell>
          <cell r="L183">
            <v>3827.1341405376597</v>
          </cell>
          <cell r="M183">
            <v>19656.718142639977</v>
          </cell>
          <cell r="N183">
            <v>61664869.620000005</v>
          </cell>
          <cell r="O183">
            <v>81.540000000000006</v>
          </cell>
          <cell r="P183">
            <v>899941.07</v>
          </cell>
          <cell r="Q183">
            <v>1.19</v>
          </cell>
          <cell r="R183"/>
        </row>
        <row r="184">
          <cell r="A184">
            <v>175</v>
          </cell>
          <cell r="B184" t="str">
            <v xml:space="preserve">Toledo Edison Company, The                                            </v>
          </cell>
          <cell r="C184">
            <v>2018</v>
          </cell>
          <cell r="D184">
            <v>1349546367.623795</v>
          </cell>
          <cell r="E184">
            <v>79792865.591043562</v>
          </cell>
          <cell r="F184">
            <v>24576035.916379705</v>
          </cell>
          <cell r="G184">
            <v>18293986.680364806</v>
          </cell>
          <cell r="H184">
            <v>4822388.4228708195</v>
          </cell>
          <cell r="I184">
            <v>10597384</v>
          </cell>
          <cell r="J184">
            <v>64786</v>
          </cell>
          <cell r="K184">
            <v>310979</v>
          </cell>
          <cell r="L184">
            <v>2367</v>
          </cell>
          <cell r="M184">
            <v>29090.345673336287</v>
          </cell>
          <cell r="N184">
            <v>17335835.333999999</v>
          </cell>
          <cell r="O184">
            <v>55.746000000000002</v>
          </cell>
          <cell r="P184">
            <v>184410.54699999999</v>
          </cell>
          <cell r="Q184">
            <v>0.59299999999999997</v>
          </cell>
          <cell r="R184"/>
        </row>
        <row r="185">
          <cell r="A185">
            <v>177</v>
          </cell>
          <cell r="B185" t="str">
            <v xml:space="preserve">UNION ELECTRIC COMPANY                                                </v>
          </cell>
          <cell r="C185">
            <v>2018</v>
          </cell>
          <cell r="D185">
            <v>7613589330.3797874</v>
          </cell>
          <cell r="E185">
            <v>166488845.09131575</v>
          </cell>
          <cell r="F185">
            <v>165213558.8717792</v>
          </cell>
          <cell r="G185">
            <v>151125028.72087851</v>
          </cell>
          <cell r="H185">
            <v>103759086.75196338</v>
          </cell>
          <cell r="I185">
            <v>33699583</v>
          </cell>
          <cell r="J185">
            <v>1272385</v>
          </cell>
          <cell r="K185">
            <v>1223745</v>
          </cell>
          <cell r="L185">
            <v>5530.8324549073477</v>
          </cell>
          <cell r="M185">
            <v>49022.760392311102</v>
          </cell>
          <cell r="N185">
            <v>105242070</v>
          </cell>
          <cell r="O185">
            <v>86</v>
          </cell>
          <cell r="P185">
            <v>1040183.25</v>
          </cell>
          <cell r="Q185">
            <v>0.85</v>
          </cell>
          <cell r="R185"/>
        </row>
        <row r="186">
          <cell r="A186">
            <v>178</v>
          </cell>
          <cell r="B186" t="str">
            <v xml:space="preserve">Duke Energy Kentucky, Inc.                                            </v>
          </cell>
          <cell r="C186">
            <v>2018</v>
          </cell>
          <cell r="D186">
            <v>567571009.36239064</v>
          </cell>
          <cell r="E186">
            <v>36310339.019322373</v>
          </cell>
          <cell r="F186">
            <v>7798490.5639267955</v>
          </cell>
          <cell r="G186">
            <v>13841665.658814041</v>
          </cell>
          <cell r="H186">
            <v>4935147.1521172505</v>
          </cell>
          <cell r="I186">
            <v>4133607</v>
          </cell>
          <cell r="J186">
            <v>324396</v>
          </cell>
          <cell r="K186">
            <v>142394</v>
          </cell>
          <cell r="L186">
            <v>735.31771853247358</v>
          </cell>
          <cell r="M186">
            <v>7394.6365566481818</v>
          </cell>
          <cell r="N186">
            <v>11676308</v>
          </cell>
          <cell r="O186">
            <v>82</v>
          </cell>
          <cell r="P186">
            <v>133850.35999999999</v>
          </cell>
          <cell r="Q186">
            <v>0.94</v>
          </cell>
          <cell r="R186"/>
        </row>
        <row r="187">
          <cell r="A187">
            <v>179</v>
          </cell>
          <cell r="B187" t="str">
            <v xml:space="preserve">The United Illuminating Company                                       </v>
          </cell>
          <cell r="C187">
            <v>2018</v>
          </cell>
          <cell r="D187">
            <v>1748092904.5492833</v>
          </cell>
          <cell r="E187">
            <v>111984431.58489287</v>
          </cell>
          <cell r="F187">
            <v>94408465.103792161</v>
          </cell>
          <cell r="G187">
            <v>99605198.733154252</v>
          </cell>
          <cell r="H187">
            <v>16842288.689472023</v>
          </cell>
          <cell r="I187">
            <v>5191057</v>
          </cell>
          <cell r="J187">
            <v>230657</v>
          </cell>
          <cell r="K187">
            <v>335965</v>
          </cell>
          <cell r="L187">
            <v>1274</v>
          </cell>
          <cell r="M187">
            <v>9069.5520294453872</v>
          </cell>
          <cell r="N187">
            <v>19821935</v>
          </cell>
          <cell r="O187">
            <v>59</v>
          </cell>
          <cell r="P187">
            <v>393079.05</v>
          </cell>
          <cell r="Q187">
            <v>1.17</v>
          </cell>
          <cell r="R187"/>
        </row>
        <row r="188">
          <cell r="A188">
            <v>181</v>
          </cell>
          <cell r="B188" t="str">
            <v xml:space="preserve">Upper Peninsula Power Company                                         </v>
          </cell>
          <cell r="C188">
            <v>2018</v>
          </cell>
          <cell r="D188">
            <v>249503170.57263917</v>
          </cell>
          <cell r="E188">
            <v>7476029.9963682108</v>
          </cell>
          <cell r="F188">
            <v>6844917.4182844544</v>
          </cell>
          <cell r="G188">
            <v>10841142.060458966</v>
          </cell>
          <cell r="H188">
            <v>6674710.118677252</v>
          </cell>
          <cell r="I188">
            <v>728281</v>
          </cell>
          <cell r="J188">
            <v>46489</v>
          </cell>
          <cell r="K188">
            <v>53192</v>
          </cell>
          <cell r="L188">
            <v>132.72167293748288</v>
          </cell>
          <cell r="M188">
            <v>4988.5482408384951</v>
          </cell>
          <cell r="N188">
            <v>7281984.8000000007</v>
          </cell>
          <cell r="O188">
            <v>136.9</v>
          </cell>
          <cell r="P188">
            <v>61702.719999999994</v>
          </cell>
          <cell r="Q188">
            <v>1.1599999999999999</v>
          </cell>
          <cell r="R188"/>
        </row>
        <row r="189">
          <cell r="A189">
            <v>187</v>
          </cell>
          <cell r="B189" t="str">
            <v xml:space="preserve">Avista Corporation                                                    </v>
          </cell>
          <cell r="C189">
            <v>2018</v>
          </cell>
          <cell r="D189">
            <v>4104791237.9115124</v>
          </cell>
          <cell r="E189">
            <v>146405394.67907763</v>
          </cell>
          <cell r="F189">
            <v>52084849.912297085</v>
          </cell>
          <cell r="G189">
            <v>29963167.830069106</v>
          </cell>
          <cell r="H189">
            <v>46738301.231669769</v>
          </cell>
          <cell r="I189">
            <v>8587539</v>
          </cell>
          <cell r="J189">
            <v>491751</v>
          </cell>
          <cell r="K189">
            <v>384976</v>
          </cell>
          <cell r="L189">
            <v>1212.3180006088767</v>
          </cell>
          <cell r="M189">
            <v>57175.03824836258</v>
          </cell>
          <cell r="N189">
            <v>45042192</v>
          </cell>
          <cell r="O189">
            <v>117</v>
          </cell>
          <cell r="P189">
            <v>319530.07999999996</v>
          </cell>
          <cell r="Q189">
            <v>0.83</v>
          </cell>
          <cell r="R189"/>
        </row>
        <row r="190">
          <cell r="A190">
            <v>188</v>
          </cell>
          <cell r="B190" t="str">
            <v xml:space="preserve">WEST PENN POWER COMPANY                                               </v>
          </cell>
          <cell r="C190">
            <v>2018</v>
          </cell>
          <cell r="D190">
            <v>2777328931.8230777</v>
          </cell>
          <cell r="E190">
            <v>209629629.80684754</v>
          </cell>
          <cell r="F190">
            <v>72072406.156352982</v>
          </cell>
          <cell r="G190">
            <v>81117654.508752584</v>
          </cell>
          <cell r="H190">
            <v>35548948.215414643</v>
          </cell>
          <cell r="I190">
            <v>20550304</v>
          </cell>
          <cell r="J190">
            <v>424083</v>
          </cell>
          <cell r="K190">
            <v>726164</v>
          </cell>
          <cell r="L190">
            <v>3862.3631007842532</v>
          </cell>
          <cell r="M190">
            <v>34645.198898293325</v>
          </cell>
          <cell r="N190">
            <v>123903184.82800001</v>
          </cell>
          <cell r="O190">
            <v>170.62700000000001</v>
          </cell>
          <cell r="P190">
            <v>1044223.8319999999</v>
          </cell>
          <cell r="Q190">
            <v>1.4379999999999999</v>
          </cell>
          <cell r="R190"/>
        </row>
        <row r="191">
          <cell r="A191">
            <v>192</v>
          </cell>
          <cell r="B191" t="str">
            <v xml:space="preserve">Wheeling Power Company                                                </v>
          </cell>
          <cell r="C191">
            <v>2018</v>
          </cell>
          <cell r="D191">
            <v>199819855.13187176</v>
          </cell>
          <cell r="E191">
            <v>5867728.9451085748</v>
          </cell>
          <cell r="F191">
            <v>3585648.2642266401</v>
          </cell>
          <cell r="G191">
            <v>9916429.6806466505</v>
          </cell>
          <cell r="H191">
            <v>1667058.9716264899</v>
          </cell>
          <cell r="I191">
            <v>4351025</v>
          </cell>
          <cell r="J191">
            <v>112116</v>
          </cell>
          <cell r="K191">
            <v>41599</v>
          </cell>
          <cell r="L191">
            <v>549.24461311983953</v>
          </cell>
          <cell r="M191">
            <v>2803.006668768367</v>
          </cell>
          <cell r="N191">
            <v>28936264.400000002</v>
          </cell>
          <cell r="O191">
            <v>695.6</v>
          </cell>
          <cell r="P191">
            <v>120221.11</v>
          </cell>
          <cell r="Q191">
            <v>2.89</v>
          </cell>
          <cell r="R191"/>
        </row>
        <row r="192">
          <cell r="A192">
            <v>193</v>
          </cell>
          <cell r="B192" t="str">
            <v xml:space="preserve">Wisconsin Electric Power Company                                      </v>
          </cell>
          <cell r="C192">
            <v>2018</v>
          </cell>
          <cell r="D192">
            <v>5121444961.6869659</v>
          </cell>
          <cell r="E192">
            <v>305141427.14518154</v>
          </cell>
          <cell r="F192">
            <v>118137826.59547064</v>
          </cell>
          <cell r="G192">
            <v>75810769.585107312</v>
          </cell>
          <cell r="H192">
            <v>22537471.529728413</v>
          </cell>
          <cell r="I192">
            <v>25546478</v>
          </cell>
          <cell r="J192">
            <v>791354</v>
          </cell>
          <cell r="K192">
            <v>1130448</v>
          </cell>
          <cell r="L192">
            <v>4423.2882601375595</v>
          </cell>
          <cell r="M192">
            <v>113173.76944448748</v>
          </cell>
          <cell r="N192">
            <v>79131360</v>
          </cell>
          <cell r="O192">
            <v>70</v>
          </cell>
          <cell r="P192">
            <v>827487.93599999999</v>
          </cell>
          <cell r="Q192">
            <v>0.73199999999999998</v>
          </cell>
          <cell r="R192"/>
        </row>
        <row r="193">
          <cell r="A193">
            <v>194</v>
          </cell>
          <cell r="B193" t="str">
            <v xml:space="preserve">Wisconsin Power and Light Company                                     </v>
          </cell>
          <cell r="C193">
            <v>2018</v>
          </cell>
          <cell r="D193">
            <v>2743747733.2383223</v>
          </cell>
          <cell r="E193">
            <v>144199782.16951206</v>
          </cell>
          <cell r="F193">
            <v>24620435.329462279</v>
          </cell>
          <cell r="G193">
            <v>31671013.916690595</v>
          </cell>
          <cell r="H193">
            <v>18346402.458270296</v>
          </cell>
          <cell r="I193">
            <v>11072736</v>
          </cell>
          <cell r="J193">
            <v>381327</v>
          </cell>
          <cell r="K193">
            <v>473724</v>
          </cell>
          <cell r="L193">
            <v>2034.731323954619</v>
          </cell>
          <cell r="M193">
            <v>32619.355649706864</v>
          </cell>
          <cell r="N193">
            <v>44482683.600000001</v>
          </cell>
          <cell r="O193">
            <v>93.9</v>
          </cell>
          <cell r="P193">
            <v>487935.72000000003</v>
          </cell>
          <cell r="Q193">
            <v>1.03</v>
          </cell>
          <cell r="R193"/>
        </row>
        <row r="194">
          <cell r="A194">
            <v>195</v>
          </cell>
          <cell r="B194" t="str">
            <v xml:space="preserve">Wisconsin Public Service Corporation                                  </v>
          </cell>
          <cell r="C194">
            <v>2018</v>
          </cell>
          <cell r="D194">
            <v>1745003439.3901451</v>
          </cell>
          <cell r="E194">
            <v>115206939.83096604</v>
          </cell>
          <cell r="F194">
            <v>35201637.446767606</v>
          </cell>
          <cell r="G194">
            <v>27828528.668011207</v>
          </cell>
          <cell r="H194">
            <v>14709017.577983694</v>
          </cell>
          <cell r="I194">
            <v>11067870</v>
          </cell>
          <cell r="J194">
            <v>399771</v>
          </cell>
          <cell r="K194">
            <v>444670</v>
          </cell>
          <cell r="L194">
            <v>1622.6610600705271</v>
          </cell>
          <cell r="M194">
            <v>23855.642453309305</v>
          </cell>
          <cell r="N194">
            <v>48024360</v>
          </cell>
          <cell r="O194">
            <v>108</v>
          </cell>
          <cell r="P194">
            <v>432219.24</v>
          </cell>
          <cell r="Q194">
            <v>0.97199999999999998</v>
          </cell>
          <cell r="R194"/>
        </row>
        <row r="195">
          <cell r="A195">
            <v>281</v>
          </cell>
          <cell r="B195" t="str">
            <v xml:space="preserve">Interstate Power and Light Company                                    </v>
          </cell>
          <cell r="C195">
            <v>2018</v>
          </cell>
          <cell r="D195">
            <v>3461483311.6344819</v>
          </cell>
          <cell r="E195">
            <v>203298497.39971656</v>
          </cell>
          <cell r="F195">
            <v>64763700.116879269</v>
          </cell>
          <cell r="G195">
            <v>33804937.068804026</v>
          </cell>
          <cell r="H195">
            <v>21831534.177493345</v>
          </cell>
          <cell r="I195">
            <v>14707168</v>
          </cell>
          <cell r="J195">
            <v>377585</v>
          </cell>
          <cell r="K195">
            <v>490250</v>
          </cell>
          <cell r="L195">
            <v>2370.6079339662806</v>
          </cell>
          <cell r="M195">
            <v>37392.668203858309</v>
          </cell>
          <cell r="N195">
            <v>46034475</v>
          </cell>
          <cell r="O195">
            <v>93.9</v>
          </cell>
          <cell r="P195">
            <v>504957.5</v>
          </cell>
          <cell r="Q195">
            <v>1.03</v>
          </cell>
          <cell r="R195"/>
        </row>
        <row r="196">
          <cell r="A196">
            <v>288</v>
          </cell>
          <cell r="B196" t="str">
            <v xml:space="preserve">UNS Electric, Inc.                                                    </v>
          </cell>
          <cell r="C196">
            <v>2018</v>
          </cell>
          <cell r="D196">
            <v>820601073.97746336</v>
          </cell>
          <cell r="E196">
            <v>22863090.794101935</v>
          </cell>
          <cell r="F196">
            <v>7223091.6408502385</v>
          </cell>
          <cell r="G196">
            <v>5545687.4330178658</v>
          </cell>
          <cell r="H196">
            <v>3587476.582079594</v>
          </cell>
          <cell r="I196">
            <v>1700252</v>
          </cell>
          <cell r="J196">
            <v>141779</v>
          </cell>
          <cell r="K196">
            <v>95492</v>
          </cell>
          <cell r="L196">
            <v>359.2172849579328</v>
          </cell>
          <cell r="M196">
            <v>11022.117277667108</v>
          </cell>
          <cell r="N196">
            <v>4552103.6400000006</v>
          </cell>
          <cell r="O196">
            <v>47.67</v>
          </cell>
          <cell r="P196">
            <v>59205.04</v>
          </cell>
          <cell r="Q196">
            <v>0.62</v>
          </cell>
          <cell r="R196"/>
        </row>
        <row r="197">
          <cell r="A197">
            <v>290</v>
          </cell>
          <cell r="B197" t="str">
            <v xml:space="preserve">Unitil Energy Systems, Inc.                                           </v>
          </cell>
          <cell r="C197">
            <v>2018</v>
          </cell>
          <cell r="D197">
            <v>359419844.05209136</v>
          </cell>
          <cell r="E197">
            <v>20787070.655922342</v>
          </cell>
          <cell r="F197">
            <v>9110855.9951019194</v>
          </cell>
          <cell r="G197">
            <v>8566812.6879633479</v>
          </cell>
          <cell r="H197">
            <v>3997886.6681220392</v>
          </cell>
          <cell r="I197">
            <v>1223545</v>
          </cell>
          <cell r="J197">
            <v>14566</v>
          </cell>
          <cell r="K197">
            <v>78634</v>
          </cell>
          <cell r="L197">
            <v>270.36767283246758</v>
          </cell>
          <cell r="M197">
            <v>2152.0524943405539</v>
          </cell>
          <cell r="N197">
            <v>9105817.1999999993</v>
          </cell>
          <cell r="O197">
            <v>115.8</v>
          </cell>
          <cell r="P197">
            <v>152314.05799999999</v>
          </cell>
          <cell r="Q197">
            <v>1.9370000000000001</v>
          </cell>
          <cell r="R197"/>
        </row>
        <row r="198">
          <cell r="A198">
            <v>309</v>
          </cell>
          <cell r="B198" t="str">
            <v xml:space="preserve">NSTAR Electric Company                                                </v>
          </cell>
          <cell r="C198">
            <v>2018</v>
          </cell>
          <cell r="D198">
            <v>7802501320.7911844</v>
          </cell>
          <cell r="E198">
            <v>382830130.56332225</v>
          </cell>
          <cell r="F198">
            <v>411691939.36848074</v>
          </cell>
          <cell r="G198">
            <v>164522303.97136489</v>
          </cell>
          <cell r="H198">
            <v>81093504.616350695</v>
          </cell>
          <cell r="I198">
            <v>23999384</v>
          </cell>
          <cell r="J198">
            <v>1349772</v>
          </cell>
          <cell r="K198">
            <v>1427562</v>
          </cell>
          <cell r="L198">
            <v>4423.9424483506054</v>
          </cell>
          <cell r="M198">
            <v>29165.025132884839</v>
          </cell>
          <cell r="N198">
            <v>121342770</v>
          </cell>
          <cell r="O198">
            <v>85</v>
          </cell>
          <cell r="P198">
            <v>2398304.1599999997</v>
          </cell>
          <cell r="Q198">
            <v>1.68</v>
          </cell>
          <cell r="R198"/>
        </row>
        <row r="199">
          <cell r="A199">
            <v>315</v>
          </cell>
          <cell r="B199" t="str">
            <v xml:space="preserve">Entergy Texas, Inc.                                                   </v>
          </cell>
          <cell r="C199">
            <v>2018</v>
          </cell>
          <cell r="D199">
            <v>2041674846.0444746</v>
          </cell>
          <cell r="E199">
            <v>68542237.27582112</v>
          </cell>
          <cell r="F199">
            <v>37260152.480225451</v>
          </cell>
          <cell r="G199">
            <v>40292663.486115813</v>
          </cell>
          <cell r="H199">
            <v>34752043.355771877</v>
          </cell>
          <cell r="I199">
            <v>19219721</v>
          </cell>
          <cell r="J199">
            <v>443934</v>
          </cell>
          <cell r="K199">
            <v>453043</v>
          </cell>
          <cell r="L199">
            <v>3138.8146683840328</v>
          </cell>
          <cell r="M199">
            <v>16308.021604788133</v>
          </cell>
          <cell r="N199">
            <v>101572240.59999999</v>
          </cell>
          <cell r="O199">
            <v>224.2</v>
          </cell>
          <cell r="P199">
            <v>802339.15299999993</v>
          </cell>
          <cell r="Q199">
            <v>1.7709999999999999</v>
          </cell>
          <cell r="R199"/>
        </row>
        <row r="200">
          <cell r="A200">
            <v>403</v>
          </cell>
          <cell r="B200" t="str">
            <v xml:space="preserve">Cheyenne Light, Fuel and Power Company                                </v>
          </cell>
          <cell r="C200">
            <v>2018</v>
          </cell>
          <cell r="D200">
            <v>212310765.52246267</v>
          </cell>
          <cell r="E200">
            <v>10901167.074516444</v>
          </cell>
          <cell r="F200">
            <v>1067827.2183838449</v>
          </cell>
          <cell r="G200">
            <v>3136046.9347568713</v>
          </cell>
          <cell r="H200">
            <v>1759020.2256480388</v>
          </cell>
          <cell r="I200">
            <v>1621183</v>
          </cell>
          <cell r="J200">
            <v>120697</v>
          </cell>
          <cell r="K200">
            <v>42429</v>
          </cell>
          <cell r="L200">
            <v>237.70707344224809</v>
          </cell>
          <cell r="M200">
            <v>2841.730907315763</v>
          </cell>
          <cell r="N200">
            <v>1319711.6159999999</v>
          </cell>
          <cell r="O200">
            <v>31.103999999999999</v>
          </cell>
          <cell r="P200">
            <v>60588.611999999994</v>
          </cell>
          <cell r="Q200">
            <v>1.4279999999999999</v>
          </cell>
          <cell r="R200"/>
        </row>
        <row r="201">
          <cell r="A201">
            <v>428</v>
          </cell>
          <cell r="B201" t="str">
            <v xml:space="preserve">UGI Utilities, Inc.                                                   </v>
          </cell>
          <cell r="C201">
            <v>2018</v>
          </cell>
          <cell r="D201">
            <v>210005563.36447331</v>
          </cell>
          <cell r="E201">
            <v>14873516.233886354</v>
          </cell>
          <cell r="F201">
            <v>5375101.8658900121</v>
          </cell>
          <cell r="G201">
            <v>7983544.7318528527</v>
          </cell>
          <cell r="H201">
            <v>6024161.0455786167</v>
          </cell>
          <cell r="I201">
            <v>1008149</v>
          </cell>
          <cell r="J201">
            <v>61348</v>
          </cell>
          <cell r="K201">
            <v>62219</v>
          </cell>
          <cell r="L201">
            <v>214.77315834408623</v>
          </cell>
          <cell r="M201">
            <v>2794.4375379124958</v>
          </cell>
          <cell r="N201">
            <v>13619739.1</v>
          </cell>
          <cell r="O201">
            <v>218.9</v>
          </cell>
          <cell r="P201">
            <v>74476.143000000011</v>
          </cell>
          <cell r="Q201">
            <v>1.1970000000000001</v>
          </cell>
          <cell r="R201"/>
        </row>
        <row r="202">
          <cell r="A202">
            <v>432</v>
          </cell>
          <cell r="B202" t="str">
            <v xml:space="preserve">Black Hills/Colorado Electric Utility Company, LP                     </v>
          </cell>
          <cell r="C202">
            <v>2018</v>
          </cell>
          <cell r="D202">
            <v>595481720.96540606</v>
          </cell>
          <cell r="E202">
            <v>26528038.64799181</v>
          </cell>
          <cell r="F202">
            <v>4091961.1477857749</v>
          </cell>
          <cell r="G202">
            <v>13952030.307925861</v>
          </cell>
          <cell r="H202">
            <v>17981290.460650083</v>
          </cell>
          <cell r="I202">
            <v>1969683</v>
          </cell>
          <cell r="J202">
            <v>142747</v>
          </cell>
          <cell r="K202">
            <v>96734</v>
          </cell>
          <cell r="L202">
            <v>406.11441798173445</v>
          </cell>
          <cell r="M202">
            <v>4790.646005141688</v>
          </cell>
          <cell r="N202">
            <v>5373283.4979999997</v>
          </cell>
          <cell r="O202">
            <v>55.546999999999997</v>
          </cell>
          <cell r="P202">
            <v>98571.945999999996</v>
          </cell>
          <cell r="Q202">
            <v>1.0189999999999999</v>
          </cell>
          <cell r="R202"/>
        </row>
        <row r="203">
          <cell r="A203">
            <v>443</v>
          </cell>
          <cell r="B203" t="str">
            <v xml:space="preserve">Ameren Illinois Company                                               </v>
          </cell>
          <cell r="C203">
            <v>2018</v>
          </cell>
          <cell r="D203">
            <v>7976116305.8779478</v>
          </cell>
          <cell r="E203">
            <v>400738945.85891652</v>
          </cell>
          <cell r="F203">
            <v>84255857.479910344</v>
          </cell>
          <cell r="G203">
            <v>235797333.29756373</v>
          </cell>
          <cell r="H203">
            <v>124416300.0446218</v>
          </cell>
          <cell r="I203">
            <v>37116233</v>
          </cell>
          <cell r="J203">
            <v>436022</v>
          </cell>
          <cell r="K203">
            <v>1220681</v>
          </cell>
          <cell r="L203">
            <v>1894.5825121688863</v>
          </cell>
          <cell r="M203">
            <v>72096.293035119568</v>
          </cell>
          <cell r="N203">
            <v>135397936.52000001</v>
          </cell>
          <cell r="O203">
            <v>110.92</v>
          </cell>
          <cell r="P203">
            <v>1300025.2649999999</v>
          </cell>
          <cell r="Q203">
            <v>1.0649999999999999</v>
          </cell>
          <cell r="R203"/>
        </row>
        <row r="204">
          <cell r="A204">
            <v>454</v>
          </cell>
          <cell r="B204" t="str">
            <v xml:space="preserve">Entergy Louisiana, LLC                                                </v>
          </cell>
          <cell r="C204">
            <v>2018</v>
          </cell>
          <cell r="D204">
            <v>5014198228.8877993</v>
          </cell>
          <cell r="E204">
            <v>217346936.51666343</v>
          </cell>
          <cell r="F204">
            <v>86667770.336280495</v>
          </cell>
          <cell r="G204">
            <v>81805728.180616483</v>
          </cell>
          <cell r="H204">
            <v>59654830.979769394</v>
          </cell>
          <cell r="I204">
            <v>56149658</v>
          </cell>
          <cell r="J204">
            <v>1835502</v>
          </cell>
          <cell r="K204">
            <v>1083565</v>
          </cell>
          <cell r="L204">
            <v>8624.8678838712094</v>
          </cell>
          <cell r="M204">
            <v>65225.890129455751</v>
          </cell>
          <cell r="N204">
            <v>225273163.5</v>
          </cell>
          <cell r="O204">
            <v>207.9</v>
          </cell>
          <cell r="P204">
            <v>1997010.2949999999</v>
          </cell>
          <cell r="Q204">
            <v>1.843</v>
          </cell>
          <cell r="R204"/>
        </row>
        <row r="205">
          <cell r="A205">
            <v>500</v>
          </cell>
          <cell r="C205">
            <v>2018</v>
          </cell>
          <cell r="D205">
            <v>1256264642.5623586</v>
          </cell>
          <cell r="E205">
            <v>97653678.83666788</v>
          </cell>
          <cell r="F205">
            <v>44810838.58165092</v>
          </cell>
          <cell r="G205">
            <v>34801211.717184439</v>
          </cell>
          <cell r="H205">
            <v>42892364.405275293</v>
          </cell>
          <cell r="I205">
            <v>3297181.6960000009</v>
          </cell>
          <cell r="J205">
            <v>469361.29497917573</v>
          </cell>
          <cell r="K205">
            <v>458892</v>
          </cell>
          <cell r="L205">
            <v>627.48</v>
          </cell>
          <cell r="M205">
            <v>10796.594774002922</v>
          </cell>
          <cell r="N205">
            <v>417008779</v>
          </cell>
          <cell r="O205">
            <v>908.72967713536082</v>
          </cell>
          <cell r="P205">
            <v>3696918</v>
          </cell>
          <cell r="Q205">
            <v>8.0561831542062183</v>
          </cell>
          <cell r="R205"/>
        </row>
        <row r="206">
          <cell r="A206">
            <v>501</v>
          </cell>
          <cell r="C206">
            <v>2018</v>
          </cell>
          <cell r="D206">
            <v>2512801416.1275091</v>
          </cell>
          <cell r="E206">
            <v>127452294.86535931</v>
          </cell>
          <cell r="F206">
            <v>41857769.988465421</v>
          </cell>
          <cell r="G206">
            <v>75176966.915632799</v>
          </cell>
          <cell r="H206">
            <v>43823239.917554967</v>
          </cell>
          <cell r="I206">
            <v>4045857.4520000005</v>
          </cell>
          <cell r="J206">
            <v>634311.00000000093</v>
          </cell>
          <cell r="K206">
            <v>532926</v>
          </cell>
          <cell r="L206">
            <v>815.67499356963026</v>
          </cell>
          <cell r="M206">
            <v>16218.8</v>
          </cell>
          <cell r="N206">
            <v>1739353428</v>
          </cell>
          <cell r="O206">
            <v>3263.780389772689</v>
          </cell>
          <cell r="P206">
            <v>9308112</v>
          </cell>
          <cell r="Q206">
            <v>17.466049695454902</v>
          </cell>
          <cell r="R206"/>
        </row>
        <row r="207">
          <cell r="A207">
            <v>502</v>
          </cell>
          <cell r="C207">
            <v>2018</v>
          </cell>
          <cell r="D207">
            <v>571254086.26158404</v>
          </cell>
          <cell r="E207">
            <v>21063541.590951972</v>
          </cell>
          <cell r="F207">
            <v>6924412.7013969328</v>
          </cell>
          <cell r="G207">
            <v>16363837.532127135</v>
          </cell>
          <cell r="H207">
            <v>8471907.1537352093</v>
          </cell>
          <cell r="I207">
            <v>791672.43599999999</v>
          </cell>
          <cell r="J207">
            <v>115191.99999999977</v>
          </cell>
          <cell r="K207">
            <v>163483</v>
          </cell>
          <cell r="L207">
            <v>152.9345753819872</v>
          </cell>
          <cell r="M207">
            <v>6690.15</v>
          </cell>
          <cell r="N207">
            <v>424411236</v>
          </cell>
          <cell r="O207">
            <v>2596.0573025941535</v>
          </cell>
          <cell r="P207">
            <v>2940369</v>
          </cell>
          <cell r="Q207">
            <v>17.985778337808824</v>
          </cell>
          <cell r="R207"/>
        </row>
        <row r="208">
          <cell r="A208">
            <v>2</v>
          </cell>
          <cell r="B208" t="str">
            <v xml:space="preserve">ALABAMA POWER COMPANY                                                 </v>
          </cell>
          <cell r="C208">
            <v>2019</v>
          </cell>
          <cell r="D208">
            <v>12170411808.463663</v>
          </cell>
          <cell r="E208">
            <v>567003836.93201232</v>
          </cell>
          <cell r="F208">
            <v>162266599.20261866</v>
          </cell>
          <cell r="G208">
            <v>393919622.76616412</v>
          </cell>
          <cell r="H208">
            <v>136312467.73519403</v>
          </cell>
          <cell r="I208">
            <v>54152400</v>
          </cell>
          <cell r="J208">
            <v>3456459</v>
          </cell>
          <cell r="K208">
            <v>1488234</v>
          </cell>
          <cell r="L208">
            <v>10047.720594544022</v>
          </cell>
          <cell r="M208">
            <v>135500.36898073685</v>
          </cell>
          <cell r="N208">
            <v>189154541.40000001</v>
          </cell>
          <cell r="O208">
            <v>127.1</v>
          </cell>
          <cell r="P208">
            <v>1962980.6459999999</v>
          </cell>
          <cell r="Q208">
            <v>1.319</v>
          </cell>
          <cell r="R208"/>
        </row>
        <row r="209">
          <cell r="A209">
            <v>3</v>
          </cell>
          <cell r="B209" t="str">
            <v xml:space="preserve">Alaska Electric Light and Power Company                               </v>
          </cell>
          <cell r="C209">
            <v>2019</v>
          </cell>
          <cell r="D209">
            <v>141298912.63768467</v>
          </cell>
          <cell r="E209">
            <v>12209984.450501889</v>
          </cell>
          <cell r="F209">
            <v>1703660.7108285159</v>
          </cell>
          <cell r="G209">
            <v>3678434.9315835517</v>
          </cell>
          <cell r="H209">
            <v>3161032.2655163864</v>
          </cell>
          <cell r="I209">
            <v>337796</v>
          </cell>
          <cell r="J209">
            <v>16415</v>
          </cell>
          <cell r="K209">
            <v>17280</v>
          </cell>
          <cell r="L209">
            <v>66</v>
          </cell>
          <cell r="M209">
            <v>300.00931386958439</v>
          </cell>
          <cell r="N209">
            <v>1365120</v>
          </cell>
          <cell r="O209">
            <v>79</v>
          </cell>
          <cell r="P209">
            <v>53222.400000000001</v>
          </cell>
          <cell r="Q209">
            <v>3.08</v>
          </cell>
          <cell r="R209"/>
        </row>
        <row r="210">
          <cell r="A210">
            <v>6</v>
          </cell>
          <cell r="B210" t="str">
            <v xml:space="preserve">Appalachian Power Company                                             </v>
          </cell>
          <cell r="C210">
            <v>2019</v>
          </cell>
          <cell r="D210">
            <v>4565022727.5772543</v>
          </cell>
          <cell r="E210">
            <v>212907391.10160777</v>
          </cell>
          <cell r="F210">
            <v>61858112.056360565</v>
          </cell>
          <cell r="G210">
            <v>146206104.23029929</v>
          </cell>
          <cell r="H210">
            <v>27846210.425532416</v>
          </cell>
          <cell r="I210">
            <v>28021094</v>
          </cell>
          <cell r="J210">
            <v>1972980</v>
          </cell>
          <cell r="K210">
            <v>954688</v>
          </cell>
          <cell r="L210">
            <v>6113.1511061623714</v>
          </cell>
          <cell r="M210">
            <v>83501.368281892093</v>
          </cell>
          <cell r="N210">
            <v>365550035.19999999</v>
          </cell>
          <cell r="O210">
            <v>382.9</v>
          </cell>
          <cell r="P210">
            <v>1908421.3120000002</v>
          </cell>
          <cell r="Q210">
            <v>1.9990000000000001</v>
          </cell>
          <cell r="R210"/>
        </row>
        <row r="211">
          <cell r="A211">
            <v>7</v>
          </cell>
          <cell r="B211" t="str">
            <v xml:space="preserve">Arizona Public Service Company                                        </v>
          </cell>
          <cell r="C211">
            <v>2019</v>
          </cell>
          <cell r="D211">
            <v>7309234308.419385</v>
          </cell>
          <cell r="E211">
            <v>437315477.65822965</v>
          </cell>
          <cell r="F211">
            <v>126181975.07090926</v>
          </cell>
          <cell r="G211">
            <v>119634711.56258909</v>
          </cell>
          <cell r="H211">
            <v>71378420.484139353</v>
          </cell>
          <cell r="I211">
            <v>27844577</v>
          </cell>
          <cell r="J211">
            <v>1956086</v>
          </cell>
          <cell r="K211">
            <v>1260163</v>
          </cell>
          <cell r="L211">
            <v>6184.0213030231416</v>
          </cell>
          <cell r="M211">
            <v>54251.370326273551</v>
          </cell>
          <cell r="N211">
            <v>109382148.39999999</v>
          </cell>
          <cell r="O211">
            <v>86.8</v>
          </cell>
          <cell r="P211">
            <v>1209756.48</v>
          </cell>
          <cell r="Q211">
            <v>0.96</v>
          </cell>
          <cell r="R211"/>
        </row>
        <row r="212">
          <cell r="A212">
            <v>8</v>
          </cell>
          <cell r="B212" t="str">
            <v xml:space="preserve">Entergy Arkansas, Inc.                                                </v>
          </cell>
          <cell r="C212">
            <v>2019</v>
          </cell>
          <cell r="D212">
            <v>4758504092.9164925</v>
          </cell>
          <cell r="E212">
            <v>170895129.11593318</v>
          </cell>
          <cell r="F212">
            <v>113270931.47329341</v>
          </cell>
          <cell r="G212">
            <v>82352115.549373507</v>
          </cell>
          <cell r="H212">
            <v>69354899.412392899</v>
          </cell>
          <cell r="I212">
            <v>21818158</v>
          </cell>
          <cell r="J212">
            <v>1197787</v>
          </cell>
          <cell r="K212">
            <v>713081</v>
          </cell>
          <cell r="L212">
            <v>3207.2763240240806</v>
          </cell>
          <cell r="M212">
            <v>65660.544597727625</v>
          </cell>
          <cell r="N212">
            <v>220199412.80000001</v>
          </cell>
          <cell r="O212">
            <v>308.8</v>
          </cell>
          <cell r="P212">
            <v>1479643.0750000002</v>
          </cell>
          <cell r="Q212">
            <v>2.0750000000000002</v>
          </cell>
          <cell r="R212"/>
        </row>
        <row r="213">
          <cell r="A213">
            <v>9</v>
          </cell>
          <cell r="B213" t="str">
            <v xml:space="preserve">Atlantic City Electric Company                                        </v>
          </cell>
          <cell r="C213">
            <v>2019</v>
          </cell>
          <cell r="D213">
            <v>3141146947.6192465</v>
          </cell>
          <cell r="E213">
            <v>80771413.232351407</v>
          </cell>
          <cell r="F213">
            <v>99568680.628225878</v>
          </cell>
          <cell r="G213">
            <v>111213307.28098823</v>
          </cell>
          <cell r="H213">
            <v>89839888.775277749</v>
          </cell>
          <cell r="I213">
            <v>8787925</v>
          </cell>
          <cell r="J213">
            <v>622195</v>
          </cell>
          <cell r="K213">
            <v>558559</v>
          </cell>
          <cell r="L213">
            <v>2313.8094240255587</v>
          </cell>
          <cell r="M213">
            <v>15591.236179822681</v>
          </cell>
          <cell r="N213">
            <v>42450484</v>
          </cell>
          <cell r="O213">
            <v>76</v>
          </cell>
          <cell r="P213">
            <v>519459.87000000005</v>
          </cell>
          <cell r="Q213">
            <v>0.93</v>
          </cell>
          <cell r="R213"/>
        </row>
        <row r="214">
          <cell r="A214">
            <v>17</v>
          </cell>
          <cell r="B214" t="str">
            <v xml:space="preserve">Duke Energy Progress, LLC                                             </v>
          </cell>
          <cell r="C214">
            <v>2019</v>
          </cell>
          <cell r="D214">
            <v>9975854684.6527672</v>
          </cell>
          <cell r="E214">
            <v>499713992.54320985</v>
          </cell>
          <cell r="F214">
            <v>74647226.835828915</v>
          </cell>
          <cell r="G214">
            <v>169751177.8720445</v>
          </cell>
          <cell r="H214">
            <v>80484824.949801892</v>
          </cell>
          <cell r="I214">
            <v>44190984</v>
          </cell>
          <cell r="J214">
            <v>2070973</v>
          </cell>
          <cell r="K214">
            <v>1590978</v>
          </cell>
          <cell r="L214">
            <v>8830.5604962432153</v>
          </cell>
          <cell r="M214">
            <v>110673.464549952</v>
          </cell>
          <cell r="N214">
            <v>237055722</v>
          </cell>
          <cell r="O214">
            <v>149</v>
          </cell>
          <cell r="P214">
            <v>2593294.1399999997</v>
          </cell>
          <cell r="Q214">
            <v>1.63</v>
          </cell>
          <cell r="R214"/>
        </row>
        <row r="215">
          <cell r="A215">
            <v>22</v>
          </cell>
          <cell r="B215" t="str">
            <v xml:space="preserve">Cleco Power LLC                                                       </v>
          </cell>
          <cell r="C215">
            <v>2019</v>
          </cell>
          <cell r="D215">
            <v>1888794548.4621613</v>
          </cell>
          <cell r="E215">
            <v>113086902.82278469</v>
          </cell>
          <cell r="F215">
            <v>32936488.781547155</v>
          </cell>
          <cell r="G215">
            <v>30023915.049330641</v>
          </cell>
          <cell r="H215">
            <v>21171118.896473438</v>
          </cell>
          <cell r="I215">
            <v>8516511</v>
          </cell>
          <cell r="J215">
            <v>699229</v>
          </cell>
          <cell r="K215">
            <v>287928</v>
          </cell>
          <cell r="L215">
            <v>1873.9744474055879</v>
          </cell>
          <cell r="M215">
            <v>18483.232169612656</v>
          </cell>
          <cell r="N215">
            <v>45435038.400000006</v>
          </cell>
          <cell r="O215">
            <v>157.80000000000001</v>
          </cell>
          <cell r="P215">
            <v>518270.4</v>
          </cell>
          <cell r="Q215">
            <v>1.8</v>
          </cell>
          <cell r="R215"/>
        </row>
        <row r="216">
          <cell r="A216">
            <v>27</v>
          </cell>
          <cell r="B216" t="str">
            <v xml:space="preserve">Duke Energy Ohio, Inc.                                                </v>
          </cell>
          <cell r="C216">
            <v>2019</v>
          </cell>
          <cell r="D216">
            <v>3205427615.6482916</v>
          </cell>
          <cell r="E216">
            <v>161857584.65548247</v>
          </cell>
          <cell r="F216">
            <v>33368292.909162585</v>
          </cell>
          <cell r="G216">
            <v>83537006.894598186</v>
          </cell>
          <cell r="H216">
            <v>45604755.113572299</v>
          </cell>
          <cell r="I216">
            <v>20174172</v>
          </cell>
          <cell r="J216">
            <v>272158</v>
          </cell>
          <cell r="K216">
            <v>722911</v>
          </cell>
          <cell r="L216">
            <v>765.42454452215009</v>
          </cell>
          <cell r="M216">
            <v>28808.000397119631</v>
          </cell>
          <cell r="N216">
            <v>69399456</v>
          </cell>
          <cell r="O216">
            <v>96</v>
          </cell>
          <cell r="P216">
            <v>780743.88</v>
          </cell>
          <cell r="Q216">
            <v>1.08</v>
          </cell>
          <cell r="R216"/>
        </row>
        <row r="217">
          <cell r="A217">
            <v>30</v>
          </cell>
          <cell r="B217" t="str">
            <v xml:space="preserve">Cleveland Electric Illuminating Company, The                          </v>
          </cell>
          <cell r="C217">
            <v>2019</v>
          </cell>
          <cell r="D217">
            <v>2707837343.363966</v>
          </cell>
          <cell r="E217">
            <v>193485996.49841428</v>
          </cell>
          <cell r="F217">
            <v>51357529.640746139</v>
          </cell>
          <cell r="G217">
            <v>57752230.934629805</v>
          </cell>
          <cell r="H217">
            <v>29230907.29465976</v>
          </cell>
          <cell r="I217">
            <v>18053756</v>
          </cell>
          <cell r="J217">
            <v>88322</v>
          </cell>
          <cell r="K217">
            <v>752471</v>
          </cell>
          <cell r="L217">
            <v>4188</v>
          </cell>
          <cell r="M217">
            <v>52058.935088167462</v>
          </cell>
          <cell r="N217">
            <v>98173386.427999988</v>
          </cell>
          <cell r="O217">
            <v>130.46799999999999</v>
          </cell>
          <cell r="P217">
            <v>1128706.5</v>
          </cell>
          <cell r="Q217">
            <v>1.5</v>
          </cell>
          <cell r="R217"/>
        </row>
        <row r="218">
          <cell r="A218">
            <v>32</v>
          </cell>
          <cell r="B218" t="str">
            <v xml:space="preserve">Commonwealth Edison Company                                           </v>
          </cell>
          <cell r="C218">
            <v>2019</v>
          </cell>
          <cell r="D218">
            <v>21606936958.062805</v>
          </cell>
          <cell r="E218">
            <v>1094610808.6672683</v>
          </cell>
          <cell r="F218">
            <v>246797063.00413316</v>
          </cell>
          <cell r="G218">
            <v>466119880.34392691</v>
          </cell>
          <cell r="H218">
            <v>279600579.21669441</v>
          </cell>
          <cell r="I218">
            <v>86606814</v>
          </cell>
          <cell r="J218">
            <v>6480308</v>
          </cell>
          <cell r="K218">
            <v>4048298</v>
          </cell>
          <cell r="L218">
            <v>20616.519656681063</v>
          </cell>
          <cell r="M218">
            <v>171779.88800040341</v>
          </cell>
          <cell r="N218">
            <v>207807232.93599999</v>
          </cell>
          <cell r="O218">
            <v>51.332000000000001</v>
          </cell>
          <cell r="P218">
            <v>3198155.42</v>
          </cell>
          <cell r="Q218">
            <v>0.79</v>
          </cell>
          <cell r="R218"/>
        </row>
        <row r="219">
          <cell r="A219">
            <v>39</v>
          </cell>
          <cell r="B219" t="str">
            <v xml:space="preserve">Connecticut Light and Power Company, The                              </v>
          </cell>
          <cell r="C219">
            <v>2019</v>
          </cell>
          <cell r="D219">
            <v>7793369583.6461735</v>
          </cell>
          <cell r="E219">
            <v>231120863.0196833</v>
          </cell>
          <cell r="F219">
            <v>264625992.61144227</v>
          </cell>
          <cell r="G219">
            <v>204037800.20426843</v>
          </cell>
          <cell r="H219">
            <v>165616211.4874258</v>
          </cell>
          <cell r="I219">
            <v>20719688</v>
          </cell>
          <cell r="J219">
            <v>555872</v>
          </cell>
          <cell r="K219">
            <v>1256180</v>
          </cell>
          <cell r="L219">
            <v>4297.1944477249708</v>
          </cell>
          <cell r="M219">
            <v>34833.599361096865</v>
          </cell>
          <cell r="N219">
            <v>313002370.59999996</v>
          </cell>
          <cell r="O219">
            <v>249.17</v>
          </cell>
          <cell r="P219">
            <v>1242362.02</v>
          </cell>
          <cell r="Q219">
            <v>0.98899999999999999</v>
          </cell>
          <cell r="R219"/>
        </row>
        <row r="220">
          <cell r="A220">
            <v>41</v>
          </cell>
          <cell r="B220" t="str">
            <v xml:space="preserve">Consumers Energy Company                                              </v>
          </cell>
          <cell r="C220">
            <v>2019</v>
          </cell>
          <cell r="D220">
            <v>9041375911.736763</v>
          </cell>
          <cell r="E220">
            <v>705637172.50495255</v>
          </cell>
          <cell r="F220">
            <v>233933713.22532642</v>
          </cell>
          <cell r="G220">
            <v>231968597.08130634</v>
          </cell>
          <cell r="H220">
            <v>47707662.527298883</v>
          </cell>
          <cell r="I220">
            <v>32707948</v>
          </cell>
          <cell r="J220">
            <v>1872702</v>
          </cell>
          <cell r="K220">
            <v>1836669</v>
          </cell>
          <cell r="L220">
            <v>6624.5670170718004</v>
          </cell>
          <cell r="M220">
            <v>134045.19374089717</v>
          </cell>
          <cell r="N220">
            <v>428570181.12900001</v>
          </cell>
          <cell r="O220">
            <v>233.34100000000001</v>
          </cell>
          <cell r="P220">
            <v>2905610.358</v>
          </cell>
          <cell r="Q220">
            <v>1.5820000000000001</v>
          </cell>
          <cell r="R220"/>
        </row>
        <row r="221">
          <cell r="A221">
            <v>42</v>
          </cell>
          <cell r="B221" t="str">
            <v xml:space="preserve">The Dayton Power and Light Company                                    </v>
          </cell>
          <cell r="C221">
            <v>2019</v>
          </cell>
          <cell r="D221">
            <v>2565112438.2283874</v>
          </cell>
          <cell r="E221">
            <v>78717355.321147382</v>
          </cell>
          <cell r="F221">
            <v>56833509.219811171</v>
          </cell>
          <cell r="G221">
            <v>50913468.682938583</v>
          </cell>
          <cell r="H221">
            <v>49383832.204068117</v>
          </cell>
          <cell r="I221">
            <v>3912648</v>
          </cell>
          <cell r="J221">
            <v>31754</v>
          </cell>
          <cell r="K221">
            <v>267769</v>
          </cell>
          <cell r="L221">
            <v>2831.6618505641782</v>
          </cell>
          <cell r="M221">
            <v>13454.663485921959</v>
          </cell>
          <cell r="N221">
            <v>37410006.990000002</v>
          </cell>
          <cell r="O221">
            <v>139.71</v>
          </cell>
          <cell r="P221">
            <v>372198.91</v>
          </cell>
          <cell r="Q221">
            <v>1.39</v>
          </cell>
          <cell r="R221"/>
        </row>
        <row r="222">
          <cell r="A222">
            <v>43</v>
          </cell>
          <cell r="B222" t="str">
            <v xml:space="preserve">Delmarva Power &amp; Light Company                                        </v>
          </cell>
          <cell r="C222">
            <v>2019</v>
          </cell>
          <cell r="D222">
            <v>2864633914.0132446</v>
          </cell>
          <cell r="E222">
            <v>163479623.31283936</v>
          </cell>
          <cell r="F222">
            <v>61322834.466272101</v>
          </cell>
          <cell r="G222">
            <v>84354739.389192283</v>
          </cell>
          <cell r="H222">
            <v>86674756.992360696</v>
          </cell>
          <cell r="I222">
            <v>12104265</v>
          </cell>
          <cell r="J222">
            <v>673279</v>
          </cell>
          <cell r="K222">
            <v>529284</v>
          </cell>
          <cell r="L222">
            <v>3947.2187475073579</v>
          </cell>
          <cell r="M222">
            <v>28725.283966201496</v>
          </cell>
          <cell r="N222">
            <v>38108448</v>
          </cell>
          <cell r="O222">
            <v>72</v>
          </cell>
          <cell r="P222">
            <v>460477.08</v>
          </cell>
          <cell r="Q222">
            <v>0.87</v>
          </cell>
          <cell r="R222"/>
        </row>
        <row r="223">
          <cell r="A223">
            <v>44</v>
          </cell>
          <cell r="B223" t="str">
            <v xml:space="preserve">DTE Electric Company                                                  </v>
          </cell>
          <cell r="C223">
            <v>2019</v>
          </cell>
          <cell r="D223">
            <v>9562690722.1440163</v>
          </cell>
          <cell r="E223">
            <v>522530875.69667792</v>
          </cell>
          <cell r="F223">
            <v>298633562.5784083</v>
          </cell>
          <cell r="G223">
            <v>292438463.67353606</v>
          </cell>
          <cell r="H223">
            <v>140886654.38245413</v>
          </cell>
          <cell r="I223">
            <v>42072635</v>
          </cell>
          <cell r="J223">
            <v>1720370</v>
          </cell>
          <cell r="K223">
            <v>2208925</v>
          </cell>
          <cell r="L223">
            <v>9939.9524922882647</v>
          </cell>
          <cell r="M223">
            <v>88991.616846458812</v>
          </cell>
          <cell r="N223">
            <v>447031196.875</v>
          </cell>
          <cell r="O223">
            <v>202.375</v>
          </cell>
          <cell r="P223">
            <v>3030645.1</v>
          </cell>
          <cell r="Q223">
            <v>1.3720000000000001</v>
          </cell>
          <cell r="R223"/>
        </row>
        <row r="224">
          <cell r="A224">
            <v>45</v>
          </cell>
          <cell r="B224" t="str">
            <v xml:space="preserve">Duke Energy Carolinas, LLC                                            </v>
          </cell>
          <cell r="C224">
            <v>2019</v>
          </cell>
          <cell r="D224">
            <v>18729937210.217056</v>
          </cell>
          <cell r="E224">
            <v>940331454.47819233</v>
          </cell>
          <cell r="F224">
            <v>130957737.27494025</v>
          </cell>
          <cell r="G224">
            <v>279079404.90681994</v>
          </cell>
          <cell r="H224">
            <v>127497363.38312063</v>
          </cell>
          <cell r="I224">
            <v>79894279</v>
          </cell>
          <cell r="J224">
            <v>5298253</v>
          </cell>
          <cell r="K224">
            <v>2650837</v>
          </cell>
          <cell r="L224">
            <v>15744.845558870336</v>
          </cell>
          <cell r="M224">
            <v>154131.50186691055</v>
          </cell>
          <cell r="N224">
            <v>461245638</v>
          </cell>
          <cell r="O224">
            <v>174</v>
          </cell>
          <cell r="P224">
            <v>3446088.1</v>
          </cell>
          <cell r="Q224">
            <v>1.3</v>
          </cell>
          <cell r="R224"/>
        </row>
        <row r="225">
          <cell r="A225">
            <v>46</v>
          </cell>
          <cell r="B225" t="str">
            <v xml:space="preserve">Duquesne Light Company                                                </v>
          </cell>
          <cell r="C225">
            <v>2019</v>
          </cell>
          <cell r="D225">
            <v>3175855949.2615728</v>
          </cell>
          <cell r="E225">
            <v>179230685.9153097</v>
          </cell>
          <cell r="F225">
            <v>47971457.224741369</v>
          </cell>
          <cell r="G225">
            <v>46892184.185827322</v>
          </cell>
          <cell r="H225">
            <v>113393543.2835452</v>
          </cell>
          <cell r="I225">
            <v>12625965</v>
          </cell>
          <cell r="J225">
            <v>783396</v>
          </cell>
          <cell r="K225">
            <v>600804</v>
          </cell>
          <cell r="L225">
            <v>2656.2622752020698</v>
          </cell>
          <cell r="M225">
            <v>64402.024470824821</v>
          </cell>
          <cell r="N225">
            <v>63685224</v>
          </cell>
          <cell r="O225">
            <v>106</v>
          </cell>
          <cell r="P225">
            <v>738988.92</v>
          </cell>
          <cell r="Q225">
            <v>1.23</v>
          </cell>
          <cell r="R225"/>
        </row>
        <row r="226">
          <cell r="A226">
            <v>49</v>
          </cell>
          <cell r="B226" t="str">
            <v xml:space="preserve">El Paso Electric Company                                              </v>
          </cell>
          <cell r="C226">
            <v>2019</v>
          </cell>
          <cell r="D226">
            <v>1923791926.4795759</v>
          </cell>
          <cell r="E226">
            <v>98172299.71563606</v>
          </cell>
          <cell r="F226">
            <v>21297123.085974429</v>
          </cell>
          <cell r="G226">
            <v>25612646.16950243</v>
          </cell>
          <cell r="H226">
            <v>31277709.682783388</v>
          </cell>
          <cell r="I226">
            <v>8001660</v>
          </cell>
          <cell r="J226">
            <v>513650</v>
          </cell>
          <cell r="K226">
            <v>429213</v>
          </cell>
          <cell r="L226">
            <v>1364.4954090955796</v>
          </cell>
          <cell r="M226">
            <v>13906.174442976779</v>
          </cell>
          <cell r="N226">
            <v>30070233.566999998</v>
          </cell>
          <cell r="O226">
            <v>70.058999999999997</v>
          </cell>
          <cell r="P226">
            <v>339078.27</v>
          </cell>
          <cell r="Q226">
            <v>0.79</v>
          </cell>
          <cell r="R226"/>
        </row>
        <row r="227">
          <cell r="A227">
            <v>51</v>
          </cell>
          <cell r="B227" t="str">
            <v xml:space="preserve">The Empire District Electric Company                                  </v>
          </cell>
          <cell r="C227">
            <v>2019</v>
          </cell>
          <cell r="D227">
            <v>1455350965.3287053</v>
          </cell>
          <cell r="E227">
            <v>45194864.187268384</v>
          </cell>
          <cell r="F227">
            <v>16866539.776057284</v>
          </cell>
          <cell r="G227">
            <v>23240123.181388162</v>
          </cell>
          <cell r="H227">
            <v>23127570.953838285</v>
          </cell>
          <cell r="I227">
            <v>4780568</v>
          </cell>
          <cell r="J227">
            <v>123563</v>
          </cell>
          <cell r="K227">
            <v>174524</v>
          </cell>
          <cell r="L227">
            <v>1054.5034845044818</v>
          </cell>
          <cell r="M227">
            <v>12022.583102992779</v>
          </cell>
          <cell r="N227">
            <v>4912850.5999999996</v>
          </cell>
          <cell r="O227">
            <v>28.15</v>
          </cell>
          <cell r="P227">
            <v>286044.83600000001</v>
          </cell>
          <cell r="Q227">
            <v>1.639</v>
          </cell>
          <cell r="R227"/>
        </row>
        <row r="228">
          <cell r="A228">
            <v>54</v>
          </cell>
          <cell r="B228" t="str">
            <v xml:space="preserve">Fitchburg Gas and Electric Light Company                              </v>
          </cell>
          <cell r="C228">
            <v>2019</v>
          </cell>
          <cell r="D228">
            <v>159928968.88172242</v>
          </cell>
          <cell r="E228">
            <v>9728700.7651795764</v>
          </cell>
          <cell r="F228">
            <v>10506967.757874148</v>
          </cell>
          <cell r="G228">
            <v>4574043.4730918882</v>
          </cell>
          <cell r="H228">
            <v>4181606.9842781126</v>
          </cell>
          <cell r="I228">
            <v>432835</v>
          </cell>
          <cell r="J228">
            <v>6166</v>
          </cell>
          <cell r="K228">
            <v>30020</v>
          </cell>
          <cell r="L228">
            <v>72.682587988178682</v>
          </cell>
          <cell r="M228">
            <v>775.07141473376294</v>
          </cell>
          <cell r="N228">
            <v>2508471.2000000002</v>
          </cell>
          <cell r="O228">
            <v>83.56</v>
          </cell>
          <cell r="P228">
            <v>37224.800000000003</v>
          </cell>
          <cell r="Q228">
            <v>1.24</v>
          </cell>
          <cell r="R228"/>
        </row>
        <row r="229">
          <cell r="A229">
            <v>55</v>
          </cell>
          <cell r="B229" t="str">
            <v xml:space="preserve">Duke Energy Florida, LLC                                              </v>
          </cell>
          <cell r="C229">
            <v>2019</v>
          </cell>
          <cell r="D229">
            <v>7865964532.4271107</v>
          </cell>
          <cell r="E229">
            <v>324893187.67259216</v>
          </cell>
          <cell r="F229">
            <v>181430598.37424123</v>
          </cell>
          <cell r="G229">
            <v>168900447.85168472</v>
          </cell>
          <cell r="H229">
            <v>237166047.04405105</v>
          </cell>
          <cell r="I229">
            <v>39187343</v>
          </cell>
          <cell r="J229">
            <v>2550770</v>
          </cell>
          <cell r="K229">
            <v>1832885</v>
          </cell>
          <cell r="L229">
            <v>9291.9642864006619</v>
          </cell>
          <cell r="M229">
            <v>65733.68047840384</v>
          </cell>
          <cell r="N229">
            <v>179622730</v>
          </cell>
          <cell r="O229">
            <v>98</v>
          </cell>
          <cell r="P229">
            <v>2236119.6999999997</v>
          </cell>
          <cell r="Q229">
            <v>1.22</v>
          </cell>
          <cell r="R229"/>
        </row>
        <row r="230">
          <cell r="A230">
            <v>56</v>
          </cell>
          <cell r="B230" t="str">
            <v xml:space="preserve">Florida Power &amp; Light Company                                         </v>
          </cell>
          <cell r="C230">
            <v>2019</v>
          </cell>
          <cell r="D230">
            <v>18792763694.041538</v>
          </cell>
          <cell r="E230">
            <v>1068571329.872196</v>
          </cell>
          <cell r="F230">
            <v>148246095.10963014</v>
          </cell>
          <cell r="G230">
            <v>480357682.85174084</v>
          </cell>
          <cell r="H230">
            <v>159922644.19964001</v>
          </cell>
          <cell r="I230">
            <v>111929428</v>
          </cell>
          <cell r="J230">
            <v>6690078</v>
          </cell>
          <cell r="K230">
            <v>5061527</v>
          </cell>
          <cell r="L230">
            <v>22277.79948879324</v>
          </cell>
          <cell r="M230">
            <v>186999.77302073053</v>
          </cell>
          <cell r="N230">
            <v>260466179.42000002</v>
          </cell>
          <cell r="O230">
            <v>51.46</v>
          </cell>
          <cell r="P230">
            <v>3391223.0900000003</v>
          </cell>
          <cell r="Q230">
            <v>0.67</v>
          </cell>
          <cell r="R230"/>
        </row>
        <row r="231">
          <cell r="A231">
            <v>57</v>
          </cell>
          <cell r="B231" t="str">
            <v xml:space="preserve">Georgia Power Company                                                 </v>
          </cell>
          <cell r="C231">
            <v>2019</v>
          </cell>
          <cell r="D231">
            <v>12481179805.192923</v>
          </cell>
          <cell r="E231">
            <v>660035982.18055236</v>
          </cell>
          <cell r="F231">
            <v>296322258.4036501</v>
          </cell>
          <cell r="G231">
            <v>282427546.45138997</v>
          </cell>
          <cell r="H231">
            <v>123534041.33121134</v>
          </cell>
          <cell r="I231">
            <v>84700194</v>
          </cell>
          <cell r="J231">
            <v>4249320</v>
          </cell>
          <cell r="K231">
            <v>2572624</v>
          </cell>
          <cell r="L231">
            <v>16035.271099605725</v>
          </cell>
          <cell r="M231">
            <v>114822.87849502049</v>
          </cell>
          <cell r="N231">
            <v>364669452</v>
          </cell>
          <cell r="O231">
            <v>141.75</v>
          </cell>
          <cell r="P231">
            <v>3575947.36</v>
          </cell>
          <cell r="Q231">
            <v>1.39</v>
          </cell>
          <cell r="R231"/>
        </row>
        <row r="232">
          <cell r="A232">
            <v>59</v>
          </cell>
          <cell r="B232" t="str">
            <v xml:space="preserve">Liberty Utilities (Granite State Electric) Corp.                      </v>
          </cell>
          <cell r="C232">
            <v>2019</v>
          </cell>
          <cell r="D232">
            <v>300486673.03110009</v>
          </cell>
          <cell r="E232">
            <v>6745168.6524007414</v>
          </cell>
          <cell r="F232">
            <v>2193540.2339941026</v>
          </cell>
          <cell r="G232">
            <v>7387962.1930993898</v>
          </cell>
          <cell r="H232">
            <v>1100383.747334661</v>
          </cell>
          <cell r="I232">
            <v>898285</v>
          </cell>
          <cell r="J232">
            <v>27113</v>
          </cell>
          <cell r="K232">
            <v>44586</v>
          </cell>
          <cell r="L232">
            <v>193.60451340524548</v>
          </cell>
          <cell r="M232">
            <v>5049.483984153746</v>
          </cell>
          <cell r="N232">
            <v>5158109.7539999997</v>
          </cell>
          <cell r="O232">
            <v>115.68899999999999</v>
          </cell>
          <cell r="P232">
            <v>41197.464</v>
          </cell>
          <cell r="Q232">
            <v>0.92400000000000004</v>
          </cell>
          <cell r="R232"/>
        </row>
        <row r="233">
          <cell r="A233">
            <v>61</v>
          </cell>
          <cell r="B233" t="str">
            <v xml:space="preserve">Green Mountain Power Corp                                             </v>
          </cell>
          <cell r="C233">
            <v>2019</v>
          </cell>
          <cell r="D233">
            <v>1394979885.1884432</v>
          </cell>
          <cell r="E233">
            <v>65411377.33600153</v>
          </cell>
          <cell r="F233">
            <v>10940179.250659859</v>
          </cell>
          <cell r="G233">
            <v>39126645.059389219</v>
          </cell>
          <cell r="H233">
            <v>10391338.557802623</v>
          </cell>
          <cell r="I233">
            <v>4128426</v>
          </cell>
          <cell r="J233">
            <v>210157</v>
          </cell>
          <cell r="K233">
            <v>266203</v>
          </cell>
          <cell r="L233">
            <v>489.2832204812118</v>
          </cell>
          <cell r="M233">
            <v>16490.61065279222</v>
          </cell>
          <cell r="N233">
            <v>44884487.830000006</v>
          </cell>
          <cell r="O233">
            <v>168.61</v>
          </cell>
          <cell r="P233">
            <v>537463.85700000008</v>
          </cell>
          <cell r="Q233">
            <v>2.0190000000000001</v>
          </cell>
          <cell r="R233"/>
        </row>
        <row r="234">
          <cell r="A234">
            <v>62</v>
          </cell>
          <cell r="B234" t="str">
            <v xml:space="preserve">Gulf Power Company                                                    </v>
          </cell>
          <cell r="C234">
            <v>2019</v>
          </cell>
          <cell r="D234">
            <v>1926553701.1493499</v>
          </cell>
          <cell r="E234">
            <v>109770254.0016246</v>
          </cell>
          <cell r="F234">
            <v>31834785.859666545</v>
          </cell>
          <cell r="G234">
            <v>38576131.089635089</v>
          </cell>
          <cell r="H234">
            <v>40195348.991579004</v>
          </cell>
          <cell r="I234">
            <v>11120102</v>
          </cell>
          <cell r="J234">
            <v>601643</v>
          </cell>
          <cell r="K234">
            <v>464883</v>
          </cell>
          <cell r="L234">
            <v>1862.9836714597263</v>
          </cell>
          <cell r="M234">
            <v>32712.346789450923</v>
          </cell>
          <cell r="N234">
            <v>33690071.009999998</v>
          </cell>
          <cell r="O234">
            <v>72.47</v>
          </cell>
          <cell r="P234">
            <v>413745.87</v>
          </cell>
          <cell r="Q234">
            <v>0.89</v>
          </cell>
          <cell r="R234"/>
        </row>
        <row r="235">
          <cell r="A235">
            <v>70</v>
          </cell>
          <cell r="B235" t="str">
            <v xml:space="preserve">Idaho Power Company                                                   </v>
          </cell>
          <cell r="C235">
            <v>2019</v>
          </cell>
          <cell r="D235">
            <v>2546975638.6646433</v>
          </cell>
          <cell r="E235">
            <v>153640779.31303516</v>
          </cell>
          <cell r="F235">
            <v>72576925.413953185</v>
          </cell>
          <cell r="G235">
            <v>48087194.086787917</v>
          </cell>
          <cell r="H235">
            <v>80153298.265172124</v>
          </cell>
          <cell r="I235">
            <v>14536714</v>
          </cell>
          <cell r="J235">
            <v>1146823</v>
          </cell>
          <cell r="K235">
            <v>565077</v>
          </cell>
          <cell r="L235">
            <v>2743.324040588398</v>
          </cell>
          <cell r="M235">
            <v>45892.5330401623</v>
          </cell>
          <cell r="N235">
            <v>67809240</v>
          </cell>
          <cell r="O235">
            <v>120</v>
          </cell>
          <cell r="P235">
            <v>700695.48</v>
          </cell>
          <cell r="Q235">
            <v>1.24</v>
          </cell>
          <cell r="R235"/>
        </row>
        <row r="236">
          <cell r="A236">
            <v>73</v>
          </cell>
          <cell r="B236" t="str">
            <v xml:space="preserve">Indiana Michigan Power Company                                        </v>
          </cell>
          <cell r="C236">
            <v>2019</v>
          </cell>
          <cell r="D236">
            <v>2508079793.1416345</v>
          </cell>
          <cell r="E236">
            <v>124628010.8139843</v>
          </cell>
          <cell r="F236">
            <v>52828819.505324997</v>
          </cell>
          <cell r="G236">
            <v>78611314.730634987</v>
          </cell>
          <cell r="H236">
            <v>20187254.695556544</v>
          </cell>
          <cell r="I236">
            <v>17751521</v>
          </cell>
          <cell r="J236">
            <v>1511579</v>
          </cell>
          <cell r="K236">
            <v>596731</v>
          </cell>
          <cell r="L236">
            <v>2880.6431985928321</v>
          </cell>
          <cell r="M236">
            <v>36499.012399370105</v>
          </cell>
          <cell r="N236">
            <v>113020851.40000001</v>
          </cell>
          <cell r="O236">
            <v>189.4</v>
          </cell>
          <cell r="P236">
            <v>823488.77999999991</v>
          </cell>
          <cell r="Q236">
            <v>1.38</v>
          </cell>
          <cell r="R236"/>
        </row>
        <row r="237">
          <cell r="A237">
            <v>74</v>
          </cell>
          <cell r="B237" t="str">
            <v xml:space="preserve">Indianapolis Power &amp; Light Company                                    </v>
          </cell>
          <cell r="C237">
            <v>2019</v>
          </cell>
          <cell r="D237">
            <v>2954676547.1656256</v>
          </cell>
          <cell r="E237">
            <v>222643326.76759386</v>
          </cell>
          <cell r="F237">
            <v>28207753.855331585</v>
          </cell>
          <cell r="G237">
            <v>56625181.939465635</v>
          </cell>
          <cell r="H237">
            <v>40078457.816061467</v>
          </cell>
          <cell r="I237">
            <v>13364633</v>
          </cell>
          <cell r="J237">
            <v>252647</v>
          </cell>
          <cell r="K237">
            <v>507576</v>
          </cell>
          <cell r="L237">
            <v>2398.0957535164753</v>
          </cell>
          <cell r="M237">
            <v>18947.547318608056</v>
          </cell>
          <cell r="N237">
            <v>38374268.327999994</v>
          </cell>
          <cell r="O237">
            <v>75.602999999999994</v>
          </cell>
          <cell r="P237">
            <v>619750.29600000009</v>
          </cell>
          <cell r="Q237">
            <v>1.2210000000000001</v>
          </cell>
          <cell r="R237"/>
        </row>
        <row r="238">
          <cell r="A238">
            <v>77</v>
          </cell>
          <cell r="B238" t="str">
            <v xml:space="preserve">Jersey Central Power &amp; Light Company                                  </v>
          </cell>
          <cell r="C238">
            <v>2019</v>
          </cell>
          <cell r="D238">
            <v>6082772279.5480185</v>
          </cell>
          <cell r="E238">
            <v>233183491.91923925</v>
          </cell>
          <cell r="F238">
            <v>159837784.05144936</v>
          </cell>
          <cell r="G238">
            <v>172120041.2472941</v>
          </cell>
          <cell r="H238">
            <v>121419187.41633698</v>
          </cell>
          <cell r="I238">
            <v>20391155</v>
          </cell>
          <cell r="J238">
            <v>713434</v>
          </cell>
          <cell r="K238">
            <v>1138696</v>
          </cell>
          <cell r="L238">
            <v>5990.9282471381102</v>
          </cell>
          <cell r="M238">
            <v>38121.054788959649</v>
          </cell>
          <cell r="N238">
            <v>197915613.06400001</v>
          </cell>
          <cell r="O238">
            <v>173.809</v>
          </cell>
          <cell r="P238">
            <v>2445919.0080000004</v>
          </cell>
          <cell r="Q238">
            <v>2.1480000000000001</v>
          </cell>
          <cell r="R238"/>
        </row>
        <row r="239">
          <cell r="A239">
            <v>81</v>
          </cell>
          <cell r="B239" t="str">
            <v xml:space="preserve">Kentucky Power Company                                                </v>
          </cell>
          <cell r="C239">
            <v>2019</v>
          </cell>
          <cell r="D239">
            <v>1007711428.2180126</v>
          </cell>
          <cell r="E239">
            <v>29824814.676951285</v>
          </cell>
          <cell r="F239">
            <v>8362713.4119901396</v>
          </cell>
          <cell r="G239">
            <v>42304050.594845049</v>
          </cell>
          <cell r="H239">
            <v>7296335.5714046154</v>
          </cell>
          <cell r="I239">
            <v>5631770</v>
          </cell>
          <cell r="J239">
            <v>358348</v>
          </cell>
          <cell r="K239">
            <v>165461</v>
          </cell>
          <cell r="L239">
            <v>1117.2071132218025</v>
          </cell>
          <cell r="M239">
            <v>16619.037864106704</v>
          </cell>
          <cell r="N239">
            <v>80248585</v>
          </cell>
          <cell r="O239">
            <v>485</v>
          </cell>
          <cell r="P239">
            <v>428709.45100000006</v>
          </cell>
          <cell r="Q239">
            <v>2.5910000000000002</v>
          </cell>
          <cell r="R239"/>
        </row>
        <row r="240">
          <cell r="A240">
            <v>82</v>
          </cell>
          <cell r="B240" t="str">
            <v xml:space="preserve">Kentucky Utilities Company                                            </v>
          </cell>
          <cell r="C240">
            <v>2019</v>
          </cell>
          <cell r="D240">
            <v>3081607585.0066895</v>
          </cell>
          <cell r="E240">
            <v>119102757.96262698</v>
          </cell>
          <cell r="F240">
            <v>58515873.745127939</v>
          </cell>
          <cell r="G240">
            <v>61391556.812616996</v>
          </cell>
          <cell r="H240">
            <v>41166253.531174727</v>
          </cell>
          <cell r="I240">
            <v>18558732</v>
          </cell>
          <cell r="J240">
            <v>1286724</v>
          </cell>
          <cell r="K240">
            <v>556149</v>
          </cell>
          <cell r="L240">
            <v>4093.520895623145</v>
          </cell>
          <cell r="M240">
            <v>25057.629263448129</v>
          </cell>
          <cell r="N240">
            <v>54725061.600000001</v>
          </cell>
          <cell r="O240">
            <v>98.4</v>
          </cell>
          <cell r="P240">
            <v>566715.83100000001</v>
          </cell>
          <cell r="Q240">
            <v>1.0189999999999999</v>
          </cell>
          <cell r="R240"/>
        </row>
        <row r="241">
          <cell r="A241">
            <v>83</v>
          </cell>
          <cell r="B241" t="str">
            <v xml:space="preserve">Kingsport Power Company                                               </v>
          </cell>
          <cell r="C241">
            <v>2019</v>
          </cell>
          <cell r="D241">
            <v>215377626.74135071</v>
          </cell>
          <cell r="E241">
            <v>8597183.9638134129</v>
          </cell>
          <cell r="F241">
            <v>1998265.8070509094</v>
          </cell>
          <cell r="G241">
            <v>5912993.6231590435</v>
          </cell>
          <cell r="H241">
            <v>1564603.3943818361</v>
          </cell>
          <cell r="I241">
            <v>1944080</v>
          </cell>
          <cell r="J241">
            <v>42368</v>
          </cell>
          <cell r="K241">
            <v>48290</v>
          </cell>
          <cell r="L241">
            <v>438</v>
          </cell>
          <cell r="M241">
            <v>2246.6673646709687</v>
          </cell>
          <cell r="N241">
            <v>12656809.000000002</v>
          </cell>
          <cell r="O241">
            <v>262.10000000000002</v>
          </cell>
          <cell r="P241">
            <v>82575.899999999994</v>
          </cell>
          <cell r="Q241">
            <v>1.71</v>
          </cell>
          <cell r="R241"/>
        </row>
        <row r="242">
          <cell r="A242">
            <v>88</v>
          </cell>
          <cell r="B242" t="str">
            <v xml:space="preserve">Louisville Gas and Electric Company                                   </v>
          </cell>
          <cell r="C242">
            <v>2019</v>
          </cell>
          <cell r="D242">
            <v>1676071961.9069977</v>
          </cell>
          <cell r="E242">
            <v>60652122.311913729</v>
          </cell>
          <cell r="F242">
            <v>31907909.622739986</v>
          </cell>
          <cell r="G242">
            <v>47811427.305196606</v>
          </cell>
          <cell r="H242">
            <v>29710410.084910963</v>
          </cell>
          <cell r="I242">
            <v>11655309</v>
          </cell>
          <cell r="J242">
            <v>619666</v>
          </cell>
          <cell r="K242">
            <v>415867</v>
          </cell>
          <cell r="L242">
            <v>2322.7016159144896</v>
          </cell>
          <cell r="M242">
            <v>24995.644475229426</v>
          </cell>
          <cell r="N242">
            <v>35361171.009999998</v>
          </cell>
          <cell r="O242">
            <v>85.03</v>
          </cell>
          <cell r="P242">
            <v>607997.554</v>
          </cell>
          <cell r="Q242">
            <v>1.462</v>
          </cell>
          <cell r="R242"/>
        </row>
        <row r="243">
          <cell r="A243">
            <v>93</v>
          </cell>
          <cell r="B243" t="str">
            <v xml:space="preserve">Massachusetts Electric Company                                        </v>
          </cell>
          <cell r="C243">
            <v>2019</v>
          </cell>
          <cell r="D243">
            <v>5065754372.0604563</v>
          </cell>
          <cell r="E243">
            <v>202926767.61745122</v>
          </cell>
          <cell r="F243">
            <v>387248746.18585014</v>
          </cell>
          <cell r="G243">
            <v>156979312.10368872</v>
          </cell>
          <cell r="H243">
            <v>140750913.24752027</v>
          </cell>
          <cell r="I243">
            <v>19162706</v>
          </cell>
          <cell r="J243">
            <v>191352</v>
          </cell>
          <cell r="K243">
            <v>1322809</v>
          </cell>
          <cell r="L243">
            <v>4324.363807831427</v>
          </cell>
          <cell r="M243">
            <v>116530.07518039335</v>
          </cell>
          <cell r="N243">
            <v>177507739.71000001</v>
          </cell>
          <cell r="O243">
            <v>134.19</v>
          </cell>
          <cell r="P243">
            <v>1793729.0040000002</v>
          </cell>
          <cell r="Q243">
            <v>1.3560000000000001</v>
          </cell>
          <cell r="R243"/>
        </row>
        <row r="244">
          <cell r="A244">
            <v>95</v>
          </cell>
          <cell r="B244" t="str">
            <v xml:space="preserve">MDU Resources Group, Inc.                                             </v>
          </cell>
          <cell r="C244">
            <v>2019</v>
          </cell>
          <cell r="D244">
            <v>470751618.27962768</v>
          </cell>
          <cell r="E244">
            <v>26559957.207855608</v>
          </cell>
          <cell r="F244">
            <v>5693055.1163991774</v>
          </cell>
          <cell r="G244">
            <v>15226368.176772008</v>
          </cell>
          <cell r="H244">
            <v>6736874.6985620214</v>
          </cell>
          <cell r="I244">
            <v>3314305</v>
          </cell>
          <cell r="J244">
            <v>306893</v>
          </cell>
          <cell r="K244">
            <v>143268</v>
          </cell>
          <cell r="L244">
            <v>550.97586190989148</v>
          </cell>
          <cell r="M244">
            <v>7676.0983300802945</v>
          </cell>
          <cell r="N244">
            <v>34097784</v>
          </cell>
          <cell r="O244">
            <v>238</v>
          </cell>
          <cell r="P244">
            <v>308026.2</v>
          </cell>
          <cell r="Q244">
            <v>2.15</v>
          </cell>
          <cell r="R244"/>
        </row>
        <row r="245">
          <cell r="A245">
            <v>96</v>
          </cell>
          <cell r="B245" t="str">
            <v xml:space="preserve">Metropolitan Edison Company                                           </v>
          </cell>
          <cell r="C245">
            <v>2019</v>
          </cell>
          <cell r="D245">
            <v>2987790906.1366696</v>
          </cell>
          <cell r="E245">
            <v>158070554.56277341</v>
          </cell>
          <cell r="F245">
            <v>59883513.473717391</v>
          </cell>
          <cell r="G245">
            <v>70612228.910011306</v>
          </cell>
          <cell r="H245">
            <v>62834074.026444614</v>
          </cell>
          <cell r="I245">
            <v>14260486</v>
          </cell>
          <cell r="J245">
            <v>388602</v>
          </cell>
          <cell r="K245">
            <v>572912</v>
          </cell>
          <cell r="L245">
            <v>2971.744498772207</v>
          </cell>
          <cell r="M245">
            <v>29302.075078190122</v>
          </cell>
          <cell r="N245">
            <v>108464845.664</v>
          </cell>
          <cell r="O245">
            <v>189.322</v>
          </cell>
          <cell r="P245">
            <v>923534.14400000009</v>
          </cell>
          <cell r="Q245">
            <v>1.6120000000000001</v>
          </cell>
          <cell r="R245"/>
        </row>
        <row r="246">
          <cell r="A246">
            <v>98</v>
          </cell>
          <cell r="B246" t="str">
            <v xml:space="preserve">ALLETE, Inc.                                                          </v>
          </cell>
          <cell r="C246">
            <v>2019</v>
          </cell>
          <cell r="D246">
            <v>914179264.24070299</v>
          </cell>
          <cell r="E246">
            <v>92633122.608329073</v>
          </cell>
          <cell r="F246">
            <v>19445684.013132643</v>
          </cell>
          <cell r="G246">
            <v>22475525.614008036</v>
          </cell>
          <cell r="H246">
            <v>14462686.473883016</v>
          </cell>
          <cell r="I246">
            <v>9014805</v>
          </cell>
          <cell r="J246">
            <v>452318</v>
          </cell>
          <cell r="K246">
            <v>147357</v>
          </cell>
          <cell r="L246">
            <v>1055.305566385417</v>
          </cell>
          <cell r="M246">
            <v>10246.494004959539</v>
          </cell>
          <cell r="N246">
            <v>21222355.140000001</v>
          </cell>
          <cell r="O246">
            <v>144.02000000000001</v>
          </cell>
          <cell r="P246">
            <v>225456.21</v>
          </cell>
          <cell r="Q246">
            <v>1.53</v>
          </cell>
          <cell r="R246"/>
        </row>
        <row r="247">
          <cell r="A247">
            <v>100</v>
          </cell>
          <cell r="B247" t="str">
            <v xml:space="preserve">Entergy Mississippi, Inc.                                             </v>
          </cell>
          <cell r="C247">
            <v>2019</v>
          </cell>
          <cell r="D247">
            <v>2953417647.3588495</v>
          </cell>
          <cell r="E247">
            <v>66714718.285506181</v>
          </cell>
          <cell r="F247">
            <v>37620261.30167003</v>
          </cell>
          <cell r="G247">
            <v>55345522.846081533</v>
          </cell>
          <cell r="H247">
            <v>52038669.349562034</v>
          </cell>
          <cell r="I247">
            <v>13235520</v>
          </cell>
          <cell r="J247">
            <v>802968</v>
          </cell>
          <cell r="K247">
            <v>450377</v>
          </cell>
          <cell r="L247">
            <v>2658.0228066740942</v>
          </cell>
          <cell r="M247">
            <v>17541.570196590939</v>
          </cell>
          <cell r="N247">
            <v>121421639.2</v>
          </cell>
          <cell r="O247">
            <v>269.60000000000002</v>
          </cell>
          <cell r="P247">
            <v>901654.75399999996</v>
          </cell>
          <cell r="Q247">
            <v>2.0019999999999998</v>
          </cell>
          <cell r="R247"/>
        </row>
        <row r="248">
          <cell r="A248">
            <v>101</v>
          </cell>
          <cell r="B248" t="str">
            <v xml:space="preserve">MONONGAHELA POWER COMPANY                                             </v>
          </cell>
          <cell r="C248">
            <v>2019</v>
          </cell>
          <cell r="D248">
            <v>2514432414.3385506</v>
          </cell>
          <cell r="E248">
            <v>121894787.91788743</v>
          </cell>
          <cell r="F248">
            <v>27900528.64860937</v>
          </cell>
          <cell r="G248">
            <v>67126052.739275247</v>
          </cell>
          <cell r="H248">
            <v>15450512.221914792</v>
          </cell>
          <cell r="I248">
            <v>12325193</v>
          </cell>
          <cell r="J248">
            <v>378664</v>
          </cell>
          <cell r="K248">
            <v>391971</v>
          </cell>
          <cell r="L248">
            <v>1526.7014839295921</v>
          </cell>
          <cell r="M248">
            <v>46412.272626522368</v>
          </cell>
          <cell r="N248">
            <v>146313366.99599999</v>
          </cell>
          <cell r="O248">
            <v>373.27600000000001</v>
          </cell>
          <cell r="P248">
            <v>1026964.02</v>
          </cell>
          <cell r="Q248">
            <v>2.62</v>
          </cell>
          <cell r="R248"/>
        </row>
        <row r="249">
          <cell r="A249">
            <v>105</v>
          </cell>
          <cell r="B249" t="str">
            <v xml:space="preserve">Mt. Carmel Public Utility Co                                          </v>
          </cell>
          <cell r="C249">
            <v>2019</v>
          </cell>
          <cell r="D249">
            <v>37966976.547112726</v>
          </cell>
          <cell r="E249">
            <v>2437821.1587809944</v>
          </cell>
          <cell r="F249">
            <v>953611.36590647616</v>
          </cell>
          <cell r="G249">
            <v>1752030.9805907137</v>
          </cell>
          <cell r="H249">
            <v>2033151.3274179422</v>
          </cell>
          <cell r="I249">
            <v>94376</v>
          </cell>
          <cell r="J249">
            <v>6663</v>
          </cell>
          <cell r="K249">
            <v>5286</v>
          </cell>
          <cell r="L249">
            <v>23.190852319712565</v>
          </cell>
          <cell r="M249">
            <v>373.81453747127847</v>
          </cell>
          <cell r="N249">
            <v>524846.94000000006</v>
          </cell>
          <cell r="O249">
            <v>99.29</v>
          </cell>
          <cell r="P249">
            <v>9937.68</v>
          </cell>
          <cell r="Q249">
            <v>1.88</v>
          </cell>
          <cell r="R249"/>
        </row>
        <row r="250">
          <cell r="A250">
            <v>107</v>
          </cell>
          <cell r="B250" t="str">
            <v xml:space="preserve">The Narragansett Electric Company                                     </v>
          </cell>
          <cell r="C250">
            <v>2019</v>
          </cell>
          <cell r="D250">
            <v>2335463225.0693126</v>
          </cell>
          <cell r="E250">
            <v>84059865.48679252</v>
          </cell>
          <cell r="F250">
            <v>143601853.28879797</v>
          </cell>
          <cell r="G250">
            <v>57917546.432414457</v>
          </cell>
          <cell r="H250">
            <v>92923314.778932184</v>
          </cell>
          <cell r="I250">
            <v>7244258</v>
          </cell>
          <cell r="J250">
            <v>234020</v>
          </cell>
          <cell r="K250">
            <v>499125</v>
          </cell>
          <cell r="L250">
            <v>1750</v>
          </cell>
          <cell r="M250">
            <v>26033.177306401616</v>
          </cell>
          <cell r="N250">
            <v>34040325</v>
          </cell>
          <cell r="O250">
            <v>68.2</v>
          </cell>
          <cell r="P250">
            <v>697277.625</v>
          </cell>
          <cell r="Q250">
            <v>1.397</v>
          </cell>
          <cell r="R250"/>
        </row>
        <row r="251">
          <cell r="A251">
            <v>108</v>
          </cell>
          <cell r="B251" t="str">
            <v xml:space="preserve">Nevada Power Company, d/b/a NV Energy                                 </v>
          </cell>
          <cell r="C251">
            <v>2019</v>
          </cell>
          <cell r="D251">
            <v>3478505366.9456487</v>
          </cell>
          <cell r="E251">
            <v>212316725.04609796</v>
          </cell>
          <cell r="F251">
            <v>76962914.722212374</v>
          </cell>
          <cell r="G251">
            <v>23794126.47839801</v>
          </cell>
          <cell r="H251">
            <v>40059436.865919471</v>
          </cell>
          <cell r="I251">
            <v>19505109</v>
          </cell>
          <cell r="J251">
            <v>425644</v>
          </cell>
          <cell r="K251">
            <v>951251</v>
          </cell>
          <cell r="L251">
            <v>5000.4059354587844</v>
          </cell>
          <cell r="M251">
            <v>35963.16815820249</v>
          </cell>
          <cell r="N251">
            <v>35843137.68</v>
          </cell>
          <cell r="O251">
            <v>37.68</v>
          </cell>
          <cell r="P251">
            <v>437575.46</v>
          </cell>
          <cell r="Q251">
            <v>0.46</v>
          </cell>
          <cell r="R251"/>
        </row>
        <row r="252">
          <cell r="A252">
            <v>114</v>
          </cell>
          <cell r="B252" t="str">
            <v xml:space="preserve">Entergy New Orleans, Inc.                                             </v>
          </cell>
          <cell r="C252">
            <v>2019</v>
          </cell>
          <cell r="D252">
            <v>834183360.4041245</v>
          </cell>
          <cell r="E252">
            <v>54584921.364671201</v>
          </cell>
          <cell r="F252">
            <v>27200079.389585081</v>
          </cell>
          <cell r="G252">
            <v>18162250.029693991</v>
          </cell>
          <cell r="H252">
            <v>26220223.629765715</v>
          </cell>
          <cell r="I252">
            <v>5823938</v>
          </cell>
          <cell r="J252">
            <v>134717</v>
          </cell>
          <cell r="K252">
            <v>204479</v>
          </cell>
          <cell r="L252">
            <v>870.18040475047474</v>
          </cell>
          <cell r="M252">
            <v>2545.5634716859058</v>
          </cell>
          <cell r="N252">
            <v>32389473.600000001</v>
          </cell>
          <cell r="O252">
            <v>158.4</v>
          </cell>
          <cell r="P252">
            <v>321032.03000000003</v>
          </cell>
          <cell r="Q252">
            <v>1.57</v>
          </cell>
          <cell r="R252"/>
        </row>
        <row r="253">
          <cell r="A253">
            <v>115</v>
          </cell>
          <cell r="B253" t="str">
            <v xml:space="preserve">New York State Electric &amp; Gas Corporation                             </v>
          </cell>
          <cell r="C253">
            <v>2019</v>
          </cell>
          <cell r="D253">
            <v>289691547.48081279</v>
          </cell>
          <cell r="E253">
            <v>12829354.422685759</v>
          </cell>
          <cell r="F253">
            <v>163981501.76975384</v>
          </cell>
          <cell r="G253">
            <v>231866526.28733987</v>
          </cell>
          <cell r="H253">
            <v>101170731.9299425</v>
          </cell>
          <cell r="I253">
            <v>15514709</v>
          </cell>
          <cell r="J253">
            <v>837353</v>
          </cell>
          <cell r="K253">
            <v>902600</v>
          </cell>
          <cell r="L253">
            <v>2579.0124550137175</v>
          </cell>
          <cell r="M253">
            <v>3465.3048194112826</v>
          </cell>
          <cell r="N253">
            <v>140986120</v>
          </cell>
          <cell r="O253">
            <v>156.19999999999999</v>
          </cell>
          <cell r="P253">
            <v>1714940</v>
          </cell>
          <cell r="Q253">
            <v>1.9</v>
          </cell>
          <cell r="R253"/>
        </row>
        <row r="254">
          <cell r="A254">
            <v>117</v>
          </cell>
          <cell r="B254" t="str">
            <v xml:space="preserve">Niagara Mohawk Power Corporation                                      </v>
          </cell>
          <cell r="C254">
            <v>2019</v>
          </cell>
          <cell r="D254">
            <v>7992434677.501811</v>
          </cell>
          <cell r="E254">
            <v>253063002.66551781</v>
          </cell>
          <cell r="F254">
            <v>346685448.41382939</v>
          </cell>
          <cell r="G254">
            <v>325387894.61151999</v>
          </cell>
          <cell r="H254">
            <v>261441924.50937536</v>
          </cell>
          <cell r="I254">
            <v>14118253</v>
          </cell>
          <cell r="J254">
            <v>423532</v>
          </cell>
          <cell r="K254">
            <v>1396589</v>
          </cell>
          <cell r="L254">
            <v>6515.3967526456481</v>
          </cell>
          <cell r="M254">
            <v>116302.97920559435</v>
          </cell>
          <cell r="N254">
            <v>189335570.72999999</v>
          </cell>
          <cell r="O254">
            <v>135.57</v>
          </cell>
          <cell r="P254">
            <v>2080917.61</v>
          </cell>
          <cell r="Q254">
            <v>1.49</v>
          </cell>
          <cell r="R254"/>
        </row>
        <row r="255">
          <cell r="A255">
            <v>119</v>
          </cell>
          <cell r="B255" t="str">
            <v xml:space="preserve">Northern Indiana Public Service Company                               </v>
          </cell>
          <cell r="C255">
            <v>2019</v>
          </cell>
          <cell r="D255">
            <v>3189651336.252039</v>
          </cell>
          <cell r="E255">
            <v>125050561.7635767</v>
          </cell>
          <cell r="F255">
            <v>20498546.746001303</v>
          </cell>
          <cell r="G255">
            <v>59898959.605634741</v>
          </cell>
          <cell r="H255">
            <v>53719890.421260595</v>
          </cell>
          <cell r="I255">
            <v>15713180</v>
          </cell>
          <cell r="J255">
            <v>480572</v>
          </cell>
          <cell r="K255">
            <v>473221</v>
          </cell>
          <cell r="L255">
            <v>3147.41946356362</v>
          </cell>
          <cell r="M255">
            <v>22394.452043490899</v>
          </cell>
          <cell r="N255">
            <v>73349255</v>
          </cell>
          <cell r="O255">
            <v>155</v>
          </cell>
          <cell r="P255">
            <v>748162.40099999995</v>
          </cell>
          <cell r="Q255">
            <v>1.581</v>
          </cell>
          <cell r="R255"/>
        </row>
        <row r="256">
          <cell r="A256">
            <v>120</v>
          </cell>
          <cell r="B256" t="str">
            <v xml:space="preserve">Northern States Power Company (Minnesota)                             </v>
          </cell>
          <cell r="C256">
            <v>2019</v>
          </cell>
          <cell r="D256">
            <v>5869316939.0638695</v>
          </cell>
          <cell r="E256">
            <v>151647639.2360757</v>
          </cell>
          <cell r="F256">
            <v>169746700.91427201</v>
          </cell>
          <cell r="G256">
            <v>134627018.48874459</v>
          </cell>
          <cell r="H256">
            <v>68587099.548771173</v>
          </cell>
          <cell r="I256">
            <v>33547022</v>
          </cell>
          <cell r="J256">
            <v>772563</v>
          </cell>
          <cell r="K256">
            <v>1491047</v>
          </cell>
          <cell r="L256">
            <v>5832.7608759726572</v>
          </cell>
          <cell r="M256">
            <v>128494.35726782949</v>
          </cell>
          <cell r="N256">
            <v>120267851.02</v>
          </cell>
          <cell r="O256">
            <v>80.66</v>
          </cell>
          <cell r="P256">
            <v>1277827.2789999999</v>
          </cell>
          <cell r="Q256">
            <v>0.85699999999999998</v>
          </cell>
          <cell r="R256"/>
        </row>
        <row r="257">
          <cell r="A257">
            <v>121</v>
          </cell>
          <cell r="B257" t="str">
            <v xml:space="preserve">Northern States Power Company (Wisconsin)                             </v>
          </cell>
          <cell r="C257">
            <v>2019</v>
          </cell>
          <cell r="D257">
            <v>1861064459.7484274</v>
          </cell>
          <cell r="E257">
            <v>55172913.554729849</v>
          </cell>
          <cell r="F257">
            <v>23279739.233250272</v>
          </cell>
          <cell r="G257">
            <v>34182358.147142455</v>
          </cell>
          <cell r="H257">
            <v>17609880.60949257</v>
          </cell>
          <cell r="I257">
            <v>6789827</v>
          </cell>
          <cell r="J257">
            <v>572720</v>
          </cell>
          <cell r="K257">
            <v>261093</v>
          </cell>
          <cell r="L257">
            <v>1305</v>
          </cell>
          <cell r="M257">
            <v>42408.860782151365</v>
          </cell>
          <cell r="N257">
            <v>26070136.049999997</v>
          </cell>
          <cell r="O257">
            <v>99.85</v>
          </cell>
          <cell r="P257">
            <v>177543.24000000002</v>
          </cell>
          <cell r="Q257">
            <v>0.68</v>
          </cell>
          <cell r="R257"/>
        </row>
        <row r="258">
          <cell r="A258">
            <v>126</v>
          </cell>
          <cell r="B258" t="str">
            <v xml:space="preserve">Ohio Edison Company                                                   </v>
          </cell>
          <cell r="C258">
            <v>2019</v>
          </cell>
          <cell r="D258">
            <v>3599190822.2619114</v>
          </cell>
          <cell r="E258">
            <v>247316030.98614797</v>
          </cell>
          <cell r="F258">
            <v>66770217.027526215</v>
          </cell>
          <cell r="G258">
            <v>72288651.999541536</v>
          </cell>
          <cell r="H258">
            <v>35136036.615841873</v>
          </cell>
          <cell r="I258">
            <v>23441457</v>
          </cell>
          <cell r="J258">
            <v>214116</v>
          </cell>
          <cell r="K258">
            <v>1052921</v>
          </cell>
          <cell r="L258">
            <v>5494</v>
          </cell>
          <cell r="M258">
            <v>106327.83352260735</v>
          </cell>
          <cell r="N258">
            <v>114577810.29900001</v>
          </cell>
          <cell r="O258">
            <v>108.819</v>
          </cell>
          <cell r="P258">
            <v>1580434.4209999999</v>
          </cell>
          <cell r="Q258">
            <v>1.5009999999999999</v>
          </cell>
          <cell r="R258"/>
        </row>
        <row r="259">
          <cell r="A259">
            <v>127</v>
          </cell>
          <cell r="B259" t="str">
            <v xml:space="preserve">Ohio Power Company                                                    </v>
          </cell>
          <cell r="C259">
            <v>2019</v>
          </cell>
          <cell r="D259">
            <v>5585023968.3759613</v>
          </cell>
          <cell r="E259">
            <v>340915426.85837406</v>
          </cell>
          <cell r="F259">
            <v>219666684.32824162</v>
          </cell>
          <cell r="G259">
            <v>174200791.56938621</v>
          </cell>
          <cell r="H259">
            <v>38999281.467004344</v>
          </cell>
          <cell r="I259">
            <v>43530849</v>
          </cell>
          <cell r="J259">
            <v>622584</v>
          </cell>
          <cell r="K259">
            <v>1490123</v>
          </cell>
          <cell r="L259">
            <v>2560.3714396396535</v>
          </cell>
          <cell r="M259">
            <v>73608.004534110878</v>
          </cell>
          <cell r="N259">
            <v>301600895.19999999</v>
          </cell>
          <cell r="O259">
            <v>202.4</v>
          </cell>
          <cell r="P259">
            <v>2424430.1209999998</v>
          </cell>
          <cell r="Q259">
            <v>1.627</v>
          </cell>
          <cell r="R259"/>
        </row>
        <row r="260">
          <cell r="A260">
            <v>130</v>
          </cell>
          <cell r="B260" t="str">
            <v xml:space="preserve">Oklahoma Gas and Electric Company                                     </v>
          </cell>
          <cell r="C260">
            <v>2019</v>
          </cell>
          <cell r="D260">
            <v>4619730082.8214817</v>
          </cell>
          <cell r="E260">
            <v>274187075.18026829</v>
          </cell>
          <cell r="F260">
            <v>78338666.375153482</v>
          </cell>
          <cell r="G260">
            <v>104541587.33697909</v>
          </cell>
          <cell r="H260">
            <v>46778742.849713735</v>
          </cell>
          <cell r="I260">
            <v>28364301</v>
          </cell>
          <cell r="J260">
            <v>1347404</v>
          </cell>
          <cell r="K260">
            <v>854128</v>
          </cell>
          <cell r="L260">
            <v>6547.836267277049</v>
          </cell>
          <cell r="M260">
            <v>57021.768559694661</v>
          </cell>
          <cell r="N260">
            <v>105100450.39999999</v>
          </cell>
          <cell r="O260">
            <v>123.05</v>
          </cell>
          <cell r="P260">
            <v>1400769.92</v>
          </cell>
          <cell r="Q260">
            <v>1.64</v>
          </cell>
          <cell r="R260"/>
        </row>
        <row r="261">
          <cell r="A261">
            <v>131</v>
          </cell>
          <cell r="B261" t="str">
            <v xml:space="preserve">Orange and Rockland Utilities, Inc                                    </v>
          </cell>
          <cell r="C261">
            <v>2019</v>
          </cell>
          <cell r="D261">
            <v>1070602573.0516943</v>
          </cell>
          <cell r="E261">
            <v>58477977.24329488</v>
          </cell>
          <cell r="F261">
            <v>66059971.422783844</v>
          </cell>
          <cell r="G261">
            <v>48598126.942340627</v>
          </cell>
          <cell r="H261">
            <v>54547695.731105894</v>
          </cell>
          <cell r="I261">
            <v>3952524</v>
          </cell>
          <cell r="J261">
            <v>92253</v>
          </cell>
          <cell r="K261">
            <v>234551</v>
          </cell>
          <cell r="L261">
            <v>998.23225635937558</v>
          </cell>
          <cell r="M261">
            <v>8992.2122720505504</v>
          </cell>
          <cell r="N261">
            <v>26734122.98</v>
          </cell>
          <cell r="O261">
            <v>113.98</v>
          </cell>
          <cell r="P261">
            <v>321334.87000000005</v>
          </cell>
          <cell r="Q261">
            <v>1.37</v>
          </cell>
          <cell r="R261"/>
        </row>
        <row r="262">
          <cell r="A262">
            <v>134</v>
          </cell>
          <cell r="B262" t="str">
            <v xml:space="preserve">PacifiCorp                                                            </v>
          </cell>
          <cell r="C262">
            <v>2019</v>
          </cell>
          <cell r="D262">
            <v>11088247271.525063</v>
          </cell>
          <cell r="E262">
            <v>385052408.30214721</v>
          </cell>
          <cell r="F262">
            <v>182152513.46550605</v>
          </cell>
          <cell r="G262">
            <v>207576852.18534252</v>
          </cell>
          <cell r="H262">
            <v>48316807.858208425</v>
          </cell>
          <cell r="I262">
            <v>55342607</v>
          </cell>
          <cell r="J262">
            <v>3636763</v>
          </cell>
          <cell r="K262">
            <v>1932532</v>
          </cell>
          <cell r="L262">
            <v>9457.2125770016064</v>
          </cell>
          <cell r="M262">
            <v>90728.397794468037</v>
          </cell>
          <cell r="N262">
            <v>205428151.59999999</v>
          </cell>
          <cell r="O262">
            <v>106.3</v>
          </cell>
          <cell r="P262">
            <v>5890357.5360000003</v>
          </cell>
          <cell r="Q262">
            <v>3.048</v>
          </cell>
          <cell r="R262"/>
        </row>
        <row r="263">
          <cell r="A263">
            <v>135</v>
          </cell>
          <cell r="B263" t="str">
            <v xml:space="preserve">PECO Energy Company                                                   </v>
          </cell>
          <cell r="C263">
            <v>2019</v>
          </cell>
          <cell r="D263">
            <v>7120988608.2705851</v>
          </cell>
          <cell r="E263">
            <v>425356570.76562506</v>
          </cell>
          <cell r="F263">
            <v>197371329.77520603</v>
          </cell>
          <cell r="G263">
            <v>309605483.57008183</v>
          </cell>
          <cell r="H263">
            <v>139002319.92037711</v>
          </cell>
          <cell r="I263">
            <v>37324155</v>
          </cell>
          <cell r="J263">
            <v>2112500</v>
          </cell>
          <cell r="K263">
            <v>1654006</v>
          </cell>
          <cell r="L263">
            <v>8427.2381101027058</v>
          </cell>
          <cell r="M263">
            <v>33373.572664007137</v>
          </cell>
          <cell r="N263">
            <v>155476564</v>
          </cell>
          <cell r="O263">
            <v>94</v>
          </cell>
          <cell r="P263">
            <v>1918646.96</v>
          </cell>
          <cell r="Q263">
            <v>1.1599999999999999</v>
          </cell>
          <cell r="R263"/>
        </row>
        <row r="264">
          <cell r="A264">
            <v>136</v>
          </cell>
          <cell r="B264" t="str">
            <v xml:space="preserve">Pennsylvania Electric Company                                         </v>
          </cell>
          <cell r="C264">
            <v>2019</v>
          </cell>
          <cell r="D264">
            <v>3566718133.4726634</v>
          </cell>
          <cell r="E264">
            <v>173155544.80393091</v>
          </cell>
          <cell r="F264">
            <v>65940906.52249001</v>
          </cell>
          <cell r="G264">
            <v>63339729.622245468</v>
          </cell>
          <cell r="H264">
            <v>57979970.391764209</v>
          </cell>
          <cell r="I264">
            <v>13487279</v>
          </cell>
          <cell r="J264">
            <v>392473</v>
          </cell>
          <cell r="K264">
            <v>586517</v>
          </cell>
          <cell r="L264">
            <v>2560.6761692985037</v>
          </cell>
          <cell r="M264">
            <v>43180.168783134235</v>
          </cell>
          <cell r="N264">
            <v>131233178.75</v>
          </cell>
          <cell r="O264">
            <v>223.75</v>
          </cell>
          <cell r="P264">
            <v>1262184.584</v>
          </cell>
          <cell r="Q264">
            <v>2.1520000000000001</v>
          </cell>
          <cell r="R264"/>
        </row>
        <row r="265">
          <cell r="A265">
            <v>137</v>
          </cell>
          <cell r="B265" t="str">
            <v xml:space="preserve">Pennsylvania Power Company                                            </v>
          </cell>
          <cell r="C265">
            <v>2019</v>
          </cell>
          <cell r="D265">
            <v>778315054.10088003</v>
          </cell>
          <cell r="E265">
            <v>55367531.787041984</v>
          </cell>
          <cell r="F265">
            <v>18291765.032719649</v>
          </cell>
          <cell r="G265">
            <v>17787017.731665295</v>
          </cell>
          <cell r="H265">
            <v>20963979.360623527</v>
          </cell>
          <cell r="I265">
            <v>4664469</v>
          </cell>
          <cell r="J265">
            <v>4822</v>
          </cell>
          <cell r="K265">
            <v>167058</v>
          </cell>
          <cell r="L265">
            <v>946</v>
          </cell>
          <cell r="M265">
            <v>20443.626568534008</v>
          </cell>
          <cell r="N265">
            <v>25978020.173999999</v>
          </cell>
          <cell r="O265">
            <v>155.50299999999999</v>
          </cell>
          <cell r="P265">
            <v>276313.93199999997</v>
          </cell>
          <cell r="Q265">
            <v>1.6539999999999999</v>
          </cell>
          <cell r="R265"/>
        </row>
        <row r="266">
          <cell r="A266">
            <v>138</v>
          </cell>
          <cell r="B266" t="str">
            <v xml:space="preserve">PPL Electric Utilities Corporation                                    </v>
          </cell>
          <cell r="C266">
            <v>2019</v>
          </cell>
          <cell r="D266">
            <v>9596146112.5001678</v>
          </cell>
          <cell r="E266">
            <v>425598638.87187839</v>
          </cell>
          <cell r="F266">
            <v>185329657.40246627</v>
          </cell>
          <cell r="G266">
            <v>178814527.44153079</v>
          </cell>
          <cell r="H266">
            <v>111122257.75525618</v>
          </cell>
          <cell r="I266">
            <v>37015633</v>
          </cell>
          <cell r="J266">
            <v>2399615</v>
          </cell>
          <cell r="K266">
            <v>1450052</v>
          </cell>
          <cell r="L266">
            <v>7543.3836694686643</v>
          </cell>
          <cell r="M266">
            <v>71797.608137665578</v>
          </cell>
          <cell r="N266">
            <v>107738863.59999999</v>
          </cell>
          <cell r="O266">
            <v>74.3</v>
          </cell>
          <cell r="P266">
            <v>1276045.76</v>
          </cell>
          <cell r="Q266">
            <v>0.88</v>
          </cell>
          <cell r="R266"/>
        </row>
        <row r="267">
          <cell r="A267">
            <v>141</v>
          </cell>
          <cell r="B267" t="str">
            <v xml:space="preserve">Portland General Electric Company                                     </v>
          </cell>
          <cell r="C267">
            <v>2019</v>
          </cell>
          <cell r="D267">
            <v>5057657078.9178886</v>
          </cell>
          <cell r="E267">
            <v>290477263.01569468</v>
          </cell>
          <cell r="F267">
            <v>83444538.025412291</v>
          </cell>
          <cell r="G267">
            <v>131638320.79402275</v>
          </cell>
          <cell r="H267">
            <v>97733189.732930511</v>
          </cell>
          <cell r="I267">
            <v>17304691</v>
          </cell>
          <cell r="J267">
            <v>1144600</v>
          </cell>
          <cell r="K267">
            <v>890054</v>
          </cell>
          <cell r="L267">
            <v>2929.9319759042719</v>
          </cell>
          <cell r="M267">
            <v>40548.510399600134</v>
          </cell>
          <cell r="N267">
            <v>87225292</v>
          </cell>
          <cell r="O267">
            <v>98</v>
          </cell>
          <cell r="P267">
            <v>631938.34</v>
          </cell>
          <cell r="Q267">
            <v>0.71</v>
          </cell>
          <cell r="R267"/>
        </row>
        <row r="268">
          <cell r="A268">
            <v>142</v>
          </cell>
          <cell r="B268" t="str">
            <v xml:space="preserve">THE POTOMAC EDISON COMPANY                                            </v>
          </cell>
          <cell r="C268">
            <v>2019</v>
          </cell>
          <cell r="D268">
            <v>2160684590.1419325</v>
          </cell>
          <cell r="E268">
            <v>115172184.00964916</v>
          </cell>
          <cell r="F268">
            <v>39071077.114884414</v>
          </cell>
          <cell r="G268">
            <v>44924874.094835781</v>
          </cell>
          <cell r="H268">
            <v>3968949.8927824139</v>
          </cell>
          <cell r="I268">
            <v>10641582</v>
          </cell>
          <cell r="J268">
            <v>209663</v>
          </cell>
          <cell r="K268">
            <v>416591</v>
          </cell>
          <cell r="L268">
            <v>3133.611261314456</v>
          </cell>
          <cell r="M268">
            <v>31690.67138168497</v>
          </cell>
          <cell r="N268">
            <v>71834452.494000003</v>
          </cell>
          <cell r="O268">
            <v>172.434</v>
          </cell>
          <cell r="P268">
            <v>590726.03799999994</v>
          </cell>
          <cell r="Q268">
            <v>1.4179999999999999</v>
          </cell>
          <cell r="R268"/>
        </row>
        <row r="269">
          <cell r="A269">
            <v>143</v>
          </cell>
          <cell r="B269" t="str">
            <v xml:space="preserve">Potomac Electric Power Company                                        </v>
          </cell>
          <cell r="C269">
            <v>2019</v>
          </cell>
          <cell r="D269">
            <v>7765733172.8256989</v>
          </cell>
          <cell r="E269">
            <v>230080340.21611053</v>
          </cell>
          <cell r="F269">
            <v>99714336.900388956</v>
          </cell>
          <cell r="G269">
            <v>189108743.17352122</v>
          </cell>
          <cell r="H269">
            <v>158595285.46345708</v>
          </cell>
          <cell r="I269">
            <v>25039993</v>
          </cell>
          <cell r="J269">
            <v>1187707</v>
          </cell>
          <cell r="K269">
            <v>889380</v>
          </cell>
          <cell r="L269">
            <v>5431</v>
          </cell>
          <cell r="M269">
            <v>17508.628544836953</v>
          </cell>
          <cell r="N269">
            <v>48915900</v>
          </cell>
          <cell r="O269">
            <v>55</v>
          </cell>
          <cell r="P269">
            <v>524734.19999999995</v>
          </cell>
          <cell r="Q269">
            <v>0.59</v>
          </cell>
          <cell r="R269"/>
        </row>
        <row r="270">
          <cell r="A270">
            <v>144</v>
          </cell>
          <cell r="B270" t="str">
            <v xml:space="preserve">Duke Energy Indiana, LLC                                              </v>
          </cell>
          <cell r="C270">
            <v>2019</v>
          </cell>
          <cell r="D270">
            <v>3920904905.440958</v>
          </cell>
          <cell r="E270">
            <v>240673970.66690034</v>
          </cell>
          <cell r="F270">
            <v>39808083.738224827</v>
          </cell>
          <cell r="G270">
            <v>109017969.11244543</v>
          </cell>
          <cell r="H270">
            <v>38198934.549164496</v>
          </cell>
          <cell r="I270">
            <v>27836983</v>
          </cell>
          <cell r="J270">
            <v>1172807</v>
          </cell>
          <cell r="K270">
            <v>840116</v>
          </cell>
          <cell r="L270">
            <v>5060.2541645124402</v>
          </cell>
          <cell r="M270">
            <v>42753.526768190888</v>
          </cell>
          <cell r="N270">
            <v>117616240</v>
          </cell>
          <cell r="O270">
            <v>140</v>
          </cell>
          <cell r="P270">
            <v>1150958.9200000002</v>
          </cell>
          <cell r="Q270">
            <v>1.37</v>
          </cell>
          <cell r="R270"/>
        </row>
        <row r="271">
          <cell r="A271">
            <v>145</v>
          </cell>
          <cell r="B271" t="str">
            <v xml:space="preserve">Public Service Company of Colorado                                    </v>
          </cell>
          <cell r="C271">
            <v>2019</v>
          </cell>
          <cell r="D271">
            <v>5112402591.6305943</v>
          </cell>
          <cell r="E271">
            <v>305714908.00151676</v>
          </cell>
          <cell r="F271">
            <v>165971912.63211331</v>
          </cell>
          <cell r="G271">
            <v>116110074.13698028</v>
          </cell>
          <cell r="H271">
            <v>97522658.612175122</v>
          </cell>
          <cell r="I271">
            <v>29156848</v>
          </cell>
          <cell r="J271">
            <v>2023670</v>
          </cell>
          <cell r="K271">
            <v>1499447</v>
          </cell>
          <cell r="L271">
            <v>4480.5458601225091</v>
          </cell>
          <cell r="M271">
            <v>122381.59642230914</v>
          </cell>
          <cell r="N271">
            <v>138989740.21799999</v>
          </cell>
          <cell r="O271">
            <v>92.694000000000003</v>
          </cell>
          <cell r="P271">
            <v>1647892.253</v>
          </cell>
          <cell r="Q271">
            <v>1.099</v>
          </cell>
          <cell r="R271"/>
        </row>
        <row r="272">
          <cell r="A272">
            <v>148</v>
          </cell>
          <cell r="B272" t="str">
            <v xml:space="preserve">Public Service Company of Oklahoma                                    </v>
          </cell>
          <cell r="C272">
            <v>2019</v>
          </cell>
          <cell r="D272">
            <v>2704868753.4674668</v>
          </cell>
          <cell r="E272">
            <v>134121417.70308752</v>
          </cell>
          <cell r="F272">
            <v>47231402.983243339</v>
          </cell>
          <cell r="G272">
            <v>78770614.83759442</v>
          </cell>
          <cell r="H272">
            <v>18295255.724173538</v>
          </cell>
          <cell r="I272">
            <v>18632703</v>
          </cell>
          <cell r="J272">
            <v>778040</v>
          </cell>
          <cell r="K272">
            <v>557422</v>
          </cell>
          <cell r="L272">
            <v>3760.2572855269536</v>
          </cell>
          <cell r="M272">
            <v>30955.119942515375</v>
          </cell>
          <cell r="N272">
            <v>69733492.200000003</v>
          </cell>
          <cell r="O272">
            <v>125.1</v>
          </cell>
          <cell r="P272">
            <v>812721.27599999995</v>
          </cell>
          <cell r="Q272">
            <v>1.458</v>
          </cell>
          <cell r="R272"/>
        </row>
        <row r="273">
          <cell r="A273">
            <v>149</v>
          </cell>
          <cell r="B273" t="str">
            <v xml:space="preserve">Public Service Electric and Gas Company                               </v>
          </cell>
          <cell r="C273">
            <v>2019</v>
          </cell>
          <cell r="D273">
            <v>10259499857.186398</v>
          </cell>
          <cell r="E273">
            <v>358115265.53226167</v>
          </cell>
          <cell r="F273">
            <v>437386516.85035342</v>
          </cell>
          <cell r="G273">
            <v>166811549.15554875</v>
          </cell>
          <cell r="H273">
            <v>86140664.859227419</v>
          </cell>
          <cell r="I273">
            <v>40693958</v>
          </cell>
          <cell r="J273">
            <v>901319</v>
          </cell>
          <cell r="K273">
            <v>2285737</v>
          </cell>
          <cell r="L273">
            <v>9681.2421528994655</v>
          </cell>
          <cell r="M273">
            <v>165744.60787921501</v>
          </cell>
          <cell r="N273">
            <v>109966807.06999999</v>
          </cell>
          <cell r="O273">
            <v>48.11</v>
          </cell>
          <cell r="P273">
            <v>1851446.9700000002</v>
          </cell>
          <cell r="Q273">
            <v>0.81</v>
          </cell>
          <cell r="R273"/>
        </row>
        <row r="274">
          <cell r="A274">
            <v>150</v>
          </cell>
          <cell r="B274" t="str">
            <v xml:space="preserve">Puget Sound Energy, Inc.                                              </v>
          </cell>
          <cell r="C274">
            <v>2019</v>
          </cell>
          <cell r="D274">
            <v>4240294779.6550927</v>
          </cell>
          <cell r="E274">
            <v>280099937.92210162</v>
          </cell>
          <cell r="F274">
            <v>157172881.88722557</v>
          </cell>
          <cell r="G274">
            <v>83590490.964170799</v>
          </cell>
          <cell r="H274">
            <v>62201837.082729973</v>
          </cell>
          <cell r="I274">
            <v>20833230</v>
          </cell>
          <cell r="J274">
            <v>1275898</v>
          </cell>
          <cell r="K274">
            <v>1165699</v>
          </cell>
          <cell r="L274">
            <v>3458.3606169509267</v>
          </cell>
          <cell r="M274">
            <v>35939.057082664061</v>
          </cell>
          <cell r="N274">
            <v>158535064</v>
          </cell>
          <cell r="O274">
            <v>136</v>
          </cell>
          <cell r="P274">
            <v>1830147.4300000002</v>
          </cell>
          <cell r="Q274">
            <v>1.57</v>
          </cell>
          <cell r="R274"/>
        </row>
        <row r="275">
          <cell r="A275">
            <v>151</v>
          </cell>
          <cell r="B275" t="str">
            <v xml:space="preserve">Rochester Gas and Electric Corporation                                </v>
          </cell>
          <cell r="C275">
            <v>2019</v>
          </cell>
          <cell r="D275">
            <v>2357477536.7643113</v>
          </cell>
          <cell r="E275">
            <v>68755110.679639861</v>
          </cell>
          <cell r="F275">
            <v>85881277.385322079</v>
          </cell>
          <cell r="G275">
            <v>70890451.237275898</v>
          </cell>
          <cell r="H275">
            <v>44628327.791984349</v>
          </cell>
          <cell r="I275">
            <v>7070605</v>
          </cell>
          <cell r="J275">
            <v>271944</v>
          </cell>
          <cell r="K275">
            <v>383543</v>
          </cell>
          <cell r="L275">
            <v>1463.2821235350582</v>
          </cell>
          <cell r="M275">
            <v>23537.968192291435</v>
          </cell>
          <cell r="N275">
            <v>30606731.399999999</v>
          </cell>
          <cell r="O275">
            <v>79.8</v>
          </cell>
          <cell r="P275">
            <v>352859.56</v>
          </cell>
          <cell r="Q275">
            <v>0.92</v>
          </cell>
          <cell r="R275"/>
        </row>
        <row r="276">
          <cell r="A276">
            <v>152</v>
          </cell>
          <cell r="B276" t="str">
            <v xml:space="preserve">Rockland Electric Company                                             </v>
          </cell>
          <cell r="C276">
            <v>2019</v>
          </cell>
          <cell r="D276">
            <v>336440403.87188649</v>
          </cell>
          <cell r="E276">
            <v>15864429.377763126</v>
          </cell>
          <cell r="F276">
            <v>16765835.871718924</v>
          </cell>
          <cell r="G276">
            <v>14961245.670187077</v>
          </cell>
          <cell r="H276">
            <v>17959969.352003165</v>
          </cell>
          <cell r="I276">
            <v>1549151</v>
          </cell>
          <cell r="J276">
            <v>29421</v>
          </cell>
          <cell r="K276">
            <v>73840</v>
          </cell>
          <cell r="L276">
            <v>390</v>
          </cell>
          <cell r="M276">
            <v>5342.6907548766148</v>
          </cell>
          <cell r="N276">
            <v>7908264</v>
          </cell>
          <cell r="O276">
            <v>107.1</v>
          </cell>
          <cell r="P276">
            <v>74947.599999999991</v>
          </cell>
          <cell r="Q276">
            <v>1.0149999999999999</v>
          </cell>
          <cell r="R276"/>
        </row>
        <row r="277">
          <cell r="A277">
            <v>155</v>
          </cell>
          <cell r="B277" t="str">
            <v xml:space="preserve">San Diego Gas &amp; Electric Company                                      </v>
          </cell>
          <cell r="C277">
            <v>2019</v>
          </cell>
          <cell r="D277">
            <v>6506122568.1644783</v>
          </cell>
          <cell r="E277">
            <v>336951526.07802421</v>
          </cell>
          <cell r="F277">
            <v>223588763.11258996</v>
          </cell>
          <cell r="G277">
            <v>169381181.62379512</v>
          </cell>
          <cell r="H277">
            <v>366437290.00298196</v>
          </cell>
          <cell r="I277">
            <v>14405807</v>
          </cell>
          <cell r="J277">
            <v>781655</v>
          </cell>
          <cell r="K277">
            <v>1452137</v>
          </cell>
          <cell r="L277">
            <v>2537.5199182979941</v>
          </cell>
          <cell r="M277">
            <v>23983.816812451769</v>
          </cell>
          <cell r="N277">
            <v>99674683.680000007</v>
          </cell>
          <cell r="O277">
            <v>68.64</v>
          </cell>
          <cell r="P277">
            <v>927915.54300000006</v>
          </cell>
          <cell r="Q277">
            <v>0.63900000000000001</v>
          </cell>
          <cell r="R277"/>
        </row>
        <row r="278">
          <cell r="A278">
            <v>157</v>
          </cell>
          <cell r="B278" t="str">
            <v xml:space="preserve">Sierra Pacific Power Company d/b/a NV Energy                          </v>
          </cell>
          <cell r="C278">
            <v>2019</v>
          </cell>
          <cell r="D278">
            <v>2230810044.7951469</v>
          </cell>
          <cell r="E278">
            <v>89315824.299261451</v>
          </cell>
          <cell r="F278">
            <v>22061444.840305194</v>
          </cell>
          <cell r="G278">
            <v>27731741.598750796</v>
          </cell>
          <cell r="H278">
            <v>24385699.21339988</v>
          </cell>
          <cell r="I278">
            <v>9195752</v>
          </cell>
          <cell r="J278">
            <v>707488</v>
          </cell>
          <cell r="K278">
            <v>352400</v>
          </cell>
          <cell r="L278">
            <v>1695.0333061735282</v>
          </cell>
          <cell r="M278">
            <v>26327.496205246913</v>
          </cell>
          <cell r="N278">
            <v>66758656</v>
          </cell>
          <cell r="O278">
            <v>189.44</v>
          </cell>
          <cell r="P278">
            <v>606128</v>
          </cell>
          <cell r="Q278">
            <v>1.72</v>
          </cell>
          <cell r="R278"/>
        </row>
        <row r="279">
          <cell r="A279">
            <v>159</v>
          </cell>
          <cell r="B279" t="str">
            <v xml:space="preserve">South Carolina Electric &amp; Gas Company                                 </v>
          </cell>
          <cell r="C279">
            <v>2019</v>
          </cell>
          <cell r="D279">
            <v>3833842307.0765886</v>
          </cell>
          <cell r="E279">
            <v>198498062.23613089</v>
          </cell>
          <cell r="F279">
            <v>59306113.303546742</v>
          </cell>
          <cell r="G279">
            <v>60529280.525731929</v>
          </cell>
          <cell r="H279">
            <v>57301523.171656959</v>
          </cell>
          <cell r="I279">
            <v>21983941</v>
          </cell>
          <cell r="J279">
            <v>1056557</v>
          </cell>
          <cell r="K279">
            <v>739390</v>
          </cell>
          <cell r="L279">
            <v>4510.3894149932594</v>
          </cell>
          <cell r="M279">
            <v>38417.589981249555</v>
          </cell>
          <cell r="N279">
            <v>57591087.100000001</v>
          </cell>
          <cell r="O279">
            <v>77.89</v>
          </cell>
          <cell r="P279">
            <v>1419628.8</v>
          </cell>
          <cell r="Q279">
            <v>1.92</v>
          </cell>
          <cell r="R279"/>
        </row>
        <row r="280">
          <cell r="A280">
            <v>161</v>
          </cell>
          <cell r="B280" t="str">
            <v xml:space="preserve">Southern California Edison Company                                    </v>
          </cell>
          <cell r="C280">
            <v>2019</v>
          </cell>
          <cell r="D280">
            <v>25770646588.114059</v>
          </cell>
          <cell r="E280">
            <v>1265837079.6384211</v>
          </cell>
          <cell r="F280">
            <v>643670323.85215461</v>
          </cell>
          <cell r="G280">
            <v>969572768.92657435</v>
          </cell>
          <cell r="H280">
            <v>1196205815.1602211</v>
          </cell>
          <cell r="I280">
            <v>83611658</v>
          </cell>
          <cell r="J280">
            <v>2179122</v>
          </cell>
          <cell r="K280">
            <v>5139343</v>
          </cell>
          <cell r="L280">
            <v>20454.126065455555</v>
          </cell>
          <cell r="M280">
            <v>127710.40428537413</v>
          </cell>
          <cell r="N280">
            <v>466395377.25</v>
          </cell>
          <cell r="O280">
            <v>90.75</v>
          </cell>
          <cell r="P280">
            <v>5344916.72</v>
          </cell>
          <cell r="Q280">
            <v>1.04</v>
          </cell>
          <cell r="R280"/>
        </row>
        <row r="281">
          <cell r="A281">
            <v>163</v>
          </cell>
          <cell r="B281" t="str">
            <v xml:space="preserve">Southern Indiana Gas and Electric Company                             </v>
          </cell>
          <cell r="C281">
            <v>2019</v>
          </cell>
          <cell r="D281">
            <v>1152116805.3252945</v>
          </cell>
          <cell r="E281">
            <v>35329807.653263919</v>
          </cell>
          <cell r="F281">
            <v>17310920.849620238</v>
          </cell>
          <cell r="G281">
            <v>18411600.555901539</v>
          </cell>
          <cell r="H281">
            <v>16779655.054731797</v>
          </cell>
          <cell r="I281">
            <v>4703924</v>
          </cell>
          <cell r="J281">
            <v>326578</v>
          </cell>
          <cell r="K281">
            <v>147287</v>
          </cell>
          <cell r="L281">
            <v>1063.5444685380207</v>
          </cell>
          <cell r="M281">
            <v>9510.7459141138024</v>
          </cell>
          <cell r="N281">
            <v>14787614.800000001</v>
          </cell>
          <cell r="O281">
            <v>100.4</v>
          </cell>
          <cell r="P281">
            <v>201783.19</v>
          </cell>
          <cell r="Q281">
            <v>1.37</v>
          </cell>
          <cell r="R281"/>
        </row>
        <row r="282">
          <cell r="A282">
            <v>164</v>
          </cell>
          <cell r="B282" t="str">
            <v xml:space="preserve">Southwestern Electric Power Company                                   </v>
          </cell>
          <cell r="C282">
            <v>2019</v>
          </cell>
          <cell r="D282">
            <v>2584982276.825901</v>
          </cell>
          <cell r="E282">
            <v>115113465.86552761</v>
          </cell>
          <cell r="F282">
            <v>49830583.603199422</v>
          </cell>
          <cell r="G282">
            <v>86028702.16812025</v>
          </cell>
          <cell r="H282">
            <v>22834763.210761733</v>
          </cell>
          <cell r="I282">
            <v>17496061</v>
          </cell>
          <cell r="J282">
            <v>566005</v>
          </cell>
          <cell r="K282">
            <v>538751</v>
          </cell>
          <cell r="L282">
            <v>3324.7592940837785</v>
          </cell>
          <cell r="M282">
            <v>44846.718636708341</v>
          </cell>
          <cell r="N282">
            <v>91749295.300000012</v>
          </cell>
          <cell r="O282">
            <v>170.3</v>
          </cell>
          <cell r="P282">
            <v>971368.05299999996</v>
          </cell>
          <cell r="Q282">
            <v>1.8029999999999999</v>
          </cell>
          <cell r="R282"/>
        </row>
        <row r="283">
          <cell r="A283">
            <v>166</v>
          </cell>
          <cell r="B283" t="str">
            <v xml:space="preserve">Southwestern Public Service Company                                   </v>
          </cell>
          <cell r="C283">
            <v>2019</v>
          </cell>
          <cell r="D283">
            <v>3021277225.056365</v>
          </cell>
          <cell r="E283">
            <v>90967736.350025117</v>
          </cell>
          <cell r="F283">
            <v>41337605.595334277</v>
          </cell>
          <cell r="G283">
            <v>47840794.341479391</v>
          </cell>
          <cell r="H283">
            <v>26776529.377198067</v>
          </cell>
          <cell r="I283">
            <v>21027060</v>
          </cell>
          <cell r="J283">
            <v>553481</v>
          </cell>
          <cell r="K283">
            <v>394676</v>
          </cell>
          <cell r="L283">
            <v>3028.7065901069627</v>
          </cell>
          <cell r="M283">
            <v>34603.211571424639</v>
          </cell>
          <cell r="N283">
            <v>53916688.360000007</v>
          </cell>
          <cell r="O283">
            <v>136.61000000000001</v>
          </cell>
          <cell r="P283">
            <v>603854.28</v>
          </cell>
          <cell r="Q283">
            <v>1.53</v>
          </cell>
          <cell r="R283"/>
        </row>
        <row r="284">
          <cell r="A284">
            <v>167</v>
          </cell>
          <cell r="B284" t="str">
            <v xml:space="preserve">Superior Water, Light and Power Company                               </v>
          </cell>
          <cell r="C284">
            <v>2019</v>
          </cell>
          <cell r="D284">
            <v>51459839.793766975</v>
          </cell>
          <cell r="E284">
            <v>5247329.4214604031</v>
          </cell>
          <cell r="F284">
            <v>2099471.624788085</v>
          </cell>
          <cell r="G284">
            <v>856816.67937379738</v>
          </cell>
          <cell r="H284">
            <v>2600964.3207799825</v>
          </cell>
          <cell r="I284">
            <v>784218</v>
          </cell>
          <cell r="J284">
            <v>12130</v>
          </cell>
          <cell r="K284">
            <v>14952</v>
          </cell>
          <cell r="L284">
            <v>118</v>
          </cell>
          <cell r="M284">
            <v>404.54883647830434</v>
          </cell>
          <cell r="N284">
            <v>443476.32</v>
          </cell>
          <cell r="O284">
            <v>29.66</v>
          </cell>
          <cell r="P284">
            <v>20035.68</v>
          </cell>
          <cell r="Q284">
            <v>1.34</v>
          </cell>
          <cell r="R284"/>
        </row>
        <row r="285">
          <cell r="A285">
            <v>170</v>
          </cell>
          <cell r="B285" t="str">
            <v xml:space="preserve">Tampa Electric Company                                                </v>
          </cell>
          <cell r="C285">
            <v>2019</v>
          </cell>
          <cell r="D285">
            <v>2523167768.3408604</v>
          </cell>
          <cell r="E285">
            <v>110111031.99893534</v>
          </cell>
          <cell r="F285">
            <v>89026400.251264676</v>
          </cell>
          <cell r="G285">
            <v>52633597.065113112</v>
          </cell>
          <cell r="H285">
            <v>66097527.226948187</v>
          </cell>
          <cell r="I285">
            <v>19783567</v>
          </cell>
          <cell r="J285">
            <v>985667</v>
          </cell>
          <cell r="K285">
            <v>771960</v>
          </cell>
          <cell r="L285">
            <v>4044.8293442132217</v>
          </cell>
          <cell r="M285">
            <v>20765.995590538321</v>
          </cell>
          <cell r="N285">
            <v>66164691.599999994</v>
          </cell>
          <cell r="O285">
            <v>85.71</v>
          </cell>
          <cell r="P285">
            <v>1049865.6000000001</v>
          </cell>
          <cell r="Q285">
            <v>1.36</v>
          </cell>
          <cell r="R285"/>
        </row>
        <row r="286">
          <cell r="A286">
            <v>175</v>
          </cell>
          <cell r="B286" t="str">
            <v xml:space="preserve">Toledo Edison Company, The                                            </v>
          </cell>
          <cell r="C286">
            <v>2019</v>
          </cell>
          <cell r="D286">
            <v>1353784529.4452031</v>
          </cell>
          <cell r="E286">
            <v>88240010.327174947</v>
          </cell>
          <cell r="F286">
            <v>22688689.026285425</v>
          </cell>
          <cell r="G286">
            <v>21412858.096845314</v>
          </cell>
          <cell r="H286">
            <v>9930444.1334036756</v>
          </cell>
          <cell r="I286">
            <v>10369218</v>
          </cell>
          <cell r="J286">
            <v>41231</v>
          </cell>
          <cell r="K286">
            <v>311844</v>
          </cell>
          <cell r="L286">
            <v>2287</v>
          </cell>
          <cell r="M286">
            <v>29613.915861387937</v>
          </cell>
          <cell r="N286">
            <v>20855191.187999997</v>
          </cell>
          <cell r="O286">
            <v>66.876999999999995</v>
          </cell>
          <cell r="P286">
            <v>263508.18</v>
          </cell>
          <cell r="Q286">
            <v>0.84499999999999997</v>
          </cell>
          <cell r="R286"/>
        </row>
        <row r="287">
          <cell r="A287">
            <v>177</v>
          </cell>
          <cell r="B287" t="str">
            <v xml:space="preserve">UNION ELECTRIC COMPANY                                                </v>
          </cell>
          <cell r="C287">
            <v>2019</v>
          </cell>
          <cell r="D287">
            <v>7863390106.9932346</v>
          </cell>
          <cell r="E287">
            <v>197858027.12650895</v>
          </cell>
          <cell r="F287">
            <v>173217979.15268648</v>
          </cell>
          <cell r="G287">
            <v>142519702.18073764</v>
          </cell>
          <cell r="H287">
            <v>89952775.29800874</v>
          </cell>
          <cell r="I287">
            <v>32119373</v>
          </cell>
          <cell r="J287">
            <v>1885391</v>
          </cell>
          <cell r="K287">
            <v>1230256</v>
          </cell>
          <cell r="L287">
            <v>5995.4010359698996</v>
          </cell>
          <cell r="M287">
            <v>50717.705610889781</v>
          </cell>
          <cell r="N287">
            <v>130407136</v>
          </cell>
          <cell r="O287">
            <v>106</v>
          </cell>
          <cell r="P287">
            <v>1390189.2799999998</v>
          </cell>
          <cell r="Q287">
            <v>1.1299999999999999</v>
          </cell>
          <cell r="R287"/>
        </row>
        <row r="288">
          <cell r="A288">
            <v>178</v>
          </cell>
          <cell r="B288" t="str">
            <v xml:space="preserve">Duke Energy Kentucky, Inc.                                            </v>
          </cell>
          <cell r="C288">
            <v>2019</v>
          </cell>
          <cell r="D288">
            <v>592477477.86326969</v>
          </cell>
          <cell r="E288">
            <v>35064198.324684955</v>
          </cell>
          <cell r="F288">
            <v>7001871.5984742437</v>
          </cell>
          <cell r="G288">
            <v>15394932.124216449</v>
          </cell>
          <cell r="H288">
            <v>5145852.1069925949</v>
          </cell>
          <cell r="I288">
            <v>4070995</v>
          </cell>
          <cell r="J288">
            <v>283511</v>
          </cell>
          <cell r="K288">
            <v>143432</v>
          </cell>
          <cell r="L288">
            <v>728.15072609751621</v>
          </cell>
          <cell r="M288">
            <v>7392.9686346165181</v>
          </cell>
          <cell r="N288">
            <v>24383440</v>
          </cell>
          <cell r="O288">
            <v>170</v>
          </cell>
          <cell r="P288">
            <v>206542.07999999999</v>
          </cell>
          <cell r="Q288">
            <v>1.44</v>
          </cell>
          <cell r="R288"/>
        </row>
        <row r="289">
          <cell r="A289">
            <v>179</v>
          </cell>
          <cell r="B289" t="str">
            <v xml:space="preserve">The United Illuminating Company                                       </v>
          </cell>
          <cell r="C289">
            <v>2019</v>
          </cell>
          <cell r="D289">
            <v>1755745076.8108308</v>
          </cell>
          <cell r="E289">
            <v>107892552.72340356</v>
          </cell>
          <cell r="F289">
            <v>98715866.522549942</v>
          </cell>
          <cell r="G289">
            <v>108174100.20834914</v>
          </cell>
          <cell r="H289">
            <v>16606619.573425768</v>
          </cell>
          <cell r="I289">
            <v>4978470</v>
          </cell>
          <cell r="J289">
            <v>205404</v>
          </cell>
          <cell r="K289">
            <v>337885</v>
          </cell>
          <cell r="L289">
            <v>1216</v>
          </cell>
          <cell r="M289">
            <v>9218.2612806143752</v>
          </cell>
          <cell r="N289">
            <v>12839630</v>
          </cell>
          <cell r="O289">
            <v>38</v>
          </cell>
          <cell r="P289">
            <v>305785.92499999999</v>
          </cell>
          <cell r="Q289">
            <v>0.90500000000000003</v>
          </cell>
          <cell r="R289"/>
        </row>
        <row r="290">
          <cell r="A290">
            <v>181</v>
          </cell>
          <cell r="B290" t="str">
            <v xml:space="preserve">Upper Peninsula Power Company                                         </v>
          </cell>
          <cell r="C290">
            <v>2019</v>
          </cell>
          <cell r="D290">
            <v>245914275.6590516</v>
          </cell>
          <cell r="E290">
            <v>14493096.425415229</v>
          </cell>
          <cell r="F290">
            <v>5847058.2083845623</v>
          </cell>
          <cell r="G290">
            <v>13859650.701843495</v>
          </cell>
          <cell r="H290">
            <v>7300905.9714330183</v>
          </cell>
          <cell r="I290">
            <v>767116</v>
          </cell>
          <cell r="J290">
            <v>41852</v>
          </cell>
          <cell r="K290">
            <v>52636</v>
          </cell>
          <cell r="L290">
            <v>128.76240974331557</v>
          </cell>
          <cell r="M290">
            <v>5099.5607464857376</v>
          </cell>
          <cell r="N290">
            <v>11132514</v>
          </cell>
          <cell r="O290">
            <v>211.5</v>
          </cell>
          <cell r="P290">
            <v>130537.28</v>
          </cell>
          <cell r="Q290">
            <v>2.48</v>
          </cell>
          <cell r="R290"/>
        </row>
        <row r="291">
          <cell r="A291">
            <v>187</v>
          </cell>
          <cell r="B291" t="str">
            <v xml:space="preserve">Avista Corporation                                                    </v>
          </cell>
          <cell r="C291">
            <v>2019</v>
          </cell>
          <cell r="D291">
            <v>3280106193.1509361</v>
          </cell>
          <cell r="E291">
            <v>126379969.45795202</v>
          </cell>
          <cell r="F291">
            <v>51480962.191436462</v>
          </cell>
          <cell r="G291">
            <v>32544517.922753628</v>
          </cell>
          <cell r="H291">
            <v>48383755.752944157</v>
          </cell>
          <cell r="I291">
            <v>9015988</v>
          </cell>
          <cell r="J291">
            <v>453401</v>
          </cell>
          <cell r="K291">
            <v>390059</v>
          </cell>
          <cell r="L291">
            <v>1266.1419332992259</v>
          </cell>
          <cell r="M291">
            <v>44338.706855981785</v>
          </cell>
          <cell r="N291">
            <v>47197139</v>
          </cell>
          <cell r="O291">
            <v>121</v>
          </cell>
          <cell r="P291">
            <v>421263.72000000003</v>
          </cell>
          <cell r="Q291">
            <v>1.08</v>
          </cell>
          <cell r="R291"/>
        </row>
        <row r="292">
          <cell r="A292">
            <v>188</v>
          </cell>
          <cell r="B292" t="str">
            <v xml:space="preserve">WEST PENN POWER COMPANY                                               </v>
          </cell>
          <cell r="C292">
            <v>2019</v>
          </cell>
          <cell r="D292">
            <v>2797252928.6796799</v>
          </cell>
          <cell r="E292">
            <v>227797561.60731009</v>
          </cell>
          <cell r="F292">
            <v>66907935.037373625</v>
          </cell>
          <cell r="G292">
            <v>81689649.302970544</v>
          </cell>
          <cell r="H292">
            <v>14839626.337274414</v>
          </cell>
          <cell r="I292">
            <v>20057393</v>
          </cell>
          <cell r="J292">
            <v>262644</v>
          </cell>
          <cell r="K292">
            <v>727557</v>
          </cell>
          <cell r="L292">
            <v>3994.1355980204216</v>
          </cell>
          <cell r="M292">
            <v>36083.899963788848</v>
          </cell>
          <cell r="N292">
            <v>143945697.336</v>
          </cell>
          <cell r="O292">
            <v>197.84800000000001</v>
          </cell>
          <cell r="P292">
            <v>1134261.3629999999</v>
          </cell>
          <cell r="Q292">
            <v>1.5589999999999999</v>
          </cell>
          <cell r="R292"/>
        </row>
        <row r="293">
          <cell r="A293">
            <v>192</v>
          </cell>
          <cell r="B293" t="str">
            <v xml:space="preserve">Wheeling Power Company                                                </v>
          </cell>
          <cell r="C293">
            <v>2019</v>
          </cell>
          <cell r="D293">
            <v>209291726.39667454</v>
          </cell>
          <cell r="E293">
            <v>5974371.1071564648</v>
          </cell>
          <cell r="F293">
            <v>3615162.7562797698</v>
          </cell>
          <cell r="G293">
            <v>10418147.643916572</v>
          </cell>
          <cell r="H293">
            <v>1341437.8304721282</v>
          </cell>
          <cell r="I293">
            <v>4274264</v>
          </cell>
          <cell r="J293">
            <v>143024</v>
          </cell>
          <cell r="K293">
            <v>41558</v>
          </cell>
          <cell r="L293">
            <v>573.31587587498996</v>
          </cell>
          <cell r="M293">
            <v>2977.8782698740288</v>
          </cell>
          <cell r="N293">
            <v>21801326.800000001</v>
          </cell>
          <cell r="O293">
            <v>524.6</v>
          </cell>
          <cell r="P293">
            <v>113203.99200000001</v>
          </cell>
          <cell r="Q293">
            <v>2.7240000000000002</v>
          </cell>
          <cell r="R293"/>
        </row>
        <row r="294">
          <cell r="A294">
            <v>193</v>
          </cell>
          <cell r="B294" t="str">
            <v xml:space="preserve">Wisconsin Electric Power Company                                      </v>
          </cell>
          <cell r="C294">
            <v>2019</v>
          </cell>
          <cell r="D294">
            <v>5164863035.7563019</v>
          </cell>
          <cell r="E294">
            <v>314822738.69667143</v>
          </cell>
          <cell r="F294">
            <v>111267796.1024472</v>
          </cell>
          <cell r="G294">
            <v>75016440.810248002</v>
          </cell>
          <cell r="H294">
            <v>18679085.08987486</v>
          </cell>
          <cell r="I294">
            <v>23880460</v>
          </cell>
          <cell r="J294">
            <v>744229</v>
          </cell>
          <cell r="K294">
            <v>1138062</v>
          </cell>
          <cell r="L294">
            <v>4179.0808206246402</v>
          </cell>
          <cell r="M294">
            <v>113133.05391705851</v>
          </cell>
          <cell r="N294">
            <v>96735270</v>
          </cell>
          <cell r="O294">
            <v>85</v>
          </cell>
          <cell r="P294">
            <v>1069778.28</v>
          </cell>
          <cell r="Q294">
            <v>0.94</v>
          </cell>
          <cell r="R294"/>
        </row>
        <row r="295">
          <cell r="A295">
            <v>194</v>
          </cell>
          <cell r="B295" t="str">
            <v xml:space="preserve">Wisconsin Power and Light Company                                     </v>
          </cell>
          <cell r="C295">
            <v>2019</v>
          </cell>
          <cell r="D295">
            <v>2799853982.8466339</v>
          </cell>
          <cell r="E295">
            <v>147631694.73810324</v>
          </cell>
          <cell r="F295">
            <v>34868555.222774684</v>
          </cell>
          <cell r="G295">
            <v>32464857.56646217</v>
          </cell>
          <cell r="H295">
            <v>25734340.545169313</v>
          </cell>
          <cell r="I295">
            <v>11017009</v>
          </cell>
          <cell r="J295">
            <v>308572</v>
          </cell>
          <cell r="K295">
            <v>476573</v>
          </cell>
          <cell r="L295">
            <v>2170.8738493687733</v>
          </cell>
          <cell r="M295">
            <v>33145.074523954019</v>
          </cell>
          <cell r="N295">
            <v>47943243.799999997</v>
          </cell>
          <cell r="O295">
            <v>100.6</v>
          </cell>
          <cell r="P295">
            <v>452744.35</v>
          </cell>
          <cell r="Q295">
            <v>0.95</v>
          </cell>
          <cell r="R295"/>
        </row>
        <row r="296">
          <cell r="A296">
            <v>195</v>
          </cell>
          <cell r="B296" t="str">
            <v xml:space="preserve">Wisconsin Public Service Corporation                                  </v>
          </cell>
          <cell r="C296">
            <v>2019</v>
          </cell>
          <cell r="D296">
            <v>1857362540.284035</v>
          </cell>
          <cell r="E296">
            <v>133942816.19296926</v>
          </cell>
          <cell r="F296">
            <v>34624441.610646337</v>
          </cell>
          <cell r="G296">
            <v>39261626.974456362</v>
          </cell>
          <cell r="H296">
            <v>3896331.5756963287</v>
          </cell>
          <cell r="I296">
            <v>10758317</v>
          </cell>
          <cell r="J296">
            <v>409361</v>
          </cell>
          <cell r="K296">
            <v>447510</v>
          </cell>
          <cell r="L296">
            <v>1669.885539883956</v>
          </cell>
          <cell r="M296">
            <v>26826.089655499647</v>
          </cell>
          <cell r="N296">
            <v>51463650</v>
          </cell>
          <cell r="O296">
            <v>115</v>
          </cell>
          <cell r="P296">
            <v>801042.9</v>
          </cell>
          <cell r="Q296">
            <v>1.79</v>
          </cell>
          <cell r="R296"/>
        </row>
        <row r="297">
          <cell r="A297">
            <v>281</v>
          </cell>
          <cell r="B297" t="str">
            <v xml:space="preserve">Interstate Power and Light Company                                    </v>
          </cell>
          <cell r="C297">
            <v>2019</v>
          </cell>
          <cell r="D297">
            <v>3661646411.1387005</v>
          </cell>
          <cell r="E297">
            <v>187258090.08682004</v>
          </cell>
          <cell r="F297">
            <v>70751260.597967386</v>
          </cell>
          <cell r="G297">
            <v>30396371.868522238</v>
          </cell>
          <cell r="H297">
            <v>24941408.570960745</v>
          </cell>
          <cell r="I297">
            <v>14177172</v>
          </cell>
          <cell r="J297">
            <v>92105</v>
          </cell>
          <cell r="K297">
            <v>491767</v>
          </cell>
          <cell r="L297">
            <v>2143.0204919306889</v>
          </cell>
          <cell r="M297">
            <v>40797.714850282449</v>
          </cell>
          <cell r="N297">
            <v>48930816.5</v>
          </cell>
          <cell r="O297">
            <v>99.5</v>
          </cell>
          <cell r="P297">
            <v>496684.67</v>
          </cell>
          <cell r="Q297">
            <v>1.01</v>
          </cell>
          <cell r="R297"/>
        </row>
        <row r="298">
          <cell r="A298">
            <v>288</v>
          </cell>
          <cell r="B298" t="str">
            <v xml:space="preserve">UNS Electric, Inc.                                                    </v>
          </cell>
          <cell r="C298">
            <v>2019</v>
          </cell>
          <cell r="D298">
            <v>824291134.33394003</v>
          </cell>
          <cell r="E298">
            <v>23502245.405897561</v>
          </cell>
          <cell r="F298">
            <v>7935643.3315523369</v>
          </cell>
          <cell r="G298">
            <v>6227345.4826868335</v>
          </cell>
          <cell r="H298">
            <v>4436021.2389593795</v>
          </cell>
          <cell r="I298">
            <v>1687400</v>
          </cell>
          <cell r="J298">
            <v>139903</v>
          </cell>
          <cell r="K298">
            <v>96799</v>
          </cell>
          <cell r="L298">
            <v>375.32511724481151</v>
          </cell>
          <cell r="M298">
            <v>10836.408702067181</v>
          </cell>
          <cell r="N298">
            <v>714376.62</v>
          </cell>
          <cell r="O298">
            <v>7.38</v>
          </cell>
          <cell r="P298">
            <v>118094.78</v>
          </cell>
          <cell r="Q298">
            <v>1.22</v>
          </cell>
          <cell r="R298"/>
        </row>
        <row r="299">
          <cell r="A299">
            <v>290</v>
          </cell>
          <cell r="B299" t="str">
            <v xml:space="preserve">Unitil Energy Systems, Inc.                                           </v>
          </cell>
          <cell r="C299">
            <v>2019</v>
          </cell>
          <cell r="D299">
            <v>391807260.33261001</v>
          </cell>
          <cell r="E299">
            <v>23171119.070538662</v>
          </cell>
          <cell r="F299">
            <v>10764667.161881629</v>
          </cell>
          <cell r="G299">
            <v>8538785.0579219405</v>
          </cell>
          <cell r="H299">
            <v>4357751.78449619</v>
          </cell>
          <cell r="I299">
            <v>1157717</v>
          </cell>
          <cell r="J299">
            <v>45285</v>
          </cell>
          <cell r="K299">
            <v>79100</v>
          </cell>
          <cell r="L299">
            <v>255.85444630488686</v>
          </cell>
          <cell r="M299">
            <v>2301.7782462197169</v>
          </cell>
          <cell r="N299">
            <v>6528123</v>
          </cell>
          <cell r="O299">
            <v>82.53</v>
          </cell>
          <cell r="P299">
            <v>87642.8</v>
          </cell>
          <cell r="Q299">
            <v>1.1080000000000001</v>
          </cell>
          <cell r="R299"/>
        </row>
        <row r="300">
          <cell r="A300">
            <v>309</v>
          </cell>
          <cell r="B300" t="str">
            <v xml:space="preserve">NSTAR Electric Company                                                </v>
          </cell>
          <cell r="C300">
            <v>2019</v>
          </cell>
          <cell r="D300">
            <v>7929124327.1603498</v>
          </cell>
          <cell r="E300">
            <v>392867832.84996188</v>
          </cell>
          <cell r="F300">
            <v>402877908.8215394</v>
          </cell>
          <cell r="G300">
            <v>193589953.54511797</v>
          </cell>
          <cell r="H300">
            <v>80073666.537696421</v>
          </cell>
          <cell r="I300">
            <v>23214732</v>
          </cell>
          <cell r="J300">
            <v>1456282</v>
          </cell>
          <cell r="K300">
            <v>1437179</v>
          </cell>
          <cell r="L300">
            <v>4197.8257791887645</v>
          </cell>
          <cell r="M300">
            <v>29423.627546536991</v>
          </cell>
          <cell r="N300">
            <v>101033683.7</v>
          </cell>
          <cell r="O300">
            <v>70.3</v>
          </cell>
          <cell r="P300">
            <v>1598143.0480000002</v>
          </cell>
          <cell r="Q300">
            <v>1.1120000000000001</v>
          </cell>
          <cell r="R300"/>
        </row>
        <row r="301">
          <cell r="A301">
            <v>315</v>
          </cell>
          <cell r="B301" t="str">
            <v xml:space="preserve">Entergy Texas, Inc.                                                   </v>
          </cell>
          <cell r="C301">
            <v>2019</v>
          </cell>
          <cell r="D301">
            <v>2395172290.7158399</v>
          </cell>
          <cell r="E301">
            <v>97093725.132693335</v>
          </cell>
          <cell r="F301">
            <v>37182863.851138197</v>
          </cell>
          <cell r="G301">
            <v>40171264.284356706</v>
          </cell>
          <cell r="H301">
            <v>40630870.307752304</v>
          </cell>
          <cell r="I301">
            <v>19008103</v>
          </cell>
          <cell r="J301">
            <v>581459</v>
          </cell>
          <cell r="K301">
            <v>459190</v>
          </cell>
          <cell r="L301">
            <v>3342.474975701221</v>
          </cell>
          <cell r="M301">
            <v>19427.557794264736</v>
          </cell>
          <cell r="N301">
            <v>136379430</v>
          </cell>
          <cell r="O301">
            <v>297</v>
          </cell>
          <cell r="P301">
            <v>1201700.23</v>
          </cell>
          <cell r="Q301">
            <v>2.617</v>
          </cell>
          <cell r="R301"/>
        </row>
        <row r="302">
          <cell r="A302">
            <v>403</v>
          </cell>
          <cell r="B302" t="str">
            <v xml:space="preserve">Cheyenne Light, Fuel and Power Company                                </v>
          </cell>
          <cell r="C302">
            <v>2019</v>
          </cell>
          <cell r="D302">
            <v>226563148.55441922</v>
          </cell>
          <cell r="E302">
            <v>12194605.773167511</v>
          </cell>
          <cell r="F302">
            <v>1030213.3888337113</v>
          </cell>
          <cell r="G302">
            <v>3493974.5326294238</v>
          </cell>
          <cell r="H302">
            <v>1720559.8872193019</v>
          </cell>
          <cell r="I302">
            <v>1676751</v>
          </cell>
          <cell r="J302">
            <v>116865</v>
          </cell>
          <cell r="K302">
            <v>42998</v>
          </cell>
          <cell r="L302">
            <v>247.01551394758559</v>
          </cell>
          <cell r="M302">
            <v>2954.3864774680724</v>
          </cell>
          <cell r="N302">
            <v>1980487.8800000001</v>
          </cell>
          <cell r="O302">
            <v>46.06</v>
          </cell>
          <cell r="P302">
            <v>64239.012000000002</v>
          </cell>
          <cell r="Q302">
            <v>1.494</v>
          </cell>
          <cell r="R302"/>
        </row>
        <row r="303">
          <cell r="A303">
            <v>428</v>
          </cell>
          <cell r="B303" t="str">
            <v xml:space="preserve">UGI Utilities, Inc.                                                   </v>
          </cell>
          <cell r="C303">
            <v>2019</v>
          </cell>
          <cell r="D303">
            <v>232714739.46724704</v>
          </cell>
          <cell r="E303">
            <v>14630721.062167088</v>
          </cell>
          <cell r="F303">
            <v>3697675.3113914574</v>
          </cell>
          <cell r="G303">
            <v>9192678.2379913069</v>
          </cell>
          <cell r="H303">
            <v>3726993.1641182066</v>
          </cell>
          <cell r="I303">
            <v>979162</v>
          </cell>
          <cell r="J303">
            <v>54395</v>
          </cell>
          <cell r="K303">
            <v>62267</v>
          </cell>
          <cell r="L303">
            <v>214.96768638599548</v>
          </cell>
          <cell r="M303">
            <v>3080.299981090433</v>
          </cell>
          <cell r="N303">
            <v>11332594</v>
          </cell>
          <cell r="O303">
            <v>182</v>
          </cell>
          <cell r="P303">
            <v>74097.73</v>
          </cell>
          <cell r="Q303">
            <v>1.19</v>
          </cell>
          <cell r="R303"/>
        </row>
        <row r="304">
          <cell r="A304">
            <v>432</v>
          </cell>
          <cell r="B304" t="str">
            <v xml:space="preserve">Black Hills/Colorado Electric Utility Company, LP                     </v>
          </cell>
          <cell r="C304">
            <v>2019</v>
          </cell>
          <cell r="D304">
            <v>617290795.77392149</v>
          </cell>
          <cell r="E304">
            <v>28904449.292669319</v>
          </cell>
          <cell r="F304">
            <v>4637958.8689057846</v>
          </cell>
          <cell r="G304">
            <v>14012794.02468168</v>
          </cell>
          <cell r="H304">
            <v>17273615.022911601</v>
          </cell>
          <cell r="I304">
            <v>1954359</v>
          </cell>
          <cell r="J304">
            <v>212912</v>
          </cell>
          <cell r="K304">
            <v>97744</v>
          </cell>
          <cell r="L304">
            <v>390.23355928392402</v>
          </cell>
          <cell r="M304">
            <v>5027.7065006418488</v>
          </cell>
          <cell r="N304">
            <v>7200702.7359999996</v>
          </cell>
          <cell r="O304">
            <v>73.668999999999997</v>
          </cell>
          <cell r="P304">
            <v>232826.20800000001</v>
          </cell>
          <cell r="Q304">
            <v>2.3820000000000001</v>
          </cell>
          <cell r="R304"/>
        </row>
        <row r="305">
          <cell r="A305">
            <v>443</v>
          </cell>
          <cell r="B305" t="str">
            <v xml:space="preserve">Ameren Illinois Company                                               </v>
          </cell>
          <cell r="C305">
            <v>2019</v>
          </cell>
          <cell r="D305">
            <v>7973212380.1066637</v>
          </cell>
          <cell r="E305">
            <v>407631254.84903651</v>
          </cell>
          <cell r="F305">
            <v>83029761.81176509</v>
          </cell>
          <cell r="G305">
            <v>235773700.53658727</v>
          </cell>
          <cell r="H305">
            <v>106095416.57799813</v>
          </cell>
          <cell r="I305">
            <v>36057300</v>
          </cell>
          <cell r="J305">
            <v>451735</v>
          </cell>
          <cell r="K305">
            <v>1222335</v>
          </cell>
          <cell r="L305">
            <v>1873.6682609170614</v>
          </cell>
          <cell r="M305">
            <v>72269.56351836471</v>
          </cell>
          <cell r="N305">
            <v>161702697.14999998</v>
          </cell>
          <cell r="O305">
            <v>132.29</v>
          </cell>
          <cell r="P305">
            <v>1414241.595</v>
          </cell>
          <cell r="Q305">
            <v>1.157</v>
          </cell>
          <cell r="R305"/>
        </row>
        <row r="306">
          <cell r="A306">
            <v>454</v>
          </cell>
          <cell r="B306" t="str">
            <v xml:space="preserve">Entergy Louisiana, LLC                                                </v>
          </cell>
          <cell r="C306">
            <v>2019</v>
          </cell>
          <cell r="D306">
            <v>6040972749.5143032</v>
          </cell>
          <cell r="E306">
            <v>317904407.5828014</v>
          </cell>
          <cell r="F306">
            <v>77689568.879788831</v>
          </cell>
          <cell r="G306">
            <v>84867901.137135223</v>
          </cell>
          <cell r="H306">
            <v>67045560.204972059</v>
          </cell>
          <cell r="I306">
            <v>56027201</v>
          </cell>
          <cell r="J306">
            <v>1648807</v>
          </cell>
          <cell r="K306">
            <v>1090195</v>
          </cell>
          <cell r="L306">
            <v>8741.4122133250639</v>
          </cell>
          <cell r="M306">
            <v>79056.304084530653</v>
          </cell>
          <cell r="N306">
            <v>226760560</v>
          </cell>
          <cell r="O306">
            <v>208</v>
          </cell>
          <cell r="P306">
            <v>2327566.3249999997</v>
          </cell>
          <cell r="Q306">
            <v>2.1349999999999998</v>
          </cell>
          <cell r="R306"/>
        </row>
        <row r="307">
          <cell r="A307">
            <v>500</v>
          </cell>
          <cell r="C307">
            <v>2019</v>
          </cell>
          <cell r="D307">
            <v>1398482806.9545524</v>
          </cell>
          <cell r="E307">
            <v>112284771.50824496</v>
          </cell>
          <cell r="F307">
            <v>48777766.902266666</v>
          </cell>
          <cell r="G307">
            <v>34955986.350101769</v>
          </cell>
          <cell r="H307">
            <v>39131741.79029385</v>
          </cell>
          <cell r="I307">
            <v>3209800.8439999996</v>
          </cell>
          <cell r="J307">
            <v>487451.53353888437</v>
          </cell>
          <cell r="K307">
            <v>470504</v>
          </cell>
          <cell r="L307">
            <v>674.73</v>
          </cell>
          <cell r="M307">
            <v>10996.082989003116</v>
          </cell>
          <cell r="N307">
            <v>532347772</v>
          </cell>
          <cell r="O307">
            <v>1131.441543536293</v>
          </cell>
          <cell r="P307">
            <v>3847599</v>
          </cell>
          <cell r="Q307">
            <v>8.1776116674884811</v>
          </cell>
          <cell r="R307"/>
        </row>
        <row r="308">
          <cell r="A308">
            <v>501</v>
          </cell>
          <cell r="C308">
            <v>2019</v>
          </cell>
          <cell r="D308">
            <v>2599482789.5815115</v>
          </cell>
          <cell r="E308">
            <v>132559278.71588749</v>
          </cell>
          <cell r="F308">
            <v>37657417.540696166</v>
          </cell>
          <cell r="G308">
            <v>73072527.196810275</v>
          </cell>
          <cell r="H308">
            <v>40439087.513091594</v>
          </cell>
          <cell r="I308">
            <v>3877340.3840000001</v>
          </cell>
          <cell r="J308">
            <v>694787</v>
          </cell>
          <cell r="K308">
            <v>553353</v>
          </cell>
          <cell r="L308">
            <v>873.37065408461274</v>
          </cell>
          <cell r="M308">
            <v>18616.64</v>
          </cell>
          <cell r="N308">
            <v>2342473382</v>
          </cell>
          <cell r="O308">
            <v>4233.2351717619676</v>
          </cell>
          <cell r="P308">
            <v>11583700</v>
          </cell>
          <cell r="Q308">
            <v>20.933653562915534</v>
          </cell>
          <cell r="R308"/>
        </row>
        <row r="309">
          <cell r="A309">
            <v>502</v>
          </cell>
          <cell r="C309">
            <v>2019</v>
          </cell>
          <cell r="D309">
            <v>597869392.6947484</v>
          </cell>
          <cell r="E309">
            <v>22428980.790693045</v>
          </cell>
          <cell r="F309">
            <v>8488107.9071666673</v>
          </cell>
          <cell r="G309">
            <v>12888842.869273879</v>
          </cell>
          <cell r="H309">
            <v>8432307.5656015705</v>
          </cell>
          <cell r="I309">
            <v>832272.80099999998</v>
          </cell>
          <cell r="J309">
            <v>133584.00000000012</v>
          </cell>
          <cell r="K309">
            <v>168222</v>
          </cell>
          <cell r="L309">
            <v>161.9870463467374</v>
          </cell>
          <cell r="M309">
            <v>8216.130000000001</v>
          </cell>
          <cell r="N309">
            <v>511543535</v>
          </cell>
          <cell r="O309">
            <v>3040.8836834658964</v>
          </cell>
          <cell r="P309">
            <v>3279028</v>
          </cell>
          <cell r="Q309">
            <v>19.492266172082129</v>
          </cell>
          <cell r="R309"/>
        </row>
        <row r="310">
          <cell r="A310">
            <v>2</v>
          </cell>
          <cell r="B310" t="str">
            <v xml:space="preserve">ALABAMA POWER COMPANY                                                 </v>
          </cell>
          <cell r="C310">
            <v>2020</v>
          </cell>
          <cell r="D310">
            <v>12627239085.69232</v>
          </cell>
          <cell r="E310">
            <v>577656645.00643361</v>
          </cell>
          <cell r="F310">
            <v>174177157</v>
          </cell>
          <cell r="G310">
            <v>286827491</v>
          </cell>
          <cell r="H310">
            <v>64825417.526806362</v>
          </cell>
          <cell r="I310">
            <v>50603071</v>
          </cell>
          <cell r="J310">
            <v>2613099</v>
          </cell>
          <cell r="K310">
            <v>1504744</v>
          </cell>
          <cell r="L310">
            <v>9207.822606586069</v>
          </cell>
          <cell r="M310">
            <v>142441.0028287867</v>
          </cell>
          <cell r="N310">
            <v>181171177.59999999</v>
          </cell>
          <cell r="O310">
            <v>120.4</v>
          </cell>
          <cell r="P310">
            <v>3292379.8720000004</v>
          </cell>
          <cell r="Q310">
            <v>2.1880000000000002</v>
          </cell>
          <cell r="R310"/>
        </row>
        <row r="311">
          <cell r="A311">
            <v>3</v>
          </cell>
          <cell r="B311" t="str">
            <v xml:space="preserve">Alaska Electric Light and Power Company                               </v>
          </cell>
          <cell r="C311">
            <v>2020</v>
          </cell>
          <cell r="D311">
            <v>140748179.95259711</v>
          </cell>
          <cell r="E311">
            <v>13721271.971330283</v>
          </cell>
          <cell r="F311">
            <v>1713569</v>
          </cell>
          <cell r="G311">
            <v>4033894</v>
          </cell>
          <cell r="H311">
            <v>4082579.5576354782</v>
          </cell>
          <cell r="I311">
            <v>384981</v>
          </cell>
          <cell r="J311">
            <v>15687</v>
          </cell>
          <cell r="K311">
            <v>17403</v>
          </cell>
          <cell r="L311">
            <v>75</v>
          </cell>
          <cell r="M311">
            <v>297.75280310605046</v>
          </cell>
          <cell r="N311">
            <v>6874185</v>
          </cell>
          <cell r="O311">
            <v>395</v>
          </cell>
          <cell r="P311">
            <v>143748.78</v>
          </cell>
          <cell r="Q311">
            <v>8.26</v>
          </cell>
          <cell r="R311"/>
        </row>
        <row r="312">
          <cell r="A312">
            <v>6</v>
          </cell>
          <cell r="B312" t="str">
            <v xml:space="preserve">Appalachian Power Company                                             </v>
          </cell>
          <cell r="C312">
            <v>2020</v>
          </cell>
          <cell r="D312">
            <v>4704009170.1943378</v>
          </cell>
          <cell r="E312">
            <v>230540469.9696224</v>
          </cell>
          <cell r="F312">
            <v>49046403</v>
          </cell>
          <cell r="G312">
            <v>137110443</v>
          </cell>
          <cell r="H312">
            <v>15725385.640844071</v>
          </cell>
          <cell r="I312">
            <v>26469315</v>
          </cell>
          <cell r="J312">
            <v>2044887</v>
          </cell>
          <cell r="K312">
            <v>960162</v>
          </cell>
          <cell r="L312">
            <v>5438.674514467034</v>
          </cell>
          <cell r="M312">
            <v>87132.576340787971</v>
          </cell>
          <cell r="N312">
            <v>297842252.39999998</v>
          </cell>
          <cell r="O312">
            <v>310.2</v>
          </cell>
          <cell r="P312">
            <v>1607311.1879999998</v>
          </cell>
          <cell r="Q312">
            <v>1.6739999999999999</v>
          </cell>
          <cell r="R312"/>
        </row>
        <row r="313">
          <cell r="A313">
            <v>7</v>
          </cell>
          <cell r="B313" t="str">
            <v xml:space="preserve">Arizona Public Service Company                                        </v>
          </cell>
          <cell r="C313">
            <v>2020</v>
          </cell>
          <cell r="D313">
            <v>7344428570.4505949</v>
          </cell>
          <cell r="E313">
            <v>423329612.1625827</v>
          </cell>
          <cell r="F313">
            <v>143222866</v>
          </cell>
          <cell r="G313">
            <v>121723634.58942944</v>
          </cell>
          <cell r="H313">
            <v>36609763.882571757</v>
          </cell>
          <cell r="I313">
            <v>29344407</v>
          </cell>
          <cell r="J313">
            <v>1730028</v>
          </cell>
          <cell r="K313">
            <v>1288752</v>
          </cell>
          <cell r="L313">
            <v>6924.2846463187398</v>
          </cell>
          <cell r="M313">
            <v>53744.080942823712</v>
          </cell>
          <cell r="N313">
            <v>101295907.19999999</v>
          </cell>
          <cell r="O313">
            <v>78.599999999999994</v>
          </cell>
          <cell r="P313">
            <v>1108326.72</v>
          </cell>
          <cell r="Q313">
            <v>0.86</v>
          </cell>
          <cell r="R313"/>
        </row>
        <row r="314">
          <cell r="A314">
            <v>8</v>
          </cell>
          <cell r="B314" t="str">
            <v xml:space="preserve">Entergy Arkansas, Inc.                                                </v>
          </cell>
          <cell r="C314">
            <v>2020</v>
          </cell>
          <cell r="D314">
            <v>4926360240.7081633</v>
          </cell>
          <cell r="E314">
            <v>167038145.0244112</v>
          </cell>
          <cell r="F314">
            <v>106131234</v>
          </cell>
          <cell r="G314">
            <v>87828259.300998211</v>
          </cell>
          <cell r="H314">
            <v>48794224.346500024</v>
          </cell>
          <cell r="I314">
            <v>20748189</v>
          </cell>
          <cell r="J314">
            <v>1408913</v>
          </cell>
          <cell r="K314">
            <v>718287</v>
          </cell>
          <cell r="L314">
            <v>3626.133016544326</v>
          </cell>
          <cell r="M314">
            <v>68103.928880757958</v>
          </cell>
          <cell r="N314">
            <v>194009318.70000002</v>
          </cell>
          <cell r="O314">
            <v>270.10000000000002</v>
          </cell>
          <cell r="P314">
            <v>1507684.4130000002</v>
          </cell>
          <cell r="Q314">
            <v>2.0990000000000002</v>
          </cell>
          <cell r="R314"/>
        </row>
        <row r="315">
          <cell r="A315">
            <v>9</v>
          </cell>
          <cell r="B315" t="str">
            <v xml:space="preserve">Atlantic City Electric Company                                        </v>
          </cell>
          <cell r="C315">
            <v>2020</v>
          </cell>
          <cell r="D315">
            <v>3342843846.7229695</v>
          </cell>
          <cell r="E315">
            <v>78900682.102392435</v>
          </cell>
          <cell r="F315">
            <v>120470864</v>
          </cell>
          <cell r="G315">
            <v>112262541.4811343</v>
          </cell>
          <cell r="H315">
            <v>89806604.789120808</v>
          </cell>
          <cell r="I315">
            <v>8419975</v>
          </cell>
          <cell r="J315">
            <v>579149</v>
          </cell>
          <cell r="K315">
            <v>562054</v>
          </cell>
          <cell r="L315">
            <v>2262.2561086318892</v>
          </cell>
          <cell r="M315">
            <v>16003.974800288039</v>
          </cell>
          <cell r="N315">
            <v>38219672</v>
          </cell>
          <cell r="O315">
            <v>68</v>
          </cell>
          <cell r="P315">
            <v>826219.38</v>
          </cell>
          <cell r="Q315">
            <v>1.47</v>
          </cell>
          <cell r="R315"/>
        </row>
        <row r="316">
          <cell r="A316">
            <v>17</v>
          </cell>
          <cell r="B316" t="str">
            <v xml:space="preserve">Duke Energy Progress, LLC                                             </v>
          </cell>
          <cell r="C316">
            <v>2020</v>
          </cell>
          <cell r="D316">
            <v>10703854825.027933</v>
          </cell>
          <cell r="E316">
            <v>592791920.67901301</v>
          </cell>
          <cell r="F316">
            <v>68969433</v>
          </cell>
          <cell r="G316">
            <v>160004780.82055435</v>
          </cell>
          <cell r="H316">
            <v>33744411.010713354</v>
          </cell>
          <cell r="I316">
            <v>42253884</v>
          </cell>
          <cell r="J316">
            <v>2019907</v>
          </cell>
          <cell r="K316">
            <v>1619713</v>
          </cell>
          <cell r="L316">
            <v>8513.8213775864169</v>
          </cell>
          <cell r="M316">
            <v>119752.45307245906</v>
          </cell>
          <cell r="N316">
            <v>238535133.51000002</v>
          </cell>
          <cell r="O316">
            <v>147.27000000000001</v>
          </cell>
          <cell r="P316">
            <v>3190834.61</v>
          </cell>
          <cell r="Q316">
            <v>1.97</v>
          </cell>
          <cell r="R316"/>
        </row>
        <row r="317">
          <cell r="A317">
            <v>22</v>
          </cell>
          <cell r="B317" t="str">
            <v xml:space="preserve">Cleco Power LLC                                                       </v>
          </cell>
          <cell r="C317">
            <v>2020</v>
          </cell>
          <cell r="D317">
            <v>1943977705.2472427</v>
          </cell>
          <cell r="E317">
            <v>111238431.61732054</v>
          </cell>
          <cell r="F317">
            <v>34819508</v>
          </cell>
          <cell r="G317">
            <v>28443440.526330907</v>
          </cell>
          <cell r="H317">
            <v>10538728.210371839</v>
          </cell>
          <cell r="I317">
            <v>8258863</v>
          </cell>
          <cell r="J317">
            <v>620276</v>
          </cell>
          <cell r="K317">
            <v>290028</v>
          </cell>
          <cell r="L317">
            <v>1876.4339880759662</v>
          </cell>
          <cell r="M317">
            <v>19564.72</v>
          </cell>
          <cell r="N317">
            <v>46810519.200000003</v>
          </cell>
          <cell r="O317">
            <v>161.4</v>
          </cell>
          <cell r="P317">
            <v>493047.6</v>
          </cell>
          <cell r="Q317">
            <v>1.7</v>
          </cell>
          <cell r="R317"/>
        </row>
        <row r="318">
          <cell r="A318">
            <v>27</v>
          </cell>
          <cell r="B318" t="str">
            <v xml:space="preserve">Duke Energy Ohio, Inc.                                                </v>
          </cell>
          <cell r="C318">
            <v>2020</v>
          </cell>
          <cell r="D318">
            <v>3424761649.4509249</v>
          </cell>
          <cell r="E318">
            <v>157441361.15979949</v>
          </cell>
          <cell r="F318">
            <v>20155282</v>
          </cell>
          <cell r="G318">
            <v>77888882.809873462</v>
          </cell>
          <cell r="H318">
            <v>37336799.912886553</v>
          </cell>
          <cell r="I318">
            <v>19253982</v>
          </cell>
          <cell r="J318">
            <v>171007</v>
          </cell>
          <cell r="K318">
            <v>731414</v>
          </cell>
          <cell r="L318">
            <v>719.12453943332775</v>
          </cell>
          <cell r="M318">
            <v>30272.86334511741</v>
          </cell>
          <cell r="N318">
            <v>77829763.739999995</v>
          </cell>
          <cell r="O318">
            <v>106.41</v>
          </cell>
          <cell r="P318">
            <v>826497.82</v>
          </cell>
          <cell r="Q318">
            <v>1.1299999999999999</v>
          </cell>
          <cell r="R318"/>
        </row>
        <row r="319">
          <cell r="A319">
            <v>30</v>
          </cell>
          <cell r="B319" t="str">
            <v xml:space="preserve">Cleveland Electric Illuminating Company, The                          </v>
          </cell>
          <cell r="C319">
            <v>2020</v>
          </cell>
          <cell r="D319">
            <v>2702536706.8315034</v>
          </cell>
          <cell r="E319">
            <v>200806462.17968413</v>
          </cell>
          <cell r="F319">
            <v>66351051</v>
          </cell>
          <cell r="G319">
            <v>62132834.824546985</v>
          </cell>
          <cell r="H319">
            <v>25355369.727798</v>
          </cell>
          <cell r="I319">
            <v>17139522</v>
          </cell>
          <cell r="J319">
            <v>110621</v>
          </cell>
          <cell r="K319">
            <v>754024</v>
          </cell>
          <cell r="L319">
            <v>4253</v>
          </cell>
          <cell r="M319">
            <v>52646.357308880957</v>
          </cell>
          <cell r="N319">
            <v>86081641.912</v>
          </cell>
          <cell r="O319">
            <v>114.163</v>
          </cell>
          <cell r="P319">
            <v>1187587.8</v>
          </cell>
          <cell r="Q319">
            <v>1.575</v>
          </cell>
          <cell r="R319"/>
        </row>
        <row r="320">
          <cell r="A320">
            <v>32</v>
          </cell>
          <cell r="B320" t="str">
            <v xml:space="preserve">Commonwealth Edison Company                                           </v>
          </cell>
          <cell r="C320">
            <v>2020</v>
          </cell>
          <cell r="D320">
            <v>21951333414.840256</v>
          </cell>
          <cell r="E320">
            <v>1078697928.2626433</v>
          </cell>
          <cell r="F320">
            <v>267212073</v>
          </cell>
          <cell r="G320">
            <v>551378590</v>
          </cell>
          <cell r="H320">
            <v>276287617.83919948</v>
          </cell>
          <cell r="I320">
            <v>83557768</v>
          </cell>
          <cell r="J320">
            <v>6098716</v>
          </cell>
          <cell r="K320">
            <v>4075080</v>
          </cell>
          <cell r="L320">
            <v>19945.168791258231</v>
          </cell>
          <cell r="M320">
            <v>174524</v>
          </cell>
          <cell r="N320">
            <v>162799446</v>
          </cell>
          <cell r="O320">
            <v>39.950000000000003</v>
          </cell>
          <cell r="P320">
            <v>3382316.4</v>
          </cell>
          <cell r="Q320">
            <v>0.83</v>
          </cell>
          <cell r="R320"/>
        </row>
        <row r="321">
          <cell r="A321">
            <v>39</v>
          </cell>
          <cell r="B321" t="str">
            <v xml:space="preserve">Connecticut Light and Power Company, The                              </v>
          </cell>
          <cell r="C321">
            <v>2020</v>
          </cell>
          <cell r="D321">
            <v>8266910729.3272486</v>
          </cell>
          <cell r="E321">
            <v>240732646.58389255</v>
          </cell>
          <cell r="F321">
            <v>289472506</v>
          </cell>
          <cell r="G321">
            <v>203811626.39728063</v>
          </cell>
          <cell r="H321">
            <v>180326033.35591263</v>
          </cell>
          <cell r="I321">
            <v>20113272</v>
          </cell>
          <cell r="J321">
            <v>522177</v>
          </cell>
          <cell r="K321">
            <v>1264683</v>
          </cell>
          <cell r="L321">
            <v>3520.4325908813598</v>
          </cell>
          <cell r="M321">
            <v>36491.178640088721</v>
          </cell>
          <cell r="N321">
            <v>88123111.440000013</v>
          </cell>
          <cell r="O321">
            <v>69.680000000000007</v>
          </cell>
          <cell r="P321">
            <v>2542012.8299999996</v>
          </cell>
          <cell r="Q321">
            <v>2.0099999999999998</v>
          </cell>
          <cell r="R321"/>
        </row>
        <row r="322">
          <cell r="A322">
            <v>41</v>
          </cell>
          <cell r="B322" t="str">
            <v xml:space="preserve">Consumers Energy Company                                              </v>
          </cell>
          <cell r="C322">
            <v>2020</v>
          </cell>
          <cell r="D322">
            <v>9717518524.0840492</v>
          </cell>
          <cell r="E322">
            <v>718651803.18710601</v>
          </cell>
          <cell r="F322">
            <v>250516437</v>
          </cell>
          <cell r="G322">
            <v>210625815</v>
          </cell>
          <cell r="H322">
            <v>26488490.183442555</v>
          </cell>
          <cell r="I322">
            <v>31446239</v>
          </cell>
          <cell r="J322">
            <v>1800185</v>
          </cell>
          <cell r="K322">
            <v>1855673</v>
          </cell>
          <cell r="L322">
            <v>6699.9307355715682</v>
          </cell>
          <cell r="M322">
            <v>142941.80307246273</v>
          </cell>
          <cell r="N322">
            <v>361299533.09999996</v>
          </cell>
          <cell r="O322">
            <v>194.7</v>
          </cell>
          <cell r="P322">
            <v>2501447.2040000004</v>
          </cell>
          <cell r="Q322">
            <v>1.3480000000000001</v>
          </cell>
          <cell r="R322"/>
        </row>
        <row r="323">
          <cell r="A323">
            <v>42</v>
          </cell>
          <cell r="B323" t="str">
            <v xml:space="preserve">The Dayton Power and Light Company                                    </v>
          </cell>
          <cell r="C323">
            <v>2020</v>
          </cell>
          <cell r="D323">
            <v>2546442586.3383269</v>
          </cell>
          <cell r="E323">
            <v>73437470.295256197</v>
          </cell>
          <cell r="F323">
            <v>49978676</v>
          </cell>
          <cell r="G323">
            <v>50921018</v>
          </cell>
          <cell r="H323">
            <v>-3084129.1491809846</v>
          </cell>
          <cell r="I323">
            <v>3856735</v>
          </cell>
          <cell r="J323">
            <v>132931</v>
          </cell>
          <cell r="K323">
            <v>281990</v>
          </cell>
          <cell r="L323">
            <v>2846.3885647895627</v>
          </cell>
          <cell r="M323">
            <v>13310.269404318437</v>
          </cell>
          <cell r="N323">
            <v>34478917.299999997</v>
          </cell>
          <cell r="O323">
            <v>122.27</v>
          </cell>
          <cell r="P323">
            <v>310189</v>
          </cell>
          <cell r="Q323">
            <v>1.1000000000000001</v>
          </cell>
          <cell r="R323"/>
        </row>
        <row r="324">
          <cell r="A324">
            <v>43</v>
          </cell>
          <cell r="B324" t="str">
            <v xml:space="preserve">Delmarva Power &amp; Light Company                                        </v>
          </cell>
          <cell r="C324">
            <v>2020</v>
          </cell>
          <cell r="D324">
            <v>2925326112.3561893</v>
          </cell>
          <cell r="E324">
            <v>161341778.30278867</v>
          </cell>
          <cell r="F324">
            <v>72831896</v>
          </cell>
          <cell r="G324">
            <v>103760462.98261598</v>
          </cell>
          <cell r="H324">
            <v>86072192.518715352</v>
          </cell>
          <cell r="I324">
            <v>11663007</v>
          </cell>
          <cell r="J324">
            <v>698637</v>
          </cell>
          <cell r="K324">
            <v>534749</v>
          </cell>
          <cell r="L324">
            <v>3922.6369449585363</v>
          </cell>
          <cell r="M324">
            <v>29283.449916423513</v>
          </cell>
          <cell r="N324">
            <v>41175673</v>
          </cell>
          <cell r="O324">
            <v>77</v>
          </cell>
          <cell r="P324">
            <v>572181.43000000005</v>
          </cell>
          <cell r="Q324">
            <v>1.07</v>
          </cell>
          <cell r="R324"/>
        </row>
        <row r="325">
          <cell r="A325">
            <v>44</v>
          </cell>
          <cell r="B325" t="str">
            <v xml:space="preserve">DTE Electric Company                                                  </v>
          </cell>
          <cell r="C325">
            <v>2020</v>
          </cell>
          <cell r="D325">
            <v>9961760152.292902</v>
          </cell>
          <cell r="E325">
            <v>523643089.62606204</v>
          </cell>
          <cell r="F325">
            <v>316951810</v>
          </cell>
          <cell r="G325">
            <v>295240291</v>
          </cell>
          <cell r="H325">
            <v>104455368.67837916</v>
          </cell>
          <cell r="I325">
            <v>40629492</v>
          </cell>
          <cell r="J325">
            <v>880903</v>
          </cell>
          <cell r="K325">
            <v>2226501</v>
          </cell>
          <cell r="L325">
            <v>10546.505788650869</v>
          </cell>
          <cell r="M325">
            <v>92596.511728462749</v>
          </cell>
          <cell r="N325">
            <v>315904867.88399994</v>
          </cell>
          <cell r="O325">
            <v>141.88399999999999</v>
          </cell>
          <cell r="P325">
            <v>2863280.2859999998</v>
          </cell>
          <cell r="Q325">
            <v>1.286</v>
          </cell>
          <cell r="R325"/>
        </row>
        <row r="326">
          <cell r="A326">
            <v>45</v>
          </cell>
          <cell r="B326" t="str">
            <v xml:space="preserve">Duke Energy Carolinas, LLC                                            </v>
          </cell>
          <cell r="C326">
            <v>2020</v>
          </cell>
          <cell r="D326">
            <v>19952755371.862453</v>
          </cell>
          <cell r="E326">
            <v>929109007.6328665</v>
          </cell>
          <cell r="F326">
            <v>126626371</v>
          </cell>
          <cell r="G326">
            <v>320334854.90391219</v>
          </cell>
          <cell r="H326">
            <v>53063195.156864733</v>
          </cell>
          <cell r="I326">
            <v>75716885</v>
          </cell>
          <cell r="J326">
            <v>5097148</v>
          </cell>
          <cell r="K326">
            <v>2702173</v>
          </cell>
          <cell r="L326">
            <v>15569.101035485042</v>
          </cell>
          <cell r="M326">
            <v>164981.05467005511</v>
          </cell>
          <cell r="N326">
            <v>472799209.81</v>
          </cell>
          <cell r="O326">
            <v>174.97</v>
          </cell>
          <cell r="P326">
            <v>4404541.9899999993</v>
          </cell>
          <cell r="Q326">
            <v>1.63</v>
          </cell>
          <cell r="R326"/>
        </row>
        <row r="327">
          <cell r="A327">
            <v>46</v>
          </cell>
          <cell r="B327" t="str">
            <v xml:space="preserve">Duquesne Light Company                                                </v>
          </cell>
          <cell r="C327">
            <v>2020</v>
          </cell>
          <cell r="D327">
            <v>3398049796.350863</v>
          </cell>
          <cell r="E327">
            <v>190963782.65732741</v>
          </cell>
          <cell r="F327">
            <v>58876676</v>
          </cell>
          <cell r="G327">
            <v>51662509.816417396</v>
          </cell>
          <cell r="H327">
            <v>112338330.81887028</v>
          </cell>
          <cell r="I327">
            <v>12133394</v>
          </cell>
          <cell r="J327">
            <v>777429</v>
          </cell>
          <cell r="K327">
            <v>603791</v>
          </cell>
          <cell r="L327">
            <v>2661.5971515088827</v>
          </cell>
          <cell r="M327">
            <v>68877.661980284596</v>
          </cell>
          <cell r="N327">
            <v>67020801</v>
          </cell>
          <cell r="O327">
            <v>111</v>
          </cell>
          <cell r="P327">
            <v>567563.53999999992</v>
          </cell>
          <cell r="Q327">
            <v>0.94</v>
          </cell>
          <cell r="R327"/>
        </row>
        <row r="328">
          <cell r="A328">
            <v>49</v>
          </cell>
          <cell r="B328" t="str">
            <v xml:space="preserve">El Paso Electric Company                                              </v>
          </cell>
          <cell r="C328">
            <v>2020</v>
          </cell>
          <cell r="D328">
            <v>2018864973.864527</v>
          </cell>
          <cell r="E328">
            <v>101913208.38948272</v>
          </cell>
          <cell r="F328">
            <v>22514996</v>
          </cell>
          <cell r="G328">
            <v>26346843.901226237</v>
          </cell>
          <cell r="H328">
            <v>16498518.927189671</v>
          </cell>
          <cell r="I328">
            <v>8099460</v>
          </cell>
          <cell r="J328">
            <v>543017</v>
          </cell>
          <cell r="K328">
            <v>437565</v>
          </cell>
          <cell r="L328">
            <v>1517.8373796360358</v>
          </cell>
          <cell r="M328">
            <v>14651.191400659545</v>
          </cell>
          <cell r="N328">
            <v>55343658.765000001</v>
          </cell>
          <cell r="O328">
            <v>126.48099999999999</v>
          </cell>
          <cell r="P328">
            <v>397309.02</v>
          </cell>
          <cell r="Q328">
            <v>0.90800000000000003</v>
          </cell>
          <cell r="R328"/>
        </row>
        <row r="329">
          <cell r="A329">
            <v>51</v>
          </cell>
          <cell r="B329" t="str">
            <v xml:space="preserve">The Empire District Electric Company                                  </v>
          </cell>
          <cell r="C329">
            <v>2020</v>
          </cell>
          <cell r="D329">
            <v>1514760186.2575948</v>
          </cell>
          <cell r="E329">
            <v>54566883.353108004</v>
          </cell>
          <cell r="F329">
            <v>17664023</v>
          </cell>
          <cell r="G329">
            <v>19524013</v>
          </cell>
          <cell r="H329">
            <v>12669441.557524309</v>
          </cell>
          <cell r="I329">
            <v>4500001</v>
          </cell>
          <cell r="J329">
            <v>161142</v>
          </cell>
          <cell r="K329">
            <v>176730</v>
          </cell>
          <cell r="L329">
            <v>1006.6432697617983</v>
          </cell>
          <cell r="M329">
            <v>12078.452915997734</v>
          </cell>
          <cell r="N329">
            <v>4140783.9</v>
          </cell>
          <cell r="O329">
            <v>23.43</v>
          </cell>
          <cell r="P329">
            <v>73342.95</v>
          </cell>
          <cell r="Q329">
            <v>0.41499999999999998</v>
          </cell>
          <cell r="R329"/>
        </row>
        <row r="330">
          <cell r="A330">
            <v>54</v>
          </cell>
          <cell r="B330" t="str">
            <v xml:space="preserve">Fitchburg Gas and Electric Light Company                              </v>
          </cell>
          <cell r="C330">
            <v>2020</v>
          </cell>
          <cell r="D330">
            <v>165427819.85319018</v>
          </cell>
          <cell r="E330">
            <v>10065991.024535229</v>
          </cell>
          <cell r="F330">
            <v>8688784</v>
          </cell>
          <cell r="G330">
            <v>4078150</v>
          </cell>
          <cell r="H330">
            <v>3232198.1309514842</v>
          </cell>
          <cell r="I330">
            <v>433199</v>
          </cell>
          <cell r="J330">
            <v>1190</v>
          </cell>
          <cell r="K330">
            <v>30150</v>
          </cell>
          <cell r="L330">
            <v>75.165585779417043</v>
          </cell>
          <cell r="M330">
            <v>818.30767983943508</v>
          </cell>
          <cell r="N330">
            <v>1956855.5999999999</v>
          </cell>
          <cell r="O330">
            <v>64.903999999999996</v>
          </cell>
          <cell r="P330">
            <v>85535.55</v>
          </cell>
          <cell r="Q330">
            <v>2.8370000000000002</v>
          </cell>
          <cell r="R330"/>
        </row>
        <row r="331">
          <cell r="A331">
            <v>55</v>
          </cell>
          <cell r="B331" t="str">
            <v xml:space="preserve">Duke Energy Florida, LLC                                              </v>
          </cell>
          <cell r="C331">
            <v>2020</v>
          </cell>
          <cell r="D331">
            <v>8686572395.7195473</v>
          </cell>
          <cell r="E331">
            <v>417837450.58645326</v>
          </cell>
          <cell r="F331">
            <v>207759781</v>
          </cell>
          <cell r="G331">
            <v>154871357.113922</v>
          </cell>
          <cell r="H331">
            <v>111841629.7311025</v>
          </cell>
          <cell r="I331">
            <v>39230213</v>
          </cell>
          <cell r="J331">
            <v>2597049</v>
          </cell>
          <cell r="K331">
            <v>1863814</v>
          </cell>
          <cell r="L331">
            <v>9000.9630553881907</v>
          </cell>
          <cell r="M331">
            <v>71770.697115713003</v>
          </cell>
          <cell r="N331">
            <v>182653772</v>
          </cell>
          <cell r="O331">
            <v>98</v>
          </cell>
          <cell r="P331">
            <v>2367043.7800000003</v>
          </cell>
          <cell r="Q331">
            <v>1.27</v>
          </cell>
          <cell r="R331"/>
        </row>
        <row r="332">
          <cell r="A332">
            <v>56</v>
          </cell>
          <cell r="B332" t="str">
            <v xml:space="preserve">Florida Power &amp; Light Company                                         </v>
          </cell>
          <cell r="C332">
            <v>2020</v>
          </cell>
          <cell r="D332">
            <v>19580045167.267471</v>
          </cell>
          <cell r="E332">
            <v>1066428266.8247539</v>
          </cell>
          <cell r="F332">
            <v>165687265</v>
          </cell>
          <cell r="G332">
            <v>403712880</v>
          </cell>
          <cell r="H332">
            <v>44886754.956070811</v>
          </cell>
          <cell r="I332">
            <v>113530952</v>
          </cell>
          <cell r="J332">
            <v>7966842</v>
          </cell>
          <cell r="K332">
            <v>5136995</v>
          </cell>
          <cell r="L332">
            <v>22468.759141756487</v>
          </cell>
          <cell r="M332">
            <v>195157.65145088849</v>
          </cell>
          <cell r="N332">
            <v>252586044.15000001</v>
          </cell>
          <cell r="O332">
            <v>49.17</v>
          </cell>
          <cell r="P332">
            <v>3852746.25</v>
          </cell>
          <cell r="Q332">
            <v>0.75</v>
          </cell>
          <cell r="R332"/>
        </row>
        <row r="333">
          <cell r="A333">
            <v>57</v>
          </cell>
          <cell r="B333" t="str">
            <v xml:space="preserve">Georgia Power Company                                                 </v>
          </cell>
          <cell r="C333">
            <v>2020</v>
          </cell>
          <cell r="D333">
            <v>13493808621.865547</v>
          </cell>
          <cell r="E333">
            <v>694938314.71468294</v>
          </cell>
          <cell r="F333">
            <v>281026976</v>
          </cell>
          <cell r="G333">
            <v>249840963.78825569</v>
          </cell>
          <cell r="H333">
            <v>104990221.46765061</v>
          </cell>
          <cell r="I333">
            <v>80814387</v>
          </cell>
          <cell r="J333">
            <v>3502746</v>
          </cell>
          <cell r="K333">
            <v>2614431</v>
          </cell>
          <cell r="L333">
            <v>15343.473917556035</v>
          </cell>
          <cell r="M333">
            <v>124121.34000000001</v>
          </cell>
          <cell r="N333">
            <v>371824376.81999999</v>
          </cell>
          <cell r="O333">
            <v>142.22</v>
          </cell>
          <cell r="P333">
            <v>5019707.5199999996</v>
          </cell>
          <cell r="Q333">
            <v>1.92</v>
          </cell>
          <cell r="R333"/>
        </row>
        <row r="334">
          <cell r="A334">
            <v>59</v>
          </cell>
          <cell r="B334" t="str">
            <v xml:space="preserve">Liberty Utilities (Granite State Electric) Corp.                      </v>
          </cell>
          <cell r="C334">
            <v>2020</v>
          </cell>
          <cell r="D334">
            <v>304524487.41343677</v>
          </cell>
          <cell r="E334">
            <v>7697490.8536701584</v>
          </cell>
          <cell r="F334">
            <v>2080656</v>
          </cell>
          <cell r="G334">
            <v>7022853</v>
          </cell>
          <cell r="H334">
            <v>1112633.9972891605</v>
          </cell>
          <cell r="I334">
            <v>888197</v>
          </cell>
          <cell r="J334">
            <v>26652</v>
          </cell>
          <cell r="K334">
            <v>45103</v>
          </cell>
          <cell r="L334">
            <v>190.61910359192098</v>
          </cell>
          <cell r="M334">
            <v>5270.6875182055128</v>
          </cell>
          <cell r="N334">
            <v>4549539.6100000003</v>
          </cell>
          <cell r="O334">
            <v>100.87</v>
          </cell>
          <cell r="P334">
            <v>53221.539999999994</v>
          </cell>
          <cell r="Q334">
            <v>1.18</v>
          </cell>
          <cell r="R334"/>
        </row>
        <row r="335">
          <cell r="A335">
            <v>61</v>
          </cell>
          <cell r="B335" t="str">
            <v xml:space="preserve">Green Mountain Power Corp                                             </v>
          </cell>
          <cell r="C335">
            <v>2020</v>
          </cell>
          <cell r="D335">
            <v>1445718512.5028565</v>
          </cell>
          <cell r="E335">
            <v>66261256.398299687</v>
          </cell>
          <cell r="F335">
            <v>11701884</v>
          </cell>
          <cell r="G335">
            <v>40908370.37480887</v>
          </cell>
          <cell r="H335">
            <v>11954299.781776754</v>
          </cell>
          <cell r="I335">
            <v>4040763</v>
          </cell>
          <cell r="J335">
            <v>220773</v>
          </cell>
          <cell r="K335">
            <v>267603</v>
          </cell>
          <cell r="L335">
            <v>688.45089775696965</v>
          </cell>
          <cell r="M335">
            <v>16949.578927690804</v>
          </cell>
          <cell r="N335">
            <v>72252810</v>
          </cell>
          <cell r="O335">
            <v>270</v>
          </cell>
          <cell r="P335">
            <v>527177.91</v>
          </cell>
          <cell r="Q335">
            <v>1.97</v>
          </cell>
          <cell r="R335"/>
        </row>
        <row r="336">
          <cell r="A336">
            <v>62</v>
          </cell>
          <cell r="B336" t="str">
            <v xml:space="preserve">Gulf Power Company                                                    </v>
          </cell>
          <cell r="C336">
            <v>2020</v>
          </cell>
          <cell r="D336">
            <v>2205256028.991293</v>
          </cell>
          <cell r="E336">
            <v>114482689.87227632</v>
          </cell>
          <cell r="F336">
            <v>44616715</v>
          </cell>
          <cell r="G336">
            <v>56704037</v>
          </cell>
          <cell r="H336">
            <v>12597961.023028543</v>
          </cell>
          <cell r="I336">
            <v>10764133</v>
          </cell>
          <cell r="J336">
            <v>596692</v>
          </cell>
          <cell r="K336">
            <v>470680</v>
          </cell>
          <cell r="L336">
            <v>1850.8161429105621</v>
          </cell>
          <cell r="M336">
            <v>37612.710914236952</v>
          </cell>
          <cell r="N336">
            <v>22823273.199999999</v>
          </cell>
          <cell r="O336">
            <v>48.49</v>
          </cell>
          <cell r="P336">
            <v>822748.64</v>
          </cell>
          <cell r="Q336">
            <v>1.748</v>
          </cell>
          <cell r="R336"/>
        </row>
        <row r="337">
          <cell r="A337">
            <v>70</v>
          </cell>
          <cell r="B337" t="str">
            <v xml:space="preserve">Idaho Power Company                                                   </v>
          </cell>
          <cell r="C337">
            <v>2020</v>
          </cell>
          <cell r="D337">
            <v>2583258628.3950558</v>
          </cell>
          <cell r="E337">
            <v>156881471.58149296</v>
          </cell>
          <cell r="F337">
            <v>79254714</v>
          </cell>
          <cell r="G337">
            <v>47195684.797369093</v>
          </cell>
          <cell r="H337">
            <v>47472093.317050643</v>
          </cell>
          <cell r="I337">
            <v>14828260</v>
          </cell>
          <cell r="J337">
            <v>1059618</v>
          </cell>
          <cell r="K337">
            <v>579796</v>
          </cell>
          <cell r="L337">
            <v>3031.877954097034</v>
          </cell>
          <cell r="M337">
            <v>45997.700000000004</v>
          </cell>
          <cell r="N337">
            <v>93028268.199999988</v>
          </cell>
          <cell r="O337">
            <v>160.44999999999999</v>
          </cell>
          <cell r="P337">
            <v>713149.08</v>
          </cell>
          <cell r="Q337">
            <v>1.23</v>
          </cell>
          <cell r="R337"/>
        </row>
        <row r="338">
          <cell r="A338">
            <v>73</v>
          </cell>
          <cell r="B338" t="str">
            <v xml:space="preserve">Indiana Michigan Power Company                                        </v>
          </cell>
          <cell r="C338">
            <v>2020</v>
          </cell>
          <cell r="D338">
            <v>2597040057.4329662</v>
          </cell>
          <cell r="E338">
            <v>122148181.83392297</v>
          </cell>
          <cell r="F338">
            <v>54844098</v>
          </cell>
          <cell r="G338">
            <v>71545189</v>
          </cell>
          <cell r="H338">
            <v>15661629.705048472</v>
          </cell>
          <cell r="I338">
            <v>17231107</v>
          </cell>
          <cell r="J338">
            <v>1287187</v>
          </cell>
          <cell r="K338">
            <v>600946</v>
          </cell>
          <cell r="L338">
            <v>2795.1910729147694</v>
          </cell>
          <cell r="M338">
            <v>37717.995065360694</v>
          </cell>
          <cell r="N338">
            <v>92605778.599999994</v>
          </cell>
          <cell r="O338">
            <v>154.1</v>
          </cell>
          <cell r="P338">
            <v>672458.57400000002</v>
          </cell>
          <cell r="Q338">
            <v>1.119</v>
          </cell>
          <cell r="R338"/>
        </row>
        <row r="339">
          <cell r="A339">
            <v>74</v>
          </cell>
          <cell r="B339" t="str">
            <v xml:space="preserve">Indianapolis Power &amp; Light Company                                    </v>
          </cell>
          <cell r="C339">
            <v>2020</v>
          </cell>
          <cell r="D339">
            <v>3018812006.6363196</v>
          </cell>
          <cell r="E339">
            <v>228728975.4586294</v>
          </cell>
          <cell r="F339">
            <v>23505735</v>
          </cell>
          <cell r="G339">
            <v>59782706</v>
          </cell>
          <cell r="H339">
            <v>23358813.853165831</v>
          </cell>
          <cell r="I339">
            <v>12693227</v>
          </cell>
          <cell r="J339">
            <v>522273</v>
          </cell>
          <cell r="K339">
            <v>511501</v>
          </cell>
          <cell r="L339">
            <v>2265.6220394766028</v>
          </cell>
          <cell r="M339">
            <v>19795.644979483994</v>
          </cell>
          <cell r="N339">
            <v>37541104.394000001</v>
          </cell>
          <cell r="O339">
            <v>73.394000000000005</v>
          </cell>
          <cell r="P339">
            <v>592829.65899999999</v>
          </cell>
          <cell r="Q339">
            <v>1.159</v>
          </cell>
          <cell r="R339"/>
        </row>
        <row r="340">
          <cell r="A340">
            <v>77</v>
          </cell>
          <cell r="B340" t="str">
            <v xml:space="preserve">Jersey Central Power &amp; Light Company                                  </v>
          </cell>
          <cell r="C340">
            <v>2020</v>
          </cell>
          <cell r="D340">
            <v>6095899623.5405436</v>
          </cell>
          <cell r="E340">
            <v>236725564.53075677</v>
          </cell>
          <cell r="F340">
            <v>179206637</v>
          </cell>
          <cell r="G340">
            <v>290260645.75361884</v>
          </cell>
          <cell r="H340">
            <v>103048270.63012058</v>
          </cell>
          <cell r="I340">
            <v>19868169</v>
          </cell>
          <cell r="J340">
            <v>815182</v>
          </cell>
          <cell r="K340">
            <v>1145080</v>
          </cell>
          <cell r="L340">
            <v>5835.5293594504947</v>
          </cell>
          <cell r="M340">
            <v>38197.77649462031</v>
          </cell>
          <cell r="N340">
            <v>212860066.28</v>
          </cell>
          <cell r="O340">
            <v>185.89099999999999</v>
          </cell>
          <cell r="P340">
            <v>3139809.36</v>
          </cell>
          <cell r="Q340">
            <v>2.742</v>
          </cell>
          <cell r="R340"/>
        </row>
        <row r="341">
          <cell r="A341">
            <v>81</v>
          </cell>
          <cell r="B341" t="str">
            <v xml:space="preserve">Kentucky Power Company                                                </v>
          </cell>
          <cell r="C341">
            <v>2020</v>
          </cell>
          <cell r="D341">
            <v>1056724861.447262</v>
          </cell>
          <cell r="E341">
            <v>29323676.198845424</v>
          </cell>
          <cell r="F341">
            <v>8431249</v>
          </cell>
          <cell r="G341">
            <v>41129710</v>
          </cell>
          <cell r="H341">
            <v>5636601.5933487648</v>
          </cell>
          <cell r="I341">
            <v>5116477</v>
          </cell>
          <cell r="J341">
            <v>376156</v>
          </cell>
          <cell r="K341">
            <v>165762</v>
          </cell>
          <cell r="L341">
            <v>1075.0425849112046</v>
          </cell>
          <cell r="M341">
            <v>17581.591205330133</v>
          </cell>
          <cell r="N341">
            <v>68078453.399999991</v>
          </cell>
          <cell r="O341">
            <v>410.7</v>
          </cell>
          <cell r="P341">
            <v>445568.25600000005</v>
          </cell>
          <cell r="Q341">
            <v>2.6880000000000002</v>
          </cell>
          <cell r="R341"/>
        </row>
        <row r="342">
          <cell r="A342">
            <v>82</v>
          </cell>
          <cell r="B342" t="str">
            <v xml:space="preserve">Kentucky Utilities Company                                            </v>
          </cell>
          <cell r="C342">
            <v>2020</v>
          </cell>
          <cell r="D342">
            <v>3272205661.2074947</v>
          </cell>
          <cell r="E342">
            <v>117514128.11101983</v>
          </cell>
          <cell r="F342">
            <v>59781923</v>
          </cell>
          <cell r="G342">
            <v>59521205.141030014</v>
          </cell>
          <cell r="H342">
            <v>18262734.779027071</v>
          </cell>
          <cell r="I342">
            <v>17465718</v>
          </cell>
          <cell r="J342">
            <v>1105794</v>
          </cell>
          <cell r="K342">
            <v>560937</v>
          </cell>
          <cell r="L342">
            <v>3378.9043486764695</v>
          </cell>
          <cell r="M342">
            <v>26134.297921704259</v>
          </cell>
          <cell r="N342">
            <v>36404811.300000004</v>
          </cell>
          <cell r="O342">
            <v>64.900000000000006</v>
          </cell>
          <cell r="P342">
            <v>452115.22200000001</v>
          </cell>
          <cell r="Q342">
            <v>0.80600000000000005</v>
          </cell>
          <cell r="R342"/>
        </row>
        <row r="343">
          <cell r="A343">
            <v>83</v>
          </cell>
          <cell r="B343" t="str">
            <v xml:space="preserve">Kingsport Power Company                                               </v>
          </cell>
          <cell r="C343">
            <v>2020</v>
          </cell>
          <cell r="D343">
            <v>226208603.81075791</v>
          </cell>
          <cell r="E343">
            <v>8046768.8237727331</v>
          </cell>
          <cell r="F343">
            <v>1630081</v>
          </cell>
          <cell r="G343">
            <v>8218415</v>
          </cell>
          <cell r="H343">
            <v>1783209.8682997748</v>
          </cell>
          <cell r="I343">
            <v>1661014</v>
          </cell>
          <cell r="J343">
            <v>39348</v>
          </cell>
          <cell r="K343">
            <v>48444</v>
          </cell>
          <cell r="L343">
            <v>386</v>
          </cell>
          <cell r="M343">
            <v>2398.8697858838482</v>
          </cell>
          <cell r="N343">
            <v>13012058.4</v>
          </cell>
          <cell r="O343">
            <v>268.60000000000002</v>
          </cell>
          <cell r="P343">
            <v>80949.923999999999</v>
          </cell>
          <cell r="Q343">
            <v>1.671</v>
          </cell>
          <cell r="R343"/>
        </row>
        <row r="344">
          <cell r="A344">
            <v>88</v>
          </cell>
          <cell r="B344" t="str">
            <v xml:space="preserve">Louisville Gas and Electric Company                                   </v>
          </cell>
          <cell r="C344">
            <v>2020</v>
          </cell>
          <cell r="D344">
            <v>1713365551.3721673</v>
          </cell>
          <cell r="E344">
            <v>59323063.532850608</v>
          </cell>
          <cell r="F344">
            <v>32787498</v>
          </cell>
          <cell r="G344">
            <v>44259122.485874303</v>
          </cell>
          <cell r="H344">
            <v>12707724.74367436</v>
          </cell>
          <cell r="I344">
            <v>11008049</v>
          </cell>
          <cell r="J344">
            <v>533136</v>
          </cell>
          <cell r="K344">
            <v>421854</v>
          </cell>
          <cell r="L344">
            <v>2289.1582692031902</v>
          </cell>
          <cell r="M344">
            <v>25463.2968816141</v>
          </cell>
          <cell r="N344">
            <v>30213183.48</v>
          </cell>
          <cell r="O344">
            <v>71.62</v>
          </cell>
          <cell r="P344">
            <v>371231.52</v>
          </cell>
          <cell r="Q344">
            <v>0.88</v>
          </cell>
          <cell r="R344"/>
        </row>
        <row r="345">
          <cell r="A345">
            <v>93</v>
          </cell>
          <cell r="B345" t="str">
            <v xml:space="preserve">Massachusetts Electric Company                                        </v>
          </cell>
          <cell r="C345">
            <v>2020</v>
          </cell>
          <cell r="D345">
            <v>5112279745.0399199</v>
          </cell>
          <cell r="E345">
            <v>199903050.25917456</v>
          </cell>
          <cell r="F345">
            <v>435219635</v>
          </cell>
          <cell r="G345">
            <v>166110101.55075788</v>
          </cell>
          <cell r="H345">
            <v>153222269.86007726</v>
          </cell>
          <cell r="I345">
            <v>18879277</v>
          </cell>
          <cell r="J345">
            <v>379369</v>
          </cell>
          <cell r="K345">
            <v>1332096</v>
          </cell>
          <cell r="L345">
            <v>4440.3255638734681</v>
          </cell>
          <cell r="M345">
            <v>117536.44</v>
          </cell>
          <cell r="N345">
            <v>401351200.12800002</v>
          </cell>
          <cell r="O345">
            <v>301.29300000000001</v>
          </cell>
          <cell r="P345">
            <v>1930207.1040000001</v>
          </cell>
          <cell r="Q345">
            <v>1.4490000000000001</v>
          </cell>
          <cell r="R345"/>
        </row>
        <row r="346">
          <cell r="A346">
            <v>95</v>
          </cell>
          <cell r="B346" t="str">
            <v xml:space="preserve">MDU Resources Group, Inc.                                             </v>
          </cell>
          <cell r="C346">
            <v>2020</v>
          </cell>
          <cell r="D346">
            <v>471402888.32737428</v>
          </cell>
          <cell r="E346">
            <v>25603012.600537609</v>
          </cell>
          <cell r="F346">
            <v>6040901</v>
          </cell>
          <cell r="G346">
            <v>14527174</v>
          </cell>
          <cell r="H346">
            <v>3810789.7983245347</v>
          </cell>
          <cell r="I346">
            <v>3204524</v>
          </cell>
          <cell r="J346">
            <v>296252</v>
          </cell>
          <cell r="K346">
            <v>143705</v>
          </cell>
          <cell r="L346">
            <v>576.54624345767877</v>
          </cell>
          <cell r="M346">
            <v>7683.0109548663813</v>
          </cell>
          <cell r="N346">
            <v>31902510</v>
          </cell>
          <cell r="O346">
            <v>222</v>
          </cell>
          <cell r="P346">
            <v>389440.55</v>
          </cell>
          <cell r="Q346">
            <v>2.71</v>
          </cell>
          <cell r="R346"/>
        </row>
        <row r="347">
          <cell r="A347">
            <v>96</v>
          </cell>
          <cell r="B347" t="str">
            <v xml:space="preserve">Metropolitan Edison Company                                           </v>
          </cell>
          <cell r="C347">
            <v>2020</v>
          </cell>
          <cell r="D347">
            <v>3021458623.3917031</v>
          </cell>
          <cell r="E347">
            <v>171594605.04358378</v>
          </cell>
          <cell r="F347">
            <v>65526289</v>
          </cell>
          <cell r="G347">
            <v>77060724.20950374</v>
          </cell>
          <cell r="H347">
            <v>56153954.044602491</v>
          </cell>
          <cell r="I347">
            <v>13809686</v>
          </cell>
          <cell r="J347">
            <v>337394</v>
          </cell>
          <cell r="K347">
            <v>577500</v>
          </cell>
          <cell r="L347">
            <v>2960.1228960548633</v>
          </cell>
          <cell r="M347">
            <v>29957.187319984994</v>
          </cell>
          <cell r="N347">
            <v>84029137.5</v>
          </cell>
          <cell r="O347">
            <v>145.505</v>
          </cell>
          <cell r="P347">
            <v>951720</v>
          </cell>
          <cell r="Q347">
            <v>1.6479999999999999</v>
          </cell>
          <cell r="R347"/>
        </row>
        <row r="348">
          <cell r="A348">
            <v>98</v>
          </cell>
          <cell r="B348" t="str">
            <v xml:space="preserve">ALLETE, Inc.                                                          </v>
          </cell>
          <cell r="C348">
            <v>2020</v>
          </cell>
          <cell r="D348">
            <v>906047124.88825929</v>
          </cell>
          <cell r="E348">
            <v>90716964.917876542</v>
          </cell>
          <cell r="F348">
            <v>11812514</v>
          </cell>
          <cell r="G348">
            <v>23735872.256759822</v>
          </cell>
          <cell r="H348">
            <v>9661919.0214697756</v>
          </cell>
          <cell r="I348">
            <v>7889945</v>
          </cell>
          <cell r="J348">
            <v>468248</v>
          </cell>
          <cell r="K348">
            <v>148348</v>
          </cell>
          <cell r="L348">
            <v>977.30113791279746</v>
          </cell>
          <cell r="M348">
            <v>10147.414383686832</v>
          </cell>
          <cell r="N348">
            <v>18174113.48</v>
          </cell>
          <cell r="O348">
            <v>122.51</v>
          </cell>
          <cell r="P348">
            <v>210654.16</v>
          </cell>
          <cell r="Q348">
            <v>1.42</v>
          </cell>
          <cell r="R348"/>
        </row>
        <row r="349">
          <cell r="A349">
            <v>100</v>
          </cell>
          <cell r="B349" t="str">
            <v xml:space="preserve">Entergy Mississippi, Inc.                                             </v>
          </cell>
          <cell r="C349">
            <v>2020</v>
          </cell>
          <cell r="D349">
            <v>3098527742.7551069</v>
          </cell>
          <cell r="E349">
            <v>113981958.7160385</v>
          </cell>
          <cell r="F349">
            <v>41098622</v>
          </cell>
          <cell r="G349">
            <v>60638458.228065863</v>
          </cell>
          <cell r="H349">
            <v>25785039.983307987</v>
          </cell>
          <cell r="I349">
            <v>12401873</v>
          </cell>
          <cell r="J349">
            <v>790923</v>
          </cell>
          <cell r="K349">
            <v>453497</v>
          </cell>
          <cell r="L349">
            <v>2155.4033573686816</v>
          </cell>
          <cell r="M349">
            <v>18822.587975348382</v>
          </cell>
          <cell r="N349">
            <v>104712457.3</v>
          </cell>
          <cell r="O349">
            <v>230.9</v>
          </cell>
          <cell r="P349">
            <v>1033519.6629999999</v>
          </cell>
          <cell r="Q349">
            <v>2.2789999999999999</v>
          </cell>
          <cell r="R349"/>
        </row>
        <row r="350">
          <cell r="A350">
            <v>101</v>
          </cell>
          <cell r="B350" t="str">
            <v xml:space="preserve">MONONGAHELA POWER COMPANY                                             </v>
          </cell>
          <cell r="C350">
            <v>2020</v>
          </cell>
          <cell r="D350">
            <v>2533850067.4153504</v>
          </cell>
          <cell r="E350">
            <v>123517927.67481962</v>
          </cell>
          <cell r="F350">
            <v>34746686</v>
          </cell>
          <cell r="G350">
            <v>63766370</v>
          </cell>
          <cell r="H350">
            <v>10386770.357335916</v>
          </cell>
          <cell r="I350">
            <v>12091976</v>
          </cell>
          <cell r="J350">
            <v>487130</v>
          </cell>
          <cell r="K350">
            <v>393761</v>
          </cell>
          <cell r="L350">
            <v>1766.2814161921715</v>
          </cell>
          <cell r="M350">
            <v>47606.164873034919</v>
          </cell>
          <cell r="N350">
            <v>160191425.06400001</v>
          </cell>
          <cell r="O350">
            <v>406.82400000000001</v>
          </cell>
          <cell r="P350">
            <v>987158.82700000005</v>
          </cell>
          <cell r="Q350">
            <v>2.5070000000000001</v>
          </cell>
          <cell r="R350"/>
        </row>
        <row r="351">
          <cell r="A351">
            <v>105</v>
          </cell>
          <cell r="B351" t="str">
            <v xml:space="preserve">Mt. Carmel Public Utility Co                                          </v>
          </cell>
          <cell r="C351">
            <v>2020</v>
          </cell>
          <cell r="D351">
            <v>38180851.542573817</v>
          </cell>
          <cell r="E351">
            <v>2432797.3989962391</v>
          </cell>
          <cell r="F351">
            <v>961683</v>
          </cell>
          <cell r="G351">
            <v>1517629</v>
          </cell>
          <cell r="H351">
            <v>1870709.5552877046</v>
          </cell>
          <cell r="I351">
            <v>86220</v>
          </cell>
          <cell r="J351">
            <v>6786</v>
          </cell>
          <cell r="K351">
            <v>5268</v>
          </cell>
          <cell r="L351">
            <v>23.14941343834402</v>
          </cell>
          <cell r="M351">
            <v>374.54280839883921</v>
          </cell>
          <cell r="N351">
            <v>546133.56000000006</v>
          </cell>
          <cell r="O351">
            <v>103.67</v>
          </cell>
          <cell r="P351">
            <v>6005.5199999999995</v>
          </cell>
          <cell r="Q351">
            <v>1.1399999999999999</v>
          </cell>
          <cell r="R351"/>
        </row>
        <row r="352">
          <cell r="A352">
            <v>107</v>
          </cell>
          <cell r="B352" t="str">
            <v xml:space="preserve">The Narragansett Electric Company                                     </v>
          </cell>
          <cell r="C352">
            <v>2020</v>
          </cell>
          <cell r="D352">
            <v>2339511536.3071017</v>
          </cell>
          <cell r="E352">
            <v>83012114.591756061</v>
          </cell>
          <cell r="F352">
            <v>145447758</v>
          </cell>
          <cell r="G352">
            <v>47447911.042970046</v>
          </cell>
          <cell r="H352">
            <v>99619992.889131159</v>
          </cell>
          <cell r="I352">
            <v>7219659</v>
          </cell>
          <cell r="J352">
            <v>205977</v>
          </cell>
          <cell r="K352">
            <v>496459</v>
          </cell>
          <cell r="L352">
            <v>1854</v>
          </cell>
          <cell r="M352">
            <v>26092.791941202951</v>
          </cell>
          <cell r="N352">
            <v>34309288.572000004</v>
          </cell>
          <cell r="O352">
            <v>69.108000000000004</v>
          </cell>
          <cell r="P352">
            <v>976038.39399999997</v>
          </cell>
          <cell r="Q352">
            <v>1.966</v>
          </cell>
          <cell r="R352"/>
        </row>
        <row r="353">
          <cell r="A353">
            <v>108</v>
          </cell>
          <cell r="B353" t="str">
            <v xml:space="preserve">Nevada Power Company, d/b/a NV Energy                                 </v>
          </cell>
          <cell r="C353">
            <v>2020</v>
          </cell>
          <cell r="D353">
            <v>3528407078.3699093</v>
          </cell>
          <cell r="E353">
            <v>214213613.2137979</v>
          </cell>
          <cell r="F353">
            <v>85855610</v>
          </cell>
          <cell r="G353">
            <v>22942362</v>
          </cell>
          <cell r="H353">
            <v>18876949.929486301</v>
          </cell>
          <cell r="I353">
            <v>20144059</v>
          </cell>
          <cell r="J353">
            <v>117343</v>
          </cell>
          <cell r="K353">
            <v>967631</v>
          </cell>
          <cell r="L353">
            <v>5432.7971500602043</v>
          </cell>
          <cell r="M353">
            <v>36008.085489010242</v>
          </cell>
          <cell r="N353">
            <v>38482684.870000005</v>
          </cell>
          <cell r="O353">
            <v>39.770000000000003</v>
          </cell>
          <cell r="P353">
            <v>503168.12</v>
          </cell>
          <cell r="Q353">
            <v>0.52</v>
          </cell>
          <cell r="R353"/>
        </row>
        <row r="354">
          <cell r="A354">
            <v>114</v>
          </cell>
          <cell r="B354" t="str">
            <v xml:space="preserve">Entergy New Orleans, Inc.                                             </v>
          </cell>
          <cell r="C354">
            <v>2020</v>
          </cell>
          <cell r="D354">
            <v>848690000.79524469</v>
          </cell>
          <cell r="E354">
            <v>57883498.976160698</v>
          </cell>
          <cell r="F354">
            <v>28292126</v>
          </cell>
          <cell r="G354">
            <v>18395736.301786326</v>
          </cell>
          <cell r="H354">
            <v>17130792.363077898</v>
          </cell>
          <cell r="I354">
            <v>5449556</v>
          </cell>
          <cell r="J354">
            <v>111605</v>
          </cell>
          <cell r="K354">
            <v>206965</v>
          </cell>
          <cell r="L354">
            <v>830.37707866623578</v>
          </cell>
          <cell r="M354">
            <v>2586.4758984639543</v>
          </cell>
          <cell r="N354">
            <v>31789824</v>
          </cell>
          <cell r="O354">
            <v>153.6</v>
          </cell>
          <cell r="P354">
            <v>531072.18999999994</v>
          </cell>
          <cell r="Q354">
            <v>2.5659999999999998</v>
          </cell>
          <cell r="R354"/>
        </row>
        <row r="355">
          <cell r="A355">
            <v>115</v>
          </cell>
          <cell r="B355" t="str">
            <v xml:space="preserve">New York State Electric &amp; Gas Corporation                             </v>
          </cell>
          <cell r="C355">
            <v>2020</v>
          </cell>
          <cell r="D355">
            <v>4033159767.3823757</v>
          </cell>
          <cell r="E355">
            <v>170598360.62215665</v>
          </cell>
          <cell r="F355">
            <v>182478867</v>
          </cell>
          <cell r="G355">
            <v>248677531</v>
          </cell>
          <cell r="H355">
            <v>119471709.65427701</v>
          </cell>
          <cell r="I355">
            <v>15198700</v>
          </cell>
          <cell r="J355">
            <v>899243</v>
          </cell>
          <cell r="K355">
            <v>907343</v>
          </cell>
          <cell r="L355">
            <v>2837.3353604447607</v>
          </cell>
          <cell r="M355">
            <v>46889.217844483392</v>
          </cell>
          <cell r="N355">
            <v>148749811.41999999</v>
          </cell>
          <cell r="O355">
            <v>163.94</v>
          </cell>
          <cell r="P355">
            <v>1896346.8699999999</v>
          </cell>
          <cell r="Q355">
            <v>2.09</v>
          </cell>
          <cell r="R355"/>
        </row>
        <row r="356">
          <cell r="A356">
            <v>117</v>
          </cell>
          <cell r="B356" t="str">
            <v xml:space="preserve">Niagara Mohawk Power Corporation                                      </v>
          </cell>
          <cell r="C356">
            <v>2020</v>
          </cell>
          <cell r="D356">
            <v>8011399835.7551184</v>
          </cell>
          <cell r="E356">
            <v>246327291.86668614</v>
          </cell>
          <cell r="F356">
            <v>462192752</v>
          </cell>
          <cell r="G356">
            <v>408938225.54212624</v>
          </cell>
          <cell r="H356">
            <v>270620940.202986</v>
          </cell>
          <cell r="I356">
            <v>14525014</v>
          </cell>
          <cell r="J356">
            <v>566843</v>
          </cell>
          <cell r="K356">
            <v>1421566</v>
          </cell>
          <cell r="L356">
            <v>6580.4415674721295</v>
          </cell>
          <cell r="M356">
            <v>117536.43999999999</v>
          </cell>
          <cell r="N356">
            <v>205473149.63999999</v>
          </cell>
          <cell r="O356">
            <v>144.54</v>
          </cell>
          <cell r="P356">
            <v>2130927.4340000004</v>
          </cell>
          <cell r="Q356">
            <v>1.4990000000000001</v>
          </cell>
          <cell r="R356"/>
        </row>
        <row r="357">
          <cell r="A357">
            <v>119</v>
          </cell>
          <cell r="B357" t="str">
            <v xml:space="preserve">Northern Indiana Public Service Company                               </v>
          </cell>
          <cell r="C357">
            <v>2020</v>
          </cell>
          <cell r="D357">
            <v>3421909558.9124298</v>
          </cell>
          <cell r="E357">
            <v>127188742.13092546</v>
          </cell>
          <cell r="F357">
            <v>17144443</v>
          </cell>
          <cell r="G357">
            <v>64744400.711747937</v>
          </cell>
          <cell r="H357">
            <v>38559324.159227118</v>
          </cell>
          <cell r="I357">
            <v>14620306</v>
          </cell>
          <cell r="J357">
            <v>644682</v>
          </cell>
          <cell r="K357">
            <v>477472</v>
          </cell>
          <cell r="L357">
            <v>2995.6045225420849</v>
          </cell>
          <cell r="M357">
            <v>24205.268884301811</v>
          </cell>
          <cell r="N357">
            <v>65891136</v>
          </cell>
          <cell r="O357">
            <v>138</v>
          </cell>
          <cell r="P357">
            <v>603524.60800000001</v>
          </cell>
          <cell r="Q357">
            <v>1.264</v>
          </cell>
          <cell r="R357"/>
        </row>
        <row r="358">
          <cell r="A358">
            <v>120</v>
          </cell>
          <cell r="B358" t="str">
            <v xml:space="preserve">Northern States Power Company (Minnesota)                             </v>
          </cell>
          <cell r="C358">
            <v>2020</v>
          </cell>
          <cell r="D358">
            <v>5963350404.8170252</v>
          </cell>
          <cell r="E358">
            <v>141956476.33878267</v>
          </cell>
          <cell r="F358">
            <v>196706433</v>
          </cell>
          <cell r="G358">
            <v>116646219.13583054</v>
          </cell>
          <cell r="H358">
            <v>56160014.810633644</v>
          </cell>
          <cell r="I358">
            <v>32422880</v>
          </cell>
          <cell r="J358">
            <v>108192</v>
          </cell>
          <cell r="K358">
            <v>1504894</v>
          </cell>
          <cell r="L358">
            <v>5323.5277814450255</v>
          </cell>
          <cell r="M358">
            <v>129540.55162730954</v>
          </cell>
          <cell r="N358">
            <v>145256883.56200001</v>
          </cell>
          <cell r="O358">
            <v>96.522999999999996</v>
          </cell>
          <cell r="P358">
            <v>1616256.1560000002</v>
          </cell>
          <cell r="Q358">
            <v>1.0740000000000001</v>
          </cell>
          <cell r="R358"/>
        </row>
        <row r="359">
          <cell r="A359">
            <v>121</v>
          </cell>
          <cell r="B359" t="str">
            <v xml:space="preserve">Northern States Power Company (Wisconsin)                             </v>
          </cell>
          <cell r="C359">
            <v>2020</v>
          </cell>
          <cell r="D359">
            <v>1925416397.8415551</v>
          </cell>
          <cell r="E359">
            <v>53226764.33830858</v>
          </cell>
          <cell r="F359">
            <v>23029714</v>
          </cell>
          <cell r="G359">
            <v>28983080.981126927</v>
          </cell>
          <cell r="H359">
            <v>16802893.336821314</v>
          </cell>
          <cell r="I359">
            <v>6610508</v>
          </cell>
          <cell r="J359">
            <v>521771</v>
          </cell>
          <cell r="K359">
            <v>263133</v>
          </cell>
          <cell r="L359">
            <v>1356</v>
          </cell>
          <cell r="M359">
            <v>43409.768906097845</v>
          </cell>
          <cell r="N359">
            <v>64206820.196999997</v>
          </cell>
          <cell r="O359">
            <v>244.00899999999999</v>
          </cell>
          <cell r="P359">
            <v>633624.26399999997</v>
          </cell>
          <cell r="Q359">
            <v>2.4079999999999999</v>
          </cell>
          <cell r="R359"/>
        </row>
        <row r="360">
          <cell r="A360">
            <v>126</v>
          </cell>
          <cell r="B360" t="str">
            <v xml:space="preserve">Ohio Edison Company                                                   </v>
          </cell>
          <cell r="C360">
            <v>2020</v>
          </cell>
          <cell r="D360">
            <v>3639065966.890089</v>
          </cell>
          <cell r="E360">
            <v>260510953.14020088</v>
          </cell>
          <cell r="F360">
            <v>87261130</v>
          </cell>
          <cell r="G360">
            <v>91496950.508713782</v>
          </cell>
          <cell r="H360">
            <v>25398139.576203018</v>
          </cell>
          <cell r="I360">
            <v>22511489</v>
          </cell>
          <cell r="J360">
            <v>252644</v>
          </cell>
          <cell r="K360">
            <v>1058301</v>
          </cell>
          <cell r="L360">
            <v>5598</v>
          </cell>
          <cell r="M360">
            <v>108528.2613957249</v>
          </cell>
          <cell r="N360">
            <v>114902914.47299999</v>
          </cell>
          <cell r="O360">
            <v>108.57299999999999</v>
          </cell>
          <cell r="P360">
            <v>1535594.7510000002</v>
          </cell>
          <cell r="Q360">
            <v>1.4510000000000001</v>
          </cell>
          <cell r="R360"/>
        </row>
        <row r="361">
          <cell r="A361">
            <v>127</v>
          </cell>
          <cell r="B361" t="str">
            <v xml:space="preserve">Ohio Power Company                                                    </v>
          </cell>
          <cell r="C361">
            <v>2020</v>
          </cell>
          <cell r="D361">
            <v>6166066465.2274199</v>
          </cell>
          <cell r="E361">
            <v>351094276.71491194</v>
          </cell>
          <cell r="F361">
            <v>229791933</v>
          </cell>
          <cell r="G361">
            <v>167286559</v>
          </cell>
          <cell r="H361">
            <v>35788843.47033339</v>
          </cell>
          <cell r="I361">
            <v>41747767</v>
          </cell>
          <cell r="J361">
            <v>672982</v>
          </cell>
          <cell r="K361">
            <v>1501571</v>
          </cell>
          <cell r="L361">
            <v>2513.8176739614369</v>
          </cell>
          <cell r="M361">
            <v>82505.289645880184</v>
          </cell>
          <cell r="N361">
            <v>250462042.80000001</v>
          </cell>
          <cell r="O361">
            <v>166.8</v>
          </cell>
          <cell r="P361">
            <v>2145744.9590000003</v>
          </cell>
          <cell r="Q361">
            <v>1.429</v>
          </cell>
          <cell r="R361"/>
        </row>
        <row r="362">
          <cell r="A362">
            <v>130</v>
          </cell>
          <cell r="B362" t="str">
            <v xml:space="preserve">Oklahoma Gas and Electric Company                                     </v>
          </cell>
          <cell r="C362">
            <v>2020</v>
          </cell>
          <cell r="D362">
            <v>4691437898.2049532</v>
          </cell>
          <cell r="E362">
            <v>270662921.73011732</v>
          </cell>
          <cell r="F362">
            <v>73065269</v>
          </cell>
          <cell r="G362">
            <v>94884914</v>
          </cell>
          <cell r="H362">
            <v>28825852.644646518</v>
          </cell>
          <cell r="I362">
            <v>27033045</v>
          </cell>
          <cell r="J362">
            <v>1251436</v>
          </cell>
          <cell r="K362">
            <v>863014</v>
          </cell>
          <cell r="L362">
            <v>6011.1220305050465</v>
          </cell>
          <cell r="M362">
            <v>61449.496652841277</v>
          </cell>
          <cell r="N362">
            <v>108429078.95999999</v>
          </cell>
          <cell r="O362">
            <v>125.64</v>
          </cell>
          <cell r="P362">
            <v>1190959.3199999998</v>
          </cell>
          <cell r="Q362">
            <v>1.38</v>
          </cell>
          <cell r="R362"/>
        </row>
        <row r="363">
          <cell r="A363">
            <v>131</v>
          </cell>
          <cell r="B363" t="str">
            <v xml:space="preserve">Orange and Rockland Utilities, Inc                                    </v>
          </cell>
          <cell r="C363">
            <v>2020</v>
          </cell>
          <cell r="D363">
            <v>1137394593.7249253</v>
          </cell>
          <cell r="E363">
            <v>56963932.114234865</v>
          </cell>
          <cell r="F363">
            <v>64322375</v>
          </cell>
          <cell r="G363">
            <v>50318348</v>
          </cell>
          <cell r="H363">
            <v>57841336.012859896</v>
          </cell>
          <cell r="I363">
            <v>3840190</v>
          </cell>
          <cell r="J363">
            <v>123089</v>
          </cell>
          <cell r="K363">
            <v>236637</v>
          </cell>
          <cell r="L363">
            <v>973.67177574950904</v>
          </cell>
          <cell r="M363">
            <v>9685.4352700390646</v>
          </cell>
          <cell r="N363">
            <v>22763532.851999998</v>
          </cell>
          <cell r="O363">
            <v>96.195999999999998</v>
          </cell>
          <cell r="P363">
            <v>447717.20399999997</v>
          </cell>
          <cell r="Q363">
            <v>1.8919999999999999</v>
          </cell>
          <cell r="R363"/>
        </row>
        <row r="364">
          <cell r="A364">
            <v>134</v>
          </cell>
          <cell r="B364" t="str">
            <v xml:space="preserve">PacifiCorp                                                            </v>
          </cell>
          <cell r="C364">
            <v>2020</v>
          </cell>
          <cell r="D364">
            <v>11467320785.691723</v>
          </cell>
          <cell r="E364">
            <v>400003068.77447516</v>
          </cell>
          <cell r="F364">
            <v>190105835</v>
          </cell>
          <cell r="G364">
            <v>219948611</v>
          </cell>
          <cell r="H364">
            <v>60795776.504396498</v>
          </cell>
          <cell r="I364">
            <v>54559978</v>
          </cell>
          <cell r="J364">
            <v>3794231</v>
          </cell>
          <cell r="K364">
            <v>1967124</v>
          </cell>
          <cell r="L364">
            <v>9677.4204592672577</v>
          </cell>
          <cell r="M364">
            <v>93959.6</v>
          </cell>
          <cell r="N364">
            <v>261363897.38400003</v>
          </cell>
          <cell r="O364">
            <v>132.86600000000001</v>
          </cell>
          <cell r="P364">
            <v>3348045.048</v>
          </cell>
          <cell r="Q364">
            <v>1.702</v>
          </cell>
          <cell r="R364"/>
        </row>
        <row r="365">
          <cell r="A365">
            <v>135</v>
          </cell>
          <cell r="B365" t="str">
            <v xml:space="preserve">PECO Energy Company                                                   </v>
          </cell>
          <cell r="C365">
            <v>2020</v>
          </cell>
          <cell r="D365">
            <v>7249313909.5178938</v>
          </cell>
          <cell r="E365">
            <v>417689679.21002251</v>
          </cell>
          <cell r="F365">
            <v>188733718</v>
          </cell>
          <cell r="G365">
            <v>405484774.8508805</v>
          </cell>
          <cell r="H365">
            <v>138202567.81341389</v>
          </cell>
          <cell r="I365">
            <v>35502404</v>
          </cell>
          <cell r="J365">
            <v>1877755</v>
          </cell>
          <cell r="K365">
            <v>1668979</v>
          </cell>
          <cell r="L365">
            <v>8147.0979497202561</v>
          </cell>
          <cell r="M365">
            <v>34717.822064566237</v>
          </cell>
          <cell r="N365">
            <v>126842404</v>
          </cell>
          <cell r="O365">
            <v>76</v>
          </cell>
          <cell r="P365">
            <v>2536848.08</v>
          </cell>
          <cell r="Q365">
            <v>1.52</v>
          </cell>
          <cell r="R365"/>
        </row>
        <row r="366">
          <cell r="A366">
            <v>136</v>
          </cell>
          <cell r="B366" t="str">
            <v xml:space="preserve">Pennsylvania Electric Company                                         </v>
          </cell>
          <cell r="C366">
            <v>2020</v>
          </cell>
          <cell r="D366">
            <v>3621134749.9543695</v>
          </cell>
          <cell r="E366">
            <v>179190624.25510919</v>
          </cell>
          <cell r="F366">
            <v>70253754</v>
          </cell>
          <cell r="G366">
            <v>66622328.980794728</v>
          </cell>
          <cell r="H366">
            <v>44463405.239181206</v>
          </cell>
          <cell r="I366">
            <v>12935420</v>
          </cell>
          <cell r="J366">
            <v>321506</v>
          </cell>
          <cell r="K366">
            <v>587567</v>
          </cell>
          <cell r="L366">
            <v>2689.6495617837677</v>
          </cell>
          <cell r="M366">
            <v>44049.636662989804</v>
          </cell>
          <cell r="N366">
            <v>117495772.98999999</v>
          </cell>
          <cell r="O366">
            <v>199.97</v>
          </cell>
          <cell r="P366">
            <v>1121665.4029999999</v>
          </cell>
          <cell r="Q366">
            <v>1.909</v>
          </cell>
          <cell r="R366"/>
        </row>
        <row r="367">
          <cell r="A367">
            <v>137</v>
          </cell>
          <cell r="B367" t="str">
            <v xml:space="preserve">Pennsylvania Power Company                                            </v>
          </cell>
          <cell r="C367">
            <v>2020</v>
          </cell>
          <cell r="D367">
            <v>795935567.13470876</v>
          </cell>
          <cell r="E367">
            <v>54460607.628234059</v>
          </cell>
          <cell r="F367">
            <v>19374522</v>
          </cell>
          <cell r="G367">
            <v>19477644.560804863</v>
          </cell>
          <cell r="H367">
            <v>9630359.4895020388</v>
          </cell>
          <cell r="I367">
            <v>4271920</v>
          </cell>
          <cell r="J367">
            <v>13453</v>
          </cell>
          <cell r="K367">
            <v>168117</v>
          </cell>
          <cell r="L367">
            <v>886.06709494141217</v>
          </cell>
          <cell r="M367">
            <v>21032.412852921596</v>
          </cell>
          <cell r="N367">
            <v>16572637.626</v>
          </cell>
          <cell r="O367">
            <v>98.578000000000003</v>
          </cell>
          <cell r="P367">
            <v>164418.42600000001</v>
          </cell>
          <cell r="Q367">
            <v>0.97799999999999998</v>
          </cell>
          <cell r="R367"/>
        </row>
        <row r="368">
          <cell r="A368">
            <v>138</v>
          </cell>
          <cell r="B368" t="str">
            <v xml:space="preserve">PPL Electric Utilities Corporation                                    </v>
          </cell>
          <cell r="C368">
            <v>2020</v>
          </cell>
          <cell r="D368">
            <v>9996091506.0952206</v>
          </cell>
          <cell r="E368">
            <v>419264004.94032323</v>
          </cell>
          <cell r="F368">
            <v>145338078</v>
          </cell>
          <cell r="G368">
            <v>152462366</v>
          </cell>
          <cell r="H368">
            <v>89407062.301865056</v>
          </cell>
          <cell r="I368">
            <v>36001116</v>
          </cell>
          <cell r="J368">
            <v>2318634</v>
          </cell>
          <cell r="K368">
            <v>1457418</v>
          </cell>
          <cell r="L368">
            <v>6880.7994394853658</v>
          </cell>
          <cell r="M368">
            <v>73217.965258669778</v>
          </cell>
          <cell r="N368">
            <v>99978874.799999997</v>
          </cell>
          <cell r="O368">
            <v>68.599999999999994</v>
          </cell>
          <cell r="P368">
            <v>1282527.8400000001</v>
          </cell>
          <cell r="Q368">
            <v>0.88</v>
          </cell>
          <cell r="R368"/>
        </row>
        <row r="369">
          <cell r="A369">
            <v>141</v>
          </cell>
          <cell r="B369" t="str">
            <v xml:space="preserve">Portland General Electric Company                                     </v>
          </cell>
          <cell r="C369">
            <v>2020</v>
          </cell>
          <cell r="D369">
            <v>5361309944.7884283</v>
          </cell>
          <cell r="E369">
            <v>317186110.11006081</v>
          </cell>
          <cell r="F369">
            <v>82359523</v>
          </cell>
          <cell r="G369">
            <v>123751374</v>
          </cell>
          <cell r="H369">
            <v>63746796.526757888</v>
          </cell>
          <cell r="I369">
            <v>17423803</v>
          </cell>
          <cell r="J369">
            <v>1045901</v>
          </cell>
          <cell r="K369">
            <v>902277</v>
          </cell>
          <cell r="L369">
            <v>2796.7855316356649</v>
          </cell>
          <cell r="M369">
            <v>42743.25727454009</v>
          </cell>
          <cell r="N369">
            <v>90227700</v>
          </cell>
          <cell r="O369">
            <v>100</v>
          </cell>
          <cell r="P369">
            <v>730844.37</v>
          </cell>
          <cell r="Q369">
            <v>0.81</v>
          </cell>
          <cell r="R369"/>
        </row>
        <row r="370">
          <cell r="A370">
            <v>142</v>
          </cell>
          <cell r="B370" t="str">
            <v xml:space="preserve">THE POTOMAC EDISON COMPANY                                            </v>
          </cell>
          <cell r="C370">
            <v>2020</v>
          </cell>
          <cell r="D370">
            <v>2180727472.5481462</v>
          </cell>
          <cell r="E370">
            <v>117083756.99055943</v>
          </cell>
          <cell r="F370">
            <v>44478941</v>
          </cell>
          <cell r="G370">
            <v>39946335</v>
          </cell>
          <cell r="H370">
            <v>7744477.1347476374</v>
          </cell>
          <cell r="I370">
            <v>10098546</v>
          </cell>
          <cell r="J370">
            <v>147185</v>
          </cell>
          <cell r="K370">
            <v>423090</v>
          </cell>
          <cell r="L370">
            <v>2553.0559241608594</v>
          </cell>
          <cell r="M370">
            <v>32385.208729043748</v>
          </cell>
          <cell r="N370">
            <v>52163612.280000001</v>
          </cell>
          <cell r="O370">
            <v>123.292</v>
          </cell>
          <cell r="P370">
            <v>401935.5</v>
          </cell>
          <cell r="Q370">
            <v>0.95</v>
          </cell>
          <cell r="R370"/>
        </row>
        <row r="371">
          <cell r="A371">
            <v>143</v>
          </cell>
          <cell r="B371" t="str">
            <v xml:space="preserve">Potomac Electric Power Company                                        </v>
          </cell>
          <cell r="C371">
            <v>2020</v>
          </cell>
          <cell r="D371">
            <v>7852029278.991375</v>
          </cell>
          <cell r="E371">
            <v>226653852.42395085</v>
          </cell>
          <cell r="F371">
            <v>116485017</v>
          </cell>
          <cell r="G371">
            <v>167001188.38820308</v>
          </cell>
          <cell r="H371">
            <v>157650024.79953203</v>
          </cell>
          <cell r="I371">
            <v>22944615</v>
          </cell>
          <cell r="J371">
            <v>995879</v>
          </cell>
          <cell r="K371">
            <v>901712</v>
          </cell>
          <cell r="L371">
            <v>5114</v>
          </cell>
          <cell r="M371">
            <v>17745.26951348695</v>
          </cell>
          <cell r="N371">
            <v>35166768</v>
          </cell>
          <cell r="O371">
            <v>39</v>
          </cell>
          <cell r="P371">
            <v>360684.80000000005</v>
          </cell>
          <cell r="Q371">
            <v>0.4</v>
          </cell>
          <cell r="R371"/>
        </row>
        <row r="372">
          <cell r="A372">
            <v>144</v>
          </cell>
          <cell r="B372" t="str">
            <v xml:space="preserve">Duke Energy Indiana, LLC                                              </v>
          </cell>
          <cell r="C372">
            <v>2020</v>
          </cell>
          <cell r="D372">
            <v>4262823227.0134983</v>
          </cell>
          <cell r="E372">
            <v>259614471.28520197</v>
          </cell>
          <cell r="F372">
            <v>33702758</v>
          </cell>
          <cell r="G372">
            <v>103741624</v>
          </cell>
          <cell r="H372">
            <v>17718841.375766024</v>
          </cell>
          <cell r="I372">
            <v>26322902</v>
          </cell>
          <cell r="J372">
            <v>1289014</v>
          </cell>
          <cell r="K372">
            <v>852004</v>
          </cell>
          <cell r="L372">
            <v>4837.0907474595233</v>
          </cell>
          <cell r="M372">
            <v>47463.913930218099</v>
          </cell>
          <cell r="N372">
            <v>103092484</v>
          </cell>
          <cell r="O372">
            <v>121</v>
          </cell>
          <cell r="P372">
            <v>1065005</v>
          </cell>
          <cell r="Q372">
            <v>1.25</v>
          </cell>
          <cell r="R372"/>
        </row>
        <row r="373">
          <cell r="A373">
            <v>145</v>
          </cell>
          <cell r="B373" t="str">
            <v xml:space="preserve">Public Service Company of Colorado                                    </v>
          </cell>
          <cell r="C373">
            <v>2020</v>
          </cell>
          <cell r="D373">
            <v>5342047235.3837185</v>
          </cell>
          <cell r="E373">
            <v>308331888.58812547</v>
          </cell>
          <cell r="F373">
            <v>176032092</v>
          </cell>
          <cell r="G373">
            <v>124885310.79844365</v>
          </cell>
          <cell r="H373">
            <v>52052910.43424657</v>
          </cell>
          <cell r="I373">
            <v>28847910</v>
          </cell>
          <cell r="J373">
            <v>1274551</v>
          </cell>
          <cell r="K373">
            <v>1517964</v>
          </cell>
          <cell r="L373">
            <v>5259.8920280755519</v>
          </cell>
          <cell r="M373">
            <v>124775.83534998498</v>
          </cell>
          <cell r="N373">
            <v>126423631.73999999</v>
          </cell>
          <cell r="O373">
            <v>83.284999999999997</v>
          </cell>
          <cell r="P373">
            <v>1571092.74</v>
          </cell>
          <cell r="Q373">
            <v>1.0349999999999999</v>
          </cell>
          <cell r="R373"/>
        </row>
        <row r="374">
          <cell r="A374">
            <v>148</v>
          </cell>
          <cell r="B374" t="str">
            <v xml:space="preserve">Public Service Company of Oklahoma                                    </v>
          </cell>
          <cell r="C374">
            <v>2020</v>
          </cell>
          <cell r="D374">
            <v>2800441082.4727368</v>
          </cell>
          <cell r="E374">
            <v>132909306.55247976</v>
          </cell>
          <cell r="F374">
            <v>53173195</v>
          </cell>
          <cell r="G374">
            <v>77318746</v>
          </cell>
          <cell r="H374">
            <v>14722969.507461954</v>
          </cell>
          <cell r="I374">
            <v>17702245</v>
          </cell>
          <cell r="J374">
            <v>745421</v>
          </cell>
          <cell r="K374">
            <v>562619</v>
          </cell>
          <cell r="L374">
            <v>3664.9907857123062</v>
          </cell>
          <cell r="M374">
            <v>32447.399176024715</v>
          </cell>
          <cell r="N374">
            <v>50016829.100000001</v>
          </cell>
          <cell r="O374">
            <v>88.9</v>
          </cell>
          <cell r="P374">
            <v>794418.02799999993</v>
          </cell>
          <cell r="Q374">
            <v>1.4119999999999999</v>
          </cell>
          <cell r="R374"/>
        </row>
        <row r="375">
          <cell r="A375">
            <v>149</v>
          </cell>
          <cell r="B375" t="str">
            <v xml:space="preserve">Public Service Electric and Gas Company                               </v>
          </cell>
          <cell r="C375">
            <v>2020</v>
          </cell>
          <cell r="D375">
            <v>10440806604.884447</v>
          </cell>
          <cell r="E375">
            <v>367094734.36209488</v>
          </cell>
          <cell r="F375">
            <v>435548319</v>
          </cell>
          <cell r="G375">
            <v>185238720.1449931</v>
          </cell>
          <cell r="H375">
            <v>59720398.716336966</v>
          </cell>
          <cell r="I375">
            <v>39673593</v>
          </cell>
          <cell r="J375">
            <v>860238</v>
          </cell>
          <cell r="K375">
            <v>2299414</v>
          </cell>
          <cell r="L375">
            <v>9489.0940394806403</v>
          </cell>
          <cell r="M375">
            <v>173343.91888244546</v>
          </cell>
          <cell r="N375">
            <v>102829794.08</v>
          </cell>
          <cell r="O375">
            <v>44.72</v>
          </cell>
          <cell r="P375">
            <v>2460372.98</v>
          </cell>
          <cell r="Q375">
            <v>1.07</v>
          </cell>
          <cell r="R375"/>
        </row>
        <row r="376">
          <cell r="A376">
            <v>150</v>
          </cell>
          <cell r="B376" t="str">
            <v xml:space="preserve">Puget Sound Energy, Inc.                                              </v>
          </cell>
          <cell r="C376">
            <v>2020</v>
          </cell>
          <cell r="D376">
            <v>4458021638.70152</v>
          </cell>
          <cell r="E376">
            <v>330359630.74657166</v>
          </cell>
          <cell r="F376">
            <v>161388535</v>
          </cell>
          <cell r="G376">
            <v>89955252.726145148</v>
          </cell>
          <cell r="H376">
            <v>47129869.090544961</v>
          </cell>
          <cell r="I376">
            <v>20088222</v>
          </cell>
          <cell r="J376">
            <v>1588951</v>
          </cell>
          <cell r="K376">
            <v>1181577</v>
          </cell>
          <cell r="L376">
            <v>3223.5905781534675</v>
          </cell>
          <cell r="M376">
            <v>38549.083222069487</v>
          </cell>
          <cell r="N376">
            <v>202049667</v>
          </cell>
          <cell r="O376">
            <v>171</v>
          </cell>
          <cell r="P376">
            <v>2008680.9</v>
          </cell>
          <cell r="Q376">
            <v>1.7</v>
          </cell>
          <cell r="R376"/>
        </row>
        <row r="377">
          <cell r="A377">
            <v>151</v>
          </cell>
          <cell r="B377" t="str">
            <v xml:space="preserve">Rochester Gas and Electric Corporation                                </v>
          </cell>
          <cell r="C377">
            <v>2020</v>
          </cell>
          <cell r="D377">
            <v>2581067139.5135293</v>
          </cell>
          <cell r="E377">
            <v>66620753.573125638</v>
          </cell>
          <cell r="F377">
            <v>92752951</v>
          </cell>
          <cell r="G377">
            <v>83406811.506078064</v>
          </cell>
          <cell r="H377">
            <v>35968364.531915538</v>
          </cell>
          <cell r="I377">
            <v>6909697</v>
          </cell>
          <cell r="J377">
            <v>475257</v>
          </cell>
          <cell r="K377">
            <v>385873</v>
          </cell>
          <cell r="L377">
            <v>1526.1509030098393</v>
          </cell>
          <cell r="M377">
            <v>25606.062922378394</v>
          </cell>
          <cell r="N377">
            <v>36063690.579999998</v>
          </cell>
          <cell r="O377">
            <v>93.46</v>
          </cell>
          <cell r="P377">
            <v>393590.46</v>
          </cell>
          <cell r="Q377">
            <v>1.02</v>
          </cell>
          <cell r="R377"/>
        </row>
        <row r="378">
          <cell r="A378">
            <v>152</v>
          </cell>
          <cell r="B378" t="str">
            <v xml:space="preserve">Rockland Electric Company                                             </v>
          </cell>
          <cell r="C378">
            <v>2020</v>
          </cell>
          <cell r="D378">
            <v>377870057.75461435</v>
          </cell>
          <cell r="E378">
            <v>15713496.599111227</v>
          </cell>
          <cell r="F378">
            <v>15946156</v>
          </cell>
          <cell r="G378">
            <v>18039504</v>
          </cell>
          <cell r="H378">
            <v>20672230.495278936</v>
          </cell>
          <cell r="I378">
            <v>1493921</v>
          </cell>
          <cell r="J378">
            <v>52581</v>
          </cell>
          <cell r="K378">
            <v>74052</v>
          </cell>
          <cell r="L378">
            <v>395</v>
          </cell>
          <cell r="M378">
            <v>6091.0937807182199</v>
          </cell>
          <cell r="N378">
            <v>8587810.4399999995</v>
          </cell>
          <cell r="O378">
            <v>115.97</v>
          </cell>
          <cell r="P378">
            <v>122407.95600000001</v>
          </cell>
          <cell r="Q378">
            <v>1.653</v>
          </cell>
          <cell r="R378"/>
        </row>
        <row r="379">
          <cell r="A379">
            <v>155</v>
          </cell>
          <cell r="B379" t="str">
            <v xml:space="preserve">San Diego Gas &amp; Electric Company                                      </v>
          </cell>
          <cell r="C379">
            <v>2020</v>
          </cell>
          <cell r="D379">
            <v>7039508083.8440294</v>
          </cell>
          <cell r="E379">
            <v>346942835.89589083</v>
          </cell>
          <cell r="F379">
            <v>234145421</v>
          </cell>
          <cell r="G379">
            <v>303144943</v>
          </cell>
          <cell r="H379">
            <v>416732743.49356753</v>
          </cell>
          <cell r="I379">
            <v>14398115</v>
          </cell>
          <cell r="J379">
            <v>874332</v>
          </cell>
          <cell r="K379">
            <v>1464830</v>
          </cell>
          <cell r="L379">
            <v>2750.3228586038958</v>
          </cell>
          <cell r="M379">
            <v>25960.107835790091</v>
          </cell>
          <cell r="N379">
            <v>103592777.59999999</v>
          </cell>
          <cell r="O379">
            <v>70.72</v>
          </cell>
          <cell r="P379">
            <v>1166004.6800000002</v>
          </cell>
          <cell r="Q379">
            <v>0.79600000000000004</v>
          </cell>
          <cell r="R379"/>
        </row>
        <row r="380">
          <cell r="A380">
            <v>157</v>
          </cell>
          <cell r="B380" t="str">
            <v xml:space="preserve">Sierra Pacific Power Company d/b/a NV Energy                          </v>
          </cell>
          <cell r="C380">
            <v>2020</v>
          </cell>
          <cell r="D380">
            <v>2355508257.3048677</v>
          </cell>
          <cell r="E380">
            <v>93069330.986921191</v>
          </cell>
          <cell r="F380">
            <v>25797399</v>
          </cell>
          <cell r="G380">
            <v>26730253</v>
          </cell>
          <cell r="H380">
            <v>9333307.3237539865</v>
          </cell>
          <cell r="I380">
            <v>9208624</v>
          </cell>
          <cell r="J380">
            <v>1072442</v>
          </cell>
          <cell r="K380">
            <v>358707</v>
          </cell>
          <cell r="L380">
            <v>1802.7766713782526</v>
          </cell>
          <cell r="M380">
            <v>27644.619025657783</v>
          </cell>
          <cell r="N380">
            <v>35942441.399999999</v>
          </cell>
          <cell r="O380">
            <v>100.2</v>
          </cell>
          <cell r="P380">
            <v>455557.89</v>
          </cell>
          <cell r="Q380">
            <v>1.27</v>
          </cell>
          <cell r="R380"/>
        </row>
        <row r="381">
          <cell r="A381">
            <v>159</v>
          </cell>
          <cell r="B381" t="str">
            <v xml:space="preserve">South Carolina Electric &amp; Gas Company                                 </v>
          </cell>
          <cell r="C381">
            <v>2020</v>
          </cell>
          <cell r="D381">
            <v>3790636529.4573765</v>
          </cell>
          <cell r="E381">
            <v>209517912.09886271</v>
          </cell>
          <cell r="F381">
            <v>69176197</v>
          </cell>
          <cell r="G381">
            <v>60278367.705237642</v>
          </cell>
          <cell r="H381">
            <v>30756529.215132453</v>
          </cell>
          <cell r="I381">
            <v>21261364</v>
          </cell>
          <cell r="J381">
            <v>875856</v>
          </cell>
          <cell r="K381">
            <v>752674</v>
          </cell>
          <cell r="L381">
            <v>4415.5805550008599</v>
          </cell>
          <cell r="M381">
            <v>38330.321781353858</v>
          </cell>
          <cell r="N381">
            <v>66408427.020000003</v>
          </cell>
          <cell r="O381">
            <v>88.23</v>
          </cell>
          <cell r="P381">
            <v>1053743.5999999999</v>
          </cell>
          <cell r="Q381">
            <v>1.4</v>
          </cell>
          <cell r="R381"/>
        </row>
        <row r="382">
          <cell r="A382">
            <v>161</v>
          </cell>
          <cell r="B382" t="str">
            <v xml:space="preserve">Southern California Edison Company                                    </v>
          </cell>
          <cell r="C382">
            <v>2020</v>
          </cell>
          <cell r="D382">
            <v>27486925003.930584</v>
          </cell>
          <cell r="E382">
            <v>1283585823.3457737</v>
          </cell>
          <cell r="F382">
            <v>727441786</v>
          </cell>
          <cell r="G382">
            <v>1214796646</v>
          </cell>
          <cell r="H382">
            <v>2225777455.1814232</v>
          </cell>
          <cell r="I382">
            <v>83507633</v>
          </cell>
          <cell r="J382">
            <v>3630383</v>
          </cell>
          <cell r="K382">
            <v>5167842</v>
          </cell>
          <cell r="L382">
            <v>21866.807052254328</v>
          </cell>
          <cell r="M382">
            <v>137536.03168667396</v>
          </cell>
          <cell r="N382">
            <v>471823974.59999996</v>
          </cell>
          <cell r="O382">
            <v>91.3</v>
          </cell>
          <cell r="P382">
            <v>5477912.5200000005</v>
          </cell>
          <cell r="Q382">
            <v>1.06</v>
          </cell>
          <cell r="R382"/>
        </row>
        <row r="383">
          <cell r="A383">
            <v>163</v>
          </cell>
          <cell r="B383" t="str">
            <v xml:space="preserve">Southern Indiana Gas and Electric Company                             </v>
          </cell>
          <cell r="C383">
            <v>2020</v>
          </cell>
          <cell r="D383">
            <v>1225370890.3109884</v>
          </cell>
          <cell r="E383">
            <v>33987517.078149535</v>
          </cell>
          <cell r="F383">
            <v>16624304</v>
          </cell>
          <cell r="G383">
            <v>20481225.735326152</v>
          </cell>
          <cell r="H383">
            <v>7500880.9698969219</v>
          </cell>
          <cell r="I383">
            <v>4495185</v>
          </cell>
          <cell r="J383">
            <v>259052</v>
          </cell>
          <cell r="K383">
            <v>148706</v>
          </cell>
          <cell r="L383">
            <v>1017.821477079549</v>
          </cell>
          <cell r="M383">
            <v>10120.667650308569</v>
          </cell>
          <cell r="N383">
            <v>11658550.4</v>
          </cell>
          <cell r="O383">
            <v>78.400000000000006</v>
          </cell>
          <cell r="P383">
            <v>148706</v>
          </cell>
          <cell r="Q383">
            <v>1</v>
          </cell>
          <cell r="R383"/>
        </row>
        <row r="384">
          <cell r="A384">
            <v>164</v>
          </cell>
          <cell r="B384" t="str">
            <v xml:space="preserve">Southwestern Electric Power Company                                   </v>
          </cell>
          <cell r="C384">
            <v>2020</v>
          </cell>
          <cell r="D384">
            <v>2599759690.4085736</v>
          </cell>
          <cell r="E384">
            <v>113259751.89410445</v>
          </cell>
          <cell r="F384">
            <v>43441640</v>
          </cell>
          <cell r="G384">
            <v>84613790</v>
          </cell>
          <cell r="H384">
            <v>10002717.948437901</v>
          </cell>
          <cell r="I384">
            <v>16253923</v>
          </cell>
          <cell r="J384">
            <v>671828</v>
          </cell>
          <cell r="K384">
            <v>543101</v>
          </cell>
          <cell r="L384">
            <v>3124.9200711123308</v>
          </cell>
          <cell r="M384">
            <v>44949.247462289204</v>
          </cell>
          <cell r="N384">
            <v>100582305.19999999</v>
          </cell>
          <cell r="O384">
            <v>185.2</v>
          </cell>
          <cell r="P384">
            <v>914038.98300000001</v>
          </cell>
          <cell r="Q384">
            <v>1.6830000000000001</v>
          </cell>
          <cell r="R384"/>
        </row>
        <row r="385">
          <cell r="A385">
            <v>166</v>
          </cell>
          <cell r="B385" t="str">
            <v xml:space="preserve">Southwestern Public Service Company                                   </v>
          </cell>
          <cell r="C385">
            <v>2020</v>
          </cell>
          <cell r="D385">
            <v>3172253641.3945165</v>
          </cell>
          <cell r="E385">
            <v>89277455.49727118</v>
          </cell>
          <cell r="F385">
            <v>37921394</v>
          </cell>
          <cell r="G385">
            <v>45007426.341948934</v>
          </cell>
          <cell r="H385">
            <v>15268746.462823795</v>
          </cell>
          <cell r="I385">
            <v>20574257</v>
          </cell>
          <cell r="J385">
            <v>670823</v>
          </cell>
          <cell r="K385">
            <v>396997</v>
          </cell>
          <cell r="L385">
            <v>2930.8152638705478</v>
          </cell>
          <cell r="M385">
            <v>35444.535170123338</v>
          </cell>
          <cell r="N385">
            <v>41181292.803999998</v>
          </cell>
          <cell r="O385">
            <v>103.732</v>
          </cell>
          <cell r="P385">
            <v>385881.08399999997</v>
          </cell>
          <cell r="Q385">
            <v>0.97199999999999998</v>
          </cell>
          <cell r="R385"/>
        </row>
        <row r="386">
          <cell r="A386">
            <v>167</v>
          </cell>
          <cell r="B386" t="str">
            <v xml:space="preserve">Superior Water, Light and Power Company                               </v>
          </cell>
          <cell r="C386">
            <v>2020</v>
          </cell>
          <cell r="D386">
            <v>53567977.567052402</v>
          </cell>
          <cell r="E386">
            <v>5199298.5313451998</v>
          </cell>
          <cell r="F386">
            <v>2173771</v>
          </cell>
          <cell r="G386">
            <v>873439.16840112989</v>
          </cell>
          <cell r="H386">
            <v>2430528.7960803844</v>
          </cell>
          <cell r="I386">
            <v>745315</v>
          </cell>
          <cell r="J386">
            <v>10530</v>
          </cell>
          <cell r="K386">
            <v>15014</v>
          </cell>
          <cell r="L386">
            <v>115</v>
          </cell>
          <cell r="M386">
            <v>403.47403161345744</v>
          </cell>
          <cell r="N386">
            <v>594554.4</v>
          </cell>
          <cell r="O386">
            <v>39.6</v>
          </cell>
          <cell r="P386">
            <v>7957.42</v>
          </cell>
          <cell r="Q386">
            <v>0.53</v>
          </cell>
          <cell r="R386"/>
        </row>
        <row r="387">
          <cell r="A387">
            <v>170</v>
          </cell>
          <cell r="B387" t="str">
            <v xml:space="preserve">Tampa Electric Company                                                </v>
          </cell>
          <cell r="C387">
            <v>2020</v>
          </cell>
          <cell r="D387">
            <v>2607690218.9074025</v>
          </cell>
          <cell r="E387">
            <v>99075186.544120103</v>
          </cell>
          <cell r="F387">
            <v>75139394</v>
          </cell>
          <cell r="G387">
            <v>47414975</v>
          </cell>
          <cell r="H387">
            <v>30108409.881532017</v>
          </cell>
          <cell r="I387">
            <v>19953730</v>
          </cell>
          <cell r="J387">
            <v>1089257</v>
          </cell>
          <cell r="K387">
            <v>786048</v>
          </cell>
          <cell r="L387">
            <v>4034.537931570107</v>
          </cell>
          <cell r="M387">
            <v>21551.035219138204</v>
          </cell>
          <cell r="N387">
            <v>58930018.560000002</v>
          </cell>
          <cell r="O387">
            <v>74.97</v>
          </cell>
          <cell r="P387">
            <v>966839.04</v>
          </cell>
          <cell r="Q387">
            <v>1.23</v>
          </cell>
          <cell r="R387"/>
        </row>
        <row r="388">
          <cell r="A388">
            <v>175</v>
          </cell>
          <cell r="B388" t="str">
            <v xml:space="preserve">Toledo Edison Company, The                                            </v>
          </cell>
          <cell r="C388">
            <v>2020</v>
          </cell>
          <cell r="D388">
            <v>1363955212.6078799</v>
          </cell>
          <cell r="E388">
            <v>97747288.83995527</v>
          </cell>
          <cell r="F388">
            <v>30627371</v>
          </cell>
          <cell r="G388">
            <v>19529853.541599371</v>
          </cell>
          <cell r="H388">
            <v>6536115.5062917704</v>
          </cell>
          <cell r="I388">
            <v>10217416</v>
          </cell>
          <cell r="J388">
            <v>50335</v>
          </cell>
          <cell r="K388">
            <v>313654</v>
          </cell>
          <cell r="L388">
            <v>2265</v>
          </cell>
          <cell r="M388">
            <v>30285.04587424306</v>
          </cell>
          <cell r="N388">
            <v>20940482.002</v>
          </cell>
          <cell r="O388">
            <v>66.763000000000005</v>
          </cell>
          <cell r="P388">
            <v>250923.2</v>
          </cell>
          <cell r="Q388">
            <v>0.8</v>
          </cell>
          <cell r="R388"/>
        </row>
        <row r="389">
          <cell r="A389">
            <v>177</v>
          </cell>
          <cell r="B389" t="str">
            <v xml:space="preserve">UNION ELECTRIC COMPANY                                                </v>
          </cell>
          <cell r="C389">
            <v>2020</v>
          </cell>
          <cell r="D389">
            <v>8129929462.1874104</v>
          </cell>
          <cell r="E389">
            <v>231387551.54841304</v>
          </cell>
          <cell r="F389">
            <v>158128175</v>
          </cell>
          <cell r="G389">
            <v>133207996</v>
          </cell>
          <cell r="H389">
            <v>50946693.225559652</v>
          </cell>
          <cell r="I389">
            <v>30601887</v>
          </cell>
          <cell r="J389">
            <v>1472569</v>
          </cell>
          <cell r="K389">
            <v>1236972</v>
          </cell>
          <cell r="L389">
            <v>5392.1010382895893</v>
          </cell>
          <cell r="M389">
            <v>52526.164465805807</v>
          </cell>
          <cell r="N389">
            <v>106379592</v>
          </cell>
          <cell r="O389">
            <v>86</v>
          </cell>
          <cell r="P389">
            <v>1063795.92</v>
          </cell>
          <cell r="Q389">
            <v>0.86</v>
          </cell>
          <cell r="R389"/>
        </row>
        <row r="390">
          <cell r="A390">
            <v>178</v>
          </cell>
          <cell r="B390" t="str">
            <v xml:space="preserve">Duke Energy Kentucky, Inc.                                            </v>
          </cell>
          <cell r="C390">
            <v>2020</v>
          </cell>
          <cell r="D390">
            <v>654682557.01347256</v>
          </cell>
          <cell r="E390">
            <v>36544152.290735073</v>
          </cell>
          <cell r="F390">
            <v>6731017</v>
          </cell>
          <cell r="G390">
            <v>11191234.452438051</v>
          </cell>
          <cell r="H390">
            <v>2969225.1273609931</v>
          </cell>
          <cell r="I390">
            <v>3850451</v>
          </cell>
          <cell r="J390">
            <v>269594</v>
          </cell>
          <cell r="K390">
            <v>145958</v>
          </cell>
          <cell r="L390">
            <v>712.35791769630168</v>
          </cell>
          <cell r="M390">
            <v>7903.5206569835254</v>
          </cell>
          <cell r="N390">
            <v>10342583.880000001</v>
          </cell>
          <cell r="O390">
            <v>70.86</v>
          </cell>
          <cell r="P390">
            <v>112387.66</v>
          </cell>
          <cell r="Q390">
            <v>0.77</v>
          </cell>
          <cell r="R390"/>
        </row>
        <row r="391">
          <cell r="A391">
            <v>179</v>
          </cell>
          <cell r="B391" t="str">
            <v xml:space="preserve">The United Illuminating Company                                       </v>
          </cell>
          <cell r="C391">
            <v>2020</v>
          </cell>
          <cell r="D391">
            <v>1846464414.6946518</v>
          </cell>
          <cell r="E391">
            <v>109274989.53363766</v>
          </cell>
          <cell r="F391">
            <v>89357574</v>
          </cell>
          <cell r="G391">
            <v>99089277.032827601</v>
          </cell>
          <cell r="H391">
            <v>21103571.074719831</v>
          </cell>
          <cell r="I391">
            <v>4812940</v>
          </cell>
          <cell r="J391">
            <v>236943</v>
          </cell>
          <cell r="K391">
            <v>340353</v>
          </cell>
          <cell r="L391">
            <v>1222</v>
          </cell>
          <cell r="M391">
            <v>9868.2404127062964</v>
          </cell>
          <cell r="N391">
            <v>15656238</v>
          </cell>
          <cell r="O391">
            <v>46</v>
          </cell>
          <cell r="P391">
            <v>449265.96</v>
          </cell>
          <cell r="Q391">
            <v>1.32</v>
          </cell>
          <cell r="R391"/>
        </row>
        <row r="392">
          <cell r="A392">
            <v>181</v>
          </cell>
          <cell r="B392" t="str">
            <v xml:space="preserve">Upper Peninsula Power Company                                         </v>
          </cell>
          <cell r="C392">
            <v>2020</v>
          </cell>
          <cell r="D392">
            <v>247099283.45619226</v>
          </cell>
          <cell r="E392">
            <v>21843755.940364085</v>
          </cell>
          <cell r="F392">
            <v>7042436</v>
          </cell>
          <cell r="G392">
            <v>13155067</v>
          </cell>
          <cell r="H392">
            <v>8040321.314643125</v>
          </cell>
          <cell r="I392">
            <v>778348</v>
          </cell>
          <cell r="J392">
            <v>31670</v>
          </cell>
          <cell r="K392">
            <v>52723</v>
          </cell>
          <cell r="L392">
            <v>133.35816730935267</v>
          </cell>
          <cell r="M392">
            <v>5313</v>
          </cell>
          <cell r="N392">
            <v>10871482.6</v>
          </cell>
          <cell r="O392">
            <v>206.2</v>
          </cell>
          <cell r="P392">
            <v>121262.9</v>
          </cell>
          <cell r="Q392">
            <v>2.2999999999999998</v>
          </cell>
          <cell r="R392"/>
        </row>
        <row r="393">
          <cell r="A393">
            <v>187</v>
          </cell>
          <cell r="B393" t="str">
            <v xml:space="preserve">Avista Corporation                                                    </v>
          </cell>
          <cell r="C393">
            <v>2020</v>
          </cell>
          <cell r="D393">
            <v>2385098559.2057991</v>
          </cell>
          <cell r="E393">
            <v>104602920.84420085</v>
          </cell>
          <cell r="F393">
            <v>53694087</v>
          </cell>
          <cell r="G393">
            <v>33717264.472157188</v>
          </cell>
          <cell r="H393">
            <v>35533174.815025829</v>
          </cell>
          <cell r="I393">
            <v>8875043</v>
          </cell>
          <cell r="J393">
            <v>452787</v>
          </cell>
          <cell r="K393">
            <v>395377</v>
          </cell>
          <cell r="L393">
            <v>1325.5143296603385</v>
          </cell>
          <cell r="M393">
            <v>30531.250212386931</v>
          </cell>
          <cell r="N393">
            <v>48235994</v>
          </cell>
          <cell r="O393">
            <v>122</v>
          </cell>
          <cell r="P393">
            <v>585157.96</v>
          </cell>
          <cell r="Q393">
            <v>1.48</v>
          </cell>
          <cell r="R393"/>
        </row>
        <row r="394">
          <cell r="A394">
            <v>188</v>
          </cell>
          <cell r="B394" t="str">
            <v xml:space="preserve">WEST PENN POWER COMPANY                                               </v>
          </cell>
          <cell r="C394">
            <v>2020</v>
          </cell>
          <cell r="D394">
            <v>2892585242.2386622</v>
          </cell>
          <cell r="E394">
            <v>253307295.49801859</v>
          </cell>
          <cell r="F394">
            <v>69187371</v>
          </cell>
          <cell r="G394">
            <v>71259841</v>
          </cell>
          <cell r="H394">
            <v>45195727.422978029</v>
          </cell>
          <cell r="I394">
            <v>18878787</v>
          </cell>
          <cell r="J394">
            <v>290874</v>
          </cell>
          <cell r="K394">
            <v>730531</v>
          </cell>
          <cell r="L394">
            <v>3805.8240866911046</v>
          </cell>
          <cell r="M394">
            <v>38493.378803477266</v>
          </cell>
          <cell r="N394">
            <v>117643251.178</v>
          </cell>
          <cell r="O394">
            <v>161.03800000000001</v>
          </cell>
          <cell r="P394">
            <v>929235.43200000003</v>
          </cell>
          <cell r="Q394">
            <v>1.272</v>
          </cell>
          <cell r="R394"/>
        </row>
        <row r="395">
          <cell r="A395">
            <v>192</v>
          </cell>
          <cell r="B395" t="str">
            <v xml:space="preserve">Wheeling Power Company                                                </v>
          </cell>
          <cell r="C395">
            <v>2020</v>
          </cell>
          <cell r="D395">
            <v>223825483.64625275</v>
          </cell>
          <cell r="E395">
            <v>6242898.9224924129</v>
          </cell>
          <cell r="F395">
            <v>2115091</v>
          </cell>
          <cell r="G395">
            <v>11148956</v>
          </cell>
          <cell r="H395">
            <v>853182.97120348422</v>
          </cell>
          <cell r="I395">
            <v>4362043</v>
          </cell>
          <cell r="J395">
            <v>140098</v>
          </cell>
          <cell r="K395">
            <v>41715</v>
          </cell>
          <cell r="L395">
            <v>630.85777547152668</v>
          </cell>
          <cell r="M395">
            <v>3230.2784357438336</v>
          </cell>
          <cell r="N395">
            <v>25083229.499999996</v>
          </cell>
          <cell r="O395">
            <v>601.29999999999995</v>
          </cell>
          <cell r="P395">
            <v>104579.505</v>
          </cell>
          <cell r="Q395">
            <v>2.5070000000000001</v>
          </cell>
          <cell r="R395"/>
        </row>
        <row r="396">
          <cell r="A396">
            <v>193</v>
          </cell>
          <cell r="B396" t="str">
            <v xml:space="preserve">Wisconsin Electric Power Company                                      </v>
          </cell>
          <cell r="C396">
            <v>2020</v>
          </cell>
          <cell r="D396">
            <v>5234837195.1682749</v>
          </cell>
          <cell r="E396">
            <v>327922689.53212291</v>
          </cell>
          <cell r="F396">
            <v>81418058</v>
          </cell>
          <cell r="G396">
            <v>61775146</v>
          </cell>
          <cell r="H396">
            <v>13686473.932226036</v>
          </cell>
          <cell r="I396">
            <v>23012230</v>
          </cell>
          <cell r="J396">
            <v>754000</v>
          </cell>
          <cell r="K396">
            <v>1144988</v>
          </cell>
          <cell r="L396">
            <v>4015.7775378287906</v>
          </cell>
          <cell r="M396">
            <v>113666</v>
          </cell>
          <cell r="N396">
            <v>107628872</v>
          </cell>
          <cell r="O396">
            <v>94</v>
          </cell>
          <cell r="P396">
            <v>996139.55999999994</v>
          </cell>
          <cell r="Q396">
            <v>0.87</v>
          </cell>
          <cell r="R396"/>
        </row>
        <row r="397">
          <cell r="A397">
            <v>194</v>
          </cell>
          <cell r="B397" t="str">
            <v xml:space="preserve">Wisconsin Power and Light Company                                     </v>
          </cell>
          <cell r="C397">
            <v>2020</v>
          </cell>
          <cell r="D397">
            <v>2852306893.4717221</v>
          </cell>
          <cell r="E397">
            <v>151701046.42039365</v>
          </cell>
          <cell r="F397">
            <v>25391525</v>
          </cell>
          <cell r="G397">
            <v>28706400</v>
          </cell>
          <cell r="H397">
            <v>11077277.690909745</v>
          </cell>
          <cell r="I397">
            <v>10741682</v>
          </cell>
          <cell r="J397">
            <v>383459</v>
          </cell>
          <cell r="K397">
            <v>480850</v>
          </cell>
          <cell r="L397">
            <v>2003.7292869298205</v>
          </cell>
          <cell r="M397">
            <v>33628.592330475585</v>
          </cell>
          <cell r="N397">
            <v>35390560</v>
          </cell>
          <cell r="O397">
            <v>73.599999999999994</v>
          </cell>
          <cell r="P397">
            <v>341403.5</v>
          </cell>
          <cell r="Q397">
            <v>0.71</v>
          </cell>
          <cell r="R397"/>
        </row>
        <row r="398">
          <cell r="A398">
            <v>195</v>
          </cell>
          <cell r="B398" t="str">
            <v xml:space="preserve">Wisconsin Public Service Corporation                                  </v>
          </cell>
          <cell r="C398">
            <v>2020</v>
          </cell>
          <cell r="D398">
            <v>2028440341.1847465</v>
          </cell>
          <cell r="E398">
            <v>155134195.77979156</v>
          </cell>
          <cell r="F398">
            <v>21653066</v>
          </cell>
          <cell r="G398">
            <v>23613958</v>
          </cell>
          <cell r="H398">
            <v>5199098.7926741568</v>
          </cell>
          <cell r="I398">
            <v>10616479</v>
          </cell>
          <cell r="J398">
            <v>372741</v>
          </cell>
          <cell r="K398">
            <v>451075</v>
          </cell>
          <cell r="L398">
            <v>1686.8032100729442</v>
          </cell>
          <cell r="M398">
            <v>30498.924969204116</v>
          </cell>
          <cell r="N398">
            <v>46911800</v>
          </cell>
          <cell r="O398">
            <v>104</v>
          </cell>
          <cell r="P398">
            <v>424010.5</v>
          </cell>
          <cell r="Q398">
            <v>0.94</v>
          </cell>
          <cell r="R398"/>
        </row>
        <row r="399">
          <cell r="A399">
            <v>281</v>
          </cell>
          <cell r="B399" t="str">
            <v xml:space="preserve">Interstate Power and Light Company                                    </v>
          </cell>
          <cell r="C399">
            <v>2020</v>
          </cell>
          <cell r="D399">
            <v>3682105879.7021394</v>
          </cell>
          <cell r="E399">
            <v>163869855.89448768</v>
          </cell>
          <cell r="F399">
            <v>79090723</v>
          </cell>
          <cell r="G399">
            <v>29215481</v>
          </cell>
          <cell r="H399">
            <v>18878313.536148611</v>
          </cell>
          <cell r="I399">
            <v>13864405</v>
          </cell>
          <cell r="J399">
            <v>62542</v>
          </cell>
          <cell r="K399">
            <v>494774</v>
          </cell>
          <cell r="L399">
            <v>2243.7911756809426</v>
          </cell>
          <cell r="M399">
            <v>42167.244480933223</v>
          </cell>
          <cell r="N399">
            <v>44282273</v>
          </cell>
          <cell r="O399">
            <v>89.5</v>
          </cell>
          <cell r="P399">
            <v>761951.96</v>
          </cell>
          <cell r="Q399">
            <v>1.54</v>
          </cell>
          <cell r="R399"/>
        </row>
        <row r="400">
          <cell r="A400">
            <v>288</v>
          </cell>
          <cell r="B400" t="str">
            <v xml:space="preserve">UNS Electric, Inc.                                                    </v>
          </cell>
          <cell r="C400">
            <v>2020</v>
          </cell>
          <cell r="D400">
            <v>830648439.53280938</v>
          </cell>
          <cell r="E400">
            <v>24059784.70474077</v>
          </cell>
          <cell r="F400">
            <v>8277737</v>
          </cell>
          <cell r="G400">
            <v>6303058</v>
          </cell>
          <cell r="H400">
            <v>2550896.5283897943</v>
          </cell>
          <cell r="I400">
            <v>1808946</v>
          </cell>
          <cell r="J400">
            <v>168344</v>
          </cell>
          <cell r="K400">
            <v>98331</v>
          </cell>
          <cell r="L400">
            <v>439.34948379426856</v>
          </cell>
          <cell r="M400">
            <v>10714.303181538067</v>
          </cell>
          <cell r="N400">
            <v>0</v>
          </cell>
          <cell r="O400">
            <v>0</v>
          </cell>
          <cell r="P400">
            <v>79648.11</v>
          </cell>
          <cell r="Q400">
            <v>0.81</v>
          </cell>
          <cell r="R400"/>
        </row>
        <row r="401">
          <cell r="A401">
            <v>290</v>
          </cell>
          <cell r="B401" t="str">
            <v xml:space="preserve">Unitil Energy Systems, Inc.                                           </v>
          </cell>
          <cell r="C401">
            <v>2020</v>
          </cell>
          <cell r="D401">
            <v>412227467.83068603</v>
          </cell>
          <cell r="E401">
            <v>24931957.936170395</v>
          </cell>
          <cell r="F401">
            <v>12256231</v>
          </cell>
          <cell r="G401">
            <v>8774091</v>
          </cell>
          <cell r="H401">
            <v>3585517.8876050306</v>
          </cell>
          <cell r="I401">
            <v>1160419</v>
          </cell>
          <cell r="J401">
            <v>29873</v>
          </cell>
          <cell r="K401">
            <v>79737</v>
          </cell>
          <cell r="L401">
            <v>271.11159237500243</v>
          </cell>
          <cell r="M401">
            <v>2379.3130755625953</v>
          </cell>
          <cell r="N401">
            <v>9571629.4800000004</v>
          </cell>
          <cell r="O401">
            <v>120.04</v>
          </cell>
          <cell r="P401">
            <v>148231.08300000001</v>
          </cell>
          <cell r="Q401">
            <v>1.859</v>
          </cell>
          <cell r="R401"/>
        </row>
        <row r="402">
          <cell r="A402">
            <v>309</v>
          </cell>
          <cell r="B402" t="str">
            <v xml:space="preserve">NSTAR Electric Company                                                </v>
          </cell>
          <cell r="C402">
            <v>2020</v>
          </cell>
          <cell r="D402">
            <v>8380504317.5554647</v>
          </cell>
          <cell r="E402">
            <v>419750535.15927052</v>
          </cell>
          <cell r="F402">
            <v>390362835</v>
          </cell>
          <cell r="G402">
            <v>203928992.65628695</v>
          </cell>
          <cell r="H402">
            <v>95821478.080866367</v>
          </cell>
          <cell r="I402">
            <v>22417118</v>
          </cell>
          <cell r="J402">
            <v>1686835</v>
          </cell>
          <cell r="K402">
            <v>1444502</v>
          </cell>
          <cell r="L402">
            <v>4159.1982592405184</v>
          </cell>
          <cell r="M402">
            <v>30875.676827454557</v>
          </cell>
          <cell r="N402">
            <v>93834849.919999987</v>
          </cell>
          <cell r="O402">
            <v>64.959999999999994</v>
          </cell>
          <cell r="P402">
            <v>1646732.2799999998</v>
          </cell>
          <cell r="Q402">
            <v>1.1399999999999999</v>
          </cell>
          <cell r="R402"/>
        </row>
        <row r="403">
          <cell r="A403">
            <v>315</v>
          </cell>
          <cell r="B403" t="str">
            <v xml:space="preserve">Entergy Texas, Inc.                                                   </v>
          </cell>
          <cell r="C403">
            <v>2020</v>
          </cell>
          <cell r="D403">
            <v>2410713254.0319552</v>
          </cell>
          <cell r="E403">
            <v>110302515.86732385</v>
          </cell>
          <cell r="F403">
            <v>37250044</v>
          </cell>
          <cell r="G403">
            <v>41948341</v>
          </cell>
          <cell r="H403">
            <v>20541702.195621938</v>
          </cell>
          <cell r="I403">
            <v>18676578</v>
          </cell>
          <cell r="J403">
            <v>1073833</v>
          </cell>
          <cell r="K403">
            <v>468749</v>
          </cell>
          <cell r="L403">
            <v>3357.0060465690958</v>
          </cell>
          <cell r="M403">
            <v>19777.009157754095</v>
          </cell>
          <cell r="N403">
            <v>129327849.09999999</v>
          </cell>
          <cell r="O403">
            <v>275.89999999999998</v>
          </cell>
          <cell r="P403">
            <v>1534215.477</v>
          </cell>
          <cell r="Q403">
            <v>3.2730000000000001</v>
          </cell>
          <cell r="R403"/>
        </row>
        <row r="404">
          <cell r="A404">
            <v>403</v>
          </cell>
          <cell r="B404" t="str">
            <v xml:space="preserve">Cheyenne Light, Fuel and Power Company                                </v>
          </cell>
          <cell r="C404">
            <v>2020</v>
          </cell>
          <cell r="D404">
            <v>226950647.01682034</v>
          </cell>
          <cell r="E404">
            <v>12697293.922863934</v>
          </cell>
          <cell r="F404">
            <v>1766127</v>
          </cell>
          <cell r="G404">
            <v>3195745.1023670402</v>
          </cell>
          <cell r="H404">
            <v>1556867.8370272424</v>
          </cell>
          <cell r="I404">
            <v>1727690</v>
          </cell>
          <cell r="J404">
            <v>103101</v>
          </cell>
          <cell r="K404">
            <v>43486</v>
          </cell>
          <cell r="L404">
            <v>247.61273507007746</v>
          </cell>
          <cell r="M404">
            <v>2878.2377531952588</v>
          </cell>
          <cell r="N404">
            <v>1382289.4819999998</v>
          </cell>
          <cell r="O404">
            <v>31.786999999999999</v>
          </cell>
          <cell r="P404">
            <v>104496.85800000001</v>
          </cell>
          <cell r="Q404">
            <v>2.403</v>
          </cell>
          <cell r="R404"/>
        </row>
        <row r="405">
          <cell r="A405">
            <v>428</v>
          </cell>
          <cell r="B405" t="str">
            <v xml:space="preserve">UGI Utilities, Inc.                                                   </v>
          </cell>
          <cell r="C405">
            <v>2020</v>
          </cell>
          <cell r="D405">
            <v>250797829.43990162</v>
          </cell>
          <cell r="E405">
            <v>13990698.622608794</v>
          </cell>
          <cell r="F405">
            <v>2020978</v>
          </cell>
          <cell r="G405">
            <v>8004771</v>
          </cell>
          <cell r="H405">
            <v>5356851.5171233704</v>
          </cell>
          <cell r="I405">
            <v>976474</v>
          </cell>
          <cell r="J405">
            <v>61554</v>
          </cell>
          <cell r="K405">
            <v>62410</v>
          </cell>
          <cell r="L405">
            <v>210.96485697894627</v>
          </cell>
          <cell r="M405">
            <v>3311.8668060054279</v>
          </cell>
          <cell r="N405">
            <v>4181470</v>
          </cell>
          <cell r="O405">
            <v>67</v>
          </cell>
          <cell r="P405">
            <v>36197.799999999996</v>
          </cell>
          <cell r="Q405">
            <v>0.57999999999999996</v>
          </cell>
          <cell r="R405"/>
        </row>
        <row r="406">
          <cell r="A406">
            <v>432</v>
          </cell>
          <cell r="B406" t="str">
            <v xml:space="preserve">Black Hills/Colorado Electric Utility Company, LP                     </v>
          </cell>
          <cell r="C406">
            <v>2020</v>
          </cell>
          <cell r="D406">
            <v>631518894.48344994</v>
          </cell>
          <cell r="E406">
            <v>30648312.157583714</v>
          </cell>
          <cell r="F406">
            <v>4687828</v>
          </cell>
          <cell r="G406">
            <v>12661422.287085228</v>
          </cell>
          <cell r="H406">
            <v>13576678.289022753</v>
          </cell>
          <cell r="I406">
            <v>1911627</v>
          </cell>
          <cell r="J406">
            <v>132669</v>
          </cell>
          <cell r="K406">
            <v>98431</v>
          </cell>
          <cell r="L406">
            <v>345.15895390748892</v>
          </cell>
          <cell r="M406">
            <v>5187.4167239996359</v>
          </cell>
          <cell r="N406">
            <v>6399885.1890000002</v>
          </cell>
          <cell r="O406">
            <v>65.019000000000005</v>
          </cell>
          <cell r="P406">
            <v>184164.40100000001</v>
          </cell>
          <cell r="Q406">
            <v>1.871</v>
          </cell>
          <cell r="R406"/>
        </row>
        <row r="407">
          <cell r="A407">
            <v>443</v>
          </cell>
          <cell r="B407" t="str">
            <v xml:space="preserve">Ameren Illinois Company                                               </v>
          </cell>
          <cell r="C407">
            <v>2020</v>
          </cell>
          <cell r="D407">
            <v>8083014519.4040966</v>
          </cell>
          <cell r="E407">
            <v>422786851.99309468</v>
          </cell>
          <cell r="F407">
            <v>91551682</v>
          </cell>
          <cell r="G407">
            <v>238980965</v>
          </cell>
          <cell r="H407">
            <v>99271060.065292299</v>
          </cell>
          <cell r="I407">
            <v>33933846</v>
          </cell>
          <cell r="J407">
            <v>390651</v>
          </cell>
          <cell r="K407">
            <v>1225204</v>
          </cell>
          <cell r="L407">
            <v>1903.5016274486682</v>
          </cell>
          <cell r="M407">
            <v>73470.371785503012</v>
          </cell>
          <cell r="N407">
            <v>124113165.2</v>
          </cell>
          <cell r="O407">
            <v>101.3</v>
          </cell>
          <cell r="P407">
            <v>1274212.1600000001</v>
          </cell>
          <cell r="Q407">
            <v>1.04</v>
          </cell>
          <cell r="R407"/>
        </row>
        <row r="408">
          <cell r="A408">
            <v>454</v>
          </cell>
          <cell r="B408" t="str">
            <v xml:space="preserve">Entergy Louisiana, LLC                                                </v>
          </cell>
          <cell r="C408">
            <v>2020</v>
          </cell>
          <cell r="D408">
            <v>6117420075.3222713</v>
          </cell>
          <cell r="E408">
            <v>361018328.51930088</v>
          </cell>
          <cell r="F408">
            <v>75745126</v>
          </cell>
          <cell r="G408">
            <v>87573987</v>
          </cell>
          <cell r="H408">
            <v>36381683.864392005</v>
          </cell>
          <cell r="I408">
            <v>53896350</v>
          </cell>
          <cell r="J408">
            <v>1522655</v>
          </cell>
          <cell r="K408">
            <v>1098253</v>
          </cell>
          <cell r="L408">
            <v>8199.4281843399785</v>
          </cell>
          <cell r="M408">
            <v>80386.861870490044</v>
          </cell>
          <cell r="N408">
            <v>232719810.70000002</v>
          </cell>
          <cell r="O408">
            <v>211.9</v>
          </cell>
          <cell r="P408">
            <v>3644003.4539999999</v>
          </cell>
          <cell r="Q408">
            <v>3.3180000000000001</v>
          </cell>
          <cell r="R408"/>
        </row>
        <row r="409">
          <cell r="A409">
            <v>500</v>
          </cell>
          <cell r="C409">
            <v>2020</v>
          </cell>
          <cell r="D409">
            <v>1416611481.0856578</v>
          </cell>
          <cell r="E409">
            <v>122109254.02968749</v>
          </cell>
          <cell r="F409">
            <v>58411189.652933784</v>
          </cell>
          <cell r="G409">
            <v>35018348.501806617</v>
          </cell>
          <cell r="H409">
            <v>37441741.088323154</v>
          </cell>
          <cell r="I409">
            <v>2831431.97554</v>
          </cell>
          <cell r="J409">
            <v>503055.27525502507</v>
          </cell>
          <cell r="K409">
            <v>486988</v>
          </cell>
          <cell r="L409">
            <v>630.54999999999995</v>
          </cell>
          <cell r="M409">
            <v>11132.338480003265</v>
          </cell>
          <cell r="N409">
            <v>353299675</v>
          </cell>
          <cell r="O409">
            <v>725.47922125391176</v>
          </cell>
          <cell r="P409">
            <v>3215184</v>
          </cell>
          <cell r="Q409">
            <v>6.6021832160135361</v>
          </cell>
          <cell r="R409">
            <v>6.6021832160135361</v>
          </cell>
        </row>
        <row r="410">
          <cell r="A410">
            <v>501</v>
          </cell>
          <cell r="C410">
            <v>2020</v>
          </cell>
          <cell r="D410">
            <v>2632081452.1661983</v>
          </cell>
          <cell r="E410">
            <v>134830443.10764885</v>
          </cell>
          <cell r="F410">
            <v>69049126.414394155</v>
          </cell>
          <cell r="G410">
            <v>68925025.988191471</v>
          </cell>
          <cell r="H410">
            <v>28571468.857468229</v>
          </cell>
          <cell r="I410">
            <v>3306583.6740000001</v>
          </cell>
          <cell r="J410">
            <v>691358.99999999953</v>
          </cell>
          <cell r="K410">
            <v>565174</v>
          </cell>
          <cell r="L410">
            <v>835.69960496293527</v>
          </cell>
          <cell r="M410">
            <v>18968.22</v>
          </cell>
          <cell r="N410">
            <v>2410473558</v>
          </cell>
          <cell r="O410">
            <v>4265.011408875851</v>
          </cell>
          <cell r="P410">
            <v>11216553</v>
          </cell>
          <cell r="Q410">
            <v>19.846194269375449</v>
          </cell>
          <cell r="R410"/>
        </row>
        <row r="411">
          <cell r="A411">
            <v>502</v>
          </cell>
          <cell r="C411">
            <v>2020</v>
          </cell>
          <cell r="D411">
            <v>605135547.29628074</v>
          </cell>
          <cell r="E411">
            <v>23698991.991404273</v>
          </cell>
          <cell r="F411">
            <v>9377617.5445295908</v>
          </cell>
          <cell r="G411">
            <v>14022284.719154473</v>
          </cell>
          <cell r="H411">
            <v>4322228.3620890984</v>
          </cell>
          <cell r="I411">
            <v>777635.28999999992</v>
          </cell>
          <cell r="J411">
            <v>137281.00000000012</v>
          </cell>
          <cell r="K411">
            <v>172295</v>
          </cell>
          <cell r="L411">
            <v>174.45222940712142</v>
          </cell>
          <cell r="M411">
            <v>8418.7437000000027</v>
          </cell>
          <cell r="N411">
            <v>660206200</v>
          </cell>
          <cell r="O411">
            <v>3831.8360950695028</v>
          </cell>
          <cell r="P411">
            <v>4022282</v>
          </cell>
          <cell r="Q411">
            <v>23.345320525842304</v>
          </cell>
          <cell r="R411"/>
        </row>
      </sheetData>
      <sheetData sheetId="5" refreshError="1"/>
      <sheetData sheetId="6" refreshError="1"/>
      <sheetData sheetId="7" refreshError="1"/>
      <sheetData sheetId="8" refreshError="1">
        <row r="3">
          <cell r="A3" t="str">
            <v>respondent_ID</v>
          </cell>
          <cell r="B3" t="str">
            <v>respondent_name</v>
          </cell>
          <cell r="C3" t="str">
            <v>Año</v>
          </cell>
          <cell r="D3" t="str">
            <v>EnergiaIngresoUsuProp</v>
          </cell>
          <cell r="E3" t="str">
            <v>EnergiaPerdidasUsuProp</v>
          </cell>
          <cell r="F3" t="str">
            <v>Longitud_de_red_total</v>
          </cell>
          <cell r="G3" t="str">
            <v>Longitud_de_red_total_por_cliente</v>
          </cell>
        </row>
        <row r="4">
          <cell r="A4">
            <v>6</v>
          </cell>
          <cell r="B4" t="str">
            <v xml:space="preserve">Appalachian Power Company                                             </v>
          </cell>
          <cell r="C4">
            <v>2017</v>
          </cell>
          <cell r="D4">
            <v>29726166.131979696</v>
          </cell>
          <cell r="E4">
            <v>2133131.1319796955</v>
          </cell>
          <cell r="F4">
            <v>74128.467019451578</v>
          </cell>
          <cell r="G4">
            <v>7.7549566129243144E-2</v>
          </cell>
        </row>
        <row r="5">
          <cell r="A5">
            <v>9</v>
          </cell>
          <cell r="B5" t="str">
            <v xml:space="preserve">Atlantic City Electric Company                                        </v>
          </cell>
          <cell r="C5">
            <v>2017</v>
          </cell>
          <cell r="D5">
            <v>9223131.6649746187</v>
          </cell>
          <cell r="E5">
            <v>638578.66497461917</v>
          </cell>
          <cell r="F5">
            <v>14340.005110912716</v>
          </cell>
          <cell r="G5">
            <v>2.6009745690278665E-2</v>
          </cell>
        </row>
        <row r="6">
          <cell r="A6">
            <v>22</v>
          </cell>
          <cell r="B6" t="str">
            <v xml:space="preserve">Cleco Power LLC                                                       </v>
          </cell>
          <cell r="C6">
            <v>2017</v>
          </cell>
          <cell r="D6">
            <v>9136293.6548223346</v>
          </cell>
          <cell r="E6">
            <v>791572.65482233511</v>
          </cell>
          <cell r="F6">
            <v>16866.855532693164</v>
          </cell>
          <cell r="G6">
            <v>5.8117882187504438E-2</v>
          </cell>
        </row>
        <row r="7">
          <cell r="A7">
            <v>32</v>
          </cell>
          <cell r="B7" t="str">
            <v xml:space="preserve">Commonwealth Edison Company                                           </v>
          </cell>
          <cell r="C7">
            <v>2017</v>
          </cell>
          <cell r="D7">
            <v>93345629.213197976</v>
          </cell>
          <cell r="E7">
            <v>6967961.2131979698</v>
          </cell>
          <cell r="F7">
            <v>164726.56031743495</v>
          </cell>
          <cell r="G7">
            <v>4.1270805654976317E-2</v>
          </cell>
        </row>
        <row r="8">
          <cell r="A8">
            <v>46</v>
          </cell>
          <cell r="B8" t="str">
            <v xml:space="preserve">Duquesne Light Company                                                </v>
          </cell>
          <cell r="C8">
            <v>2017</v>
          </cell>
          <cell r="D8">
            <v>13509844.238578681</v>
          </cell>
          <cell r="E8">
            <v>836908.2385786802</v>
          </cell>
          <cell r="F8">
            <v>61113.915712645525</v>
          </cell>
          <cell r="G8">
            <v>0.1028670232460967</v>
          </cell>
        </row>
        <row r="9">
          <cell r="A9">
            <v>70</v>
          </cell>
          <cell r="B9" t="str">
            <v xml:space="preserve">Idaho Power Company                                                   </v>
          </cell>
          <cell r="C9">
            <v>2017</v>
          </cell>
          <cell r="D9">
            <v>15794842.42639594</v>
          </cell>
          <cell r="E9">
            <v>1223888.4263959392</v>
          </cell>
          <cell r="F9">
            <v>43878.263932641879</v>
          </cell>
          <cell r="G9">
            <v>8.1317785601367487E-2</v>
          </cell>
        </row>
        <row r="10">
          <cell r="A10">
            <v>73</v>
          </cell>
          <cell r="B10" t="str">
            <v xml:space="preserve">Indiana Michigan Power Company                                        </v>
          </cell>
          <cell r="C10">
            <v>2017</v>
          </cell>
          <cell r="D10">
            <v>19456248.076142132</v>
          </cell>
          <cell r="E10">
            <v>1509677.0761421323</v>
          </cell>
          <cell r="F10">
            <v>32469.842506030302</v>
          </cell>
          <cell r="G10">
            <v>5.4846409892384811E-2</v>
          </cell>
        </row>
        <row r="11">
          <cell r="A11">
            <v>82</v>
          </cell>
          <cell r="B11" t="str">
            <v xml:space="preserve">Kentucky Utilities Company                                            </v>
          </cell>
          <cell r="C11">
            <v>2017</v>
          </cell>
          <cell r="D11">
            <v>19450147.802030455</v>
          </cell>
          <cell r="E11">
            <v>1221409.8020304567</v>
          </cell>
          <cell r="F11">
            <v>22637.368168407025</v>
          </cell>
          <cell r="G11">
            <v>4.1109743757742158E-2</v>
          </cell>
        </row>
        <row r="12">
          <cell r="A12">
            <v>95</v>
          </cell>
          <cell r="B12" t="str">
            <v xml:space="preserve">MDU Resources Group, Inc.                                             </v>
          </cell>
          <cell r="C12">
            <v>2017</v>
          </cell>
          <cell r="D12">
            <v>3579356.3045685277</v>
          </cell>
          <cell r="E12">
            <v>272886.30456852791</v>
          </cell>
          <cell r="F12">
            <v>7549.609169100152</v>
          </cell>
          <cell r="G12">
            <v>5.2831045052869834E-2</v>
          </cell>
        </row>
        <row r="13">
          <cell r="A13">
            <v>105</v>
          </cell>
          <cell r="B13" t="str">
            <v xml:space="preserve">Mt. Carmel Public Utility Co                                          </v>
          </cell>
          <cell r="C13">
            <v>2017</v>
          </cell>
          <cell r="D13">
            <v>99155.421319796951</v>
          </cell>
          <cell r="E13">
            <v>7441.4213197969548</v>
          </cell>
          <cell r="F13">
            <v>359.09497192420514</v>
          </cell>
          <cell r="G13">
            <v>6.6721473787477725E-2</v>
          </cell>
        </row>
        <row r="14">
          <cell r="A14">
            <v>107</v>
          </cell>
          <cell r="B14" t="str">
            <v xml:space="preserve">The Narragansett Electric Company                                     </v>
          </cell>
          <cell r="C14">
            <v>2017</v>
          </cell>
          <cell r="D14">
            <v>4132358</v>
          </cell>
          <cell r="E14">
            <v>264196</v>
          </cell>
          <cell r="F14">
            <v>25152.05007100751</v>
          </cell>
          <cell r="G14">
            <v>5.9578719389356084E-2</v>
          </cell>
        </row>
        <row r="15">
          <cell r="A15">
            <v>121</v>
          </cell>
          <cell r="B15" t="str">
            <v xml:space="preserve">Northern States Power Company (Wisconsin)                             </v>
          </cell>
          <cell r="C15">
            <v>2017</v>
          </cell>
          <cell r="D15">
            <v>7331088</v>
          </cell>
          <cell r="E15">
            <v>603348</v>
          </cell>
          <cell r="F15">
            <v>40030.030913217539</v>
          </cell>
          <cell r="G15">
            <v>0.15535507285816452</v>
          </cell>
        </row>
        <row r="16">
          <cell r="A16">
            <v>123</v>
          </cell>
          <cell r="B16" t="str">
            <v xml:space="preserve">Northwestern Wisconsin Electric Company                               </v>
          </cell>
          <cell r="C16">
            <v>2017</v>
          </cell>
          <cell r="D16">
            <v>181302.67512690354</v>
          </cell>
          <cell r="E16">
            <v>13186.675126903552</v>
          </cell>
          <cell r="F16">
            <v>0</v>
          </cell>
          <cell r="G16">
            <v>0</v>
          </cell>
        </row>
        <row r="17">
          <cell r="A17">
            <v>134</v>
          </cell>
          <cell r="B17" t="str">
            <v xml:space="preserve">PacifiCorp                                                            </v>
          </cell>
          <cell r="C17">
            <v>2017</v>
          </cell>
          <cell r="D17">
            <v>59019749.649746194</v>
          </cell>
          <cell r="E17">
            <v>3769927.6497461926</v>
          </cell>
          <cell r="F17">
            <v>90391.979757073132</v>
          </cell>
          <cell r="G17">
            <v>4.840722861007149E-2</v>
          </cell>
        </row>
        <row r="18">
          <cell r="A18">
            <v>138</v>
          </cell>
          <cell r="B18" t="str">
            <v xml:space="preserve">PPL Electric Utilities Corporation                                    </v>
          </cell>
          <cell r="C18">
            <v>2017</v>
          </cell>
          <cell r="D18">
            <v>38386546.142131977</v>
          </cell>
          <cell r="E18">
            <v>2398581.1421319796</v>
          </cell>
          <cell r="F18">
            <v>69762.527284740805</v>
          </cell>
          <cell r="G18">
            <v>4.8814477617764022E-2</v>
          </cell>
        </row>
        <row r="19">
          <cell r="A19">
            <v>145</v>
          </cell>
          <cell r="B19" t="str">
            <v xml:space="preserve">Public Service Company of Colorado                                    </v>
          </cell>
          <cell r="C19">
            <v>2017</v>
          </cell>
          <cell r="D19">
            <v>31009628.360406093</v>
          </cell>
          <cell r="E19">
            <v>2380816.3604060914</v>
          </cell>
          <cell r="F19">
            <v>119102.66342672311</v>
          </cell>
          <cell r="G19">
            <v>8.1622394482095295E-2</v>
          </cell>
        </row>
        <row r="20">
          <cell r="A20">
            <v>147</v>
          </cell>
          <cell r="B20" t="str">
            <v xml:space="preserve">Public Service Company of New Mexico                                  </v>
          </cell>
          <cell r="C20">
            <v>2017</v>
          </cell>
          <cell r="D20">
            <v>9448248.1218274105</v>
          </cell>
          <cell r="E20">
            <v>713851.121827411</v>
          </cell>
          <cell r="F20">
            <v>0</v>
          </cell>
          <cell r="G20">
            <v>0</v>
          </cell>
        </row>
        <row r="21">
          <cell r="A21">
            <v>150</v>
          </cell>
          <cell r="B21" t="str">
            <v xml:space="preserve">Puget Sound Energy, Inc.                                              </v>
          </cell>
          <cell r="C21">
            <v>2017</v>
          </cell>
          <cell r="D21">
            <v>22822038.228426397</v>
          </cell>
          <cell r="E21">
            <v>1505641.2284263959</v>
          </cell>
          <cell r="F21">
            <v>34117.510000000009</v>
          </cell>
          <cell r="G21">
            <v>3.0058314919950247E-2</v>
          </cell>
        </row>
        <row r="22">
          <cell r="A22">
            <v>155</v>
          </cell>
          <cell r="B22" t="str">
            <v xml:space="preserve">San Diego Gas &amp; Electric Company                                      </v>
          </cell>
          <cell r="C22">
            <v>2017</v>
          </cell>
          <cell r="D22">
            <v>16642003.304568527</v>
          </cell>
          <cell r="E22">
            <v>1018920.3045685273</v>
          </cell>
          <cell r="F22">
            <v>21937.535345332955</v>
          </cell>
          <cell r="G22">
            <v>1.5297885771321091E-2</v>
          </cell>
        </row>
        <row r="23">
          <cell r="A23">
            <v>157</v>
          </cell>
          <cell r="B23" t="str">
            <v xml:space="preserve">Sierra Pacific Power Company d/b/a NV Energy                          </v>
          </cell>
          <cell r="C23">
            <v>2017</v>
          </cell>
          <cell r="D23">
            <v>9204784.3654822335</v>
          </cell>
          <cell r="E23">
            <v>567160.36548223346</v>
          </cell>
          <cell r="F23">
            <v>24815.12423740064</v>
          </cell>
          <cell r="G23">
            <v>7.2533392486264003E-2</v>
          </cell>
        </row>
        <row r="24">
          <cell r="A24">
            <v>161</v>
          </cell>
          <cell r="B24" t="str">
            <v xml:space="preserve">Southern California Edison Company                                    </v>
          </cell>
          <cell r="C24">
            <v>2017</v>
          </cell>
          <cell r="D24">
            <v>90227970.131979689</v>
          </cell>
          <cell r="E24">
            <v>5916799.1319796955</v>
          </cell>
          <cell r="F24">
            <v>114808.89273066571</v>
          </cell>
          <cell r="G24">
            <v>2.2636800116303465E-2</v>
          </cell>
        </row>
        <row r="25">
          <cell r="A25">
            <v>176</v>
          </cell>
          <cell r="B25" t="str">
            <v xml:space="preserve">Tucson Electric Power Company                                         </v>
          </cell>
          <cell r="C25">
            <v>2017</v>
          </cell>
          <cell r="D25">
            <v>9664970.3299492374</v>
          </cell>
          <cell r="E25">
            <v>739038.32994923834</v>
          </cell>
          <cell r="F25">
            <v>0</v>
          </cell>
          <cell r="G25">
            <v>0</v>
          </cell>
        </row>
        <row r="26">
          <cell r="A26">
            <v>178</v>
          </cell>
          <cell r="B26" t="str">
            <v xml:space="preserve">Duke Energy Kentucky, Inc.                                            </v>
          </cell>
          <cell r="C26">
            <v>2017</v>
          </cell>
          <cell r="D26">
            <v>4269364.1319796955</v>
          </cell>
          <cell r="E26">
            <v>311874.1319796954</v>
          </cell>
          <cell r="F26">
            <v>7365.4243978763934</v>
          </cell>
          <cell r="G26">
            <v>5.2135739045234039E-2</v>
          </cell>
        </row>
        <row r="27">
          <cell r="A27">
            <v>288</v>
          </cell>
          <cell r="B27" t="str">
            <v xml:space="preserve">UNS Electric, Inc.                                                    </v>
          </cell>
          <cell r="C27">
            <v>2017</v>
          </cell>
          <cell r="D27">
            <v>1775616.5685279188</v>
          </cell>
          <cell r="E27">
            <v>116193.56852791877</v>
          </cell>
          <cell r="F27">
            <v>10859.444026792258</v>
          </cell>
          <cell r="G27">
            <v>0.11295683316474503</v>
          </cell>
        </row>
        <row r="28">
          <cell r="A28">
            <v>403</v>
          </cell>
          <cell r="B28" t="str">
            <v xml:space="preserve">Cheyenne Light, Fuel and Power Company                                </v>
          </cell>
          <cell r="C28">
            <v>2017</v>
          </cell>
          <cell r="D28">
            <v>1640732.2284263959</v>
          </cell>
          <cell r="E28">
            <v>112649.22842639594</v>
          </cell>
          <cell r="F28">
            <v>2877.9810746048311</v>
          </cell>
          <cell r="G28">
            <v>6.8502155870916889E-2</v>
          </cell>
        </row>
        <row r="29">
          <cell r="A29">
            <v>432</v>
          </cell>
          <cell r="B29" t="str">
            <v xml:space="preserve">Black Hills/Colorado Electric Utility Company, LP                     </v>
          </cell>
          <cell r="C29">
            <v>2017</v>
          </cell>
          <cell r="D29">
            <v>2056065.695431472</v>
          </cell>
          <cell r="E29">
            <v>154830.69543147209</v>
          </cell>
          <cell r="F29">
            <v>4710.1976827485641</v>
          </cell>
          <cell r="G29">
            <v>4.9000246371934376E-2</v>
          </cell>
        </row>
        <row r="30">
          <cell r="A30">
            <v>6</v>
          </cell>
          <cell r="B30" t="str">
            <v xml:space="preserve">Appalachian Power Company                                             </v>
          </cell>
          <cell r="C30">
            <v>2018</v>
          </cell>
          <cell r="D30">
            <v>31122703.49746193</v>
          </cell>
          <cell r="E30">
            <v>2228025.497461929</v>
          </cell>
          <cell r="F30">
            <v>79824.44675770351</v>
          </cell>
          <cell r="G30">
            <v>8.3532539728804894E-2</v>
          </cell>
        </row>
        <row r="31">
          <cell r="A31">
            <v>22</v>
          </cell>
          <cell r="B31" t="str">
            <v xml:space="preserve">Cleco Power LLC                                                       </v>
          </cell>
          <cell r="C31">
            <v>2018</v>
          </cell>
          <cell r="D31">
            <v>9631361.2436548229</v>
          </cell>
          <cell r="E31">
            <v>722287.24365482247</v>
          </cell>
          <cell r="F31">
            <v>16697.47058610657</v>
          </cell>
          <cell r="G31">
            <v>5.7429554169455131E-2</v>
          </cell>
        </row>
        <row r="32">
          <cell r="A32">
            <v>32</v>
          </cell>
          <cell r="B32" t="str">
            <v xml:space="preserve">Commonwealth Edison Company                                           </v>
          </cell>
          <cell r="C32">
            <v>2018</v>
          </cell>
          <cell r="D32">
            <v>96273122.578680202</v>
          </cell>
          <cell r="E32">
            <v>6833192.5786802033</v>
          </cell>
          <cell r="F32">
            <v>166907.17888435209</v>
          </cell>
          <cell r="G32">
            <v>4.1498645542556431E-2</v>
          </cell>
        </row>
        <row r="33">
          <cell r="A33">
            <v>70</v>
          </cell>
          <cell r="B33" t="str">
            <v xml:space="preserve">Idaho Power Company                                                   </v>
          </cell>
          <cell r="C33">
            <v>2018</v>
          </cell>
          <cell r="D33">
            <v>15810349.314720813</v>
          </cell>
          <cell r="E33">
            <v>1223827.3147208123</v>
          </cell>
          <cell r="F33">
            <v>45206.675754394586</v>
          </cell>
          <cell r="G33">
            <v>8.1977089253691751E-2</v>
          </cell>
        </row>
        <row r="34">
          <cell r="A34">
            <v>73</v>
          </cell>
          <cell r="B34" t="str">
            <v xml:space="preserve">Indiana Michigan Power Company                                        </v>
          </cell>
          <cell r="C34">
            <v>2018</v>
          </cell>
          <cell r="D34">
            <v>20160016.086294416</v>
          </cell>
          <cell r="E34">
            <v>1671376.0862944163</v>
          </cell>
          <cell r="F34">
            <v>34352.871540357344</v>
          </cell>
          <cell r="G34">
            <v>5.7713706053228835E-2</v>
          </cell>
        </row>
        <row r="35">
          <cell r="A35">
            <v>81</v>
          </cell>
          <cell r="B35" t="str">
            <v xml:space="preserve">Kentucky Power Company                                                </v>
          </cell>
          <cell r="C35">
            <v>2018</v>
          </cell>
          <cell r="D35">
            <v>6228251.7817258881</v>
          </cell>
          <cell r="E35">
            <v>380623.78172588826</v>
          </cell>
          <cell r="F35">
            <v>16099.804946524071</v>
          </cell>
          <cell r="G35">
            <v>9.6621825673654751E-2</v>
          </cell>
        </row>
        <row r="36">
          <cell r="A36">
            <v>82</v>
          </cell>
          <cell r="B36" t="str">
            <v xml:space="preserve">Kentucky Utilities Company                                            </v>
          </cell>
          <cell r="C36">
            <v>2018</v>
          </cell>
          <cell r="D36">
            <v>20443417.203045685</v>
          </cell>
          <cell r="E36">
            <v>1318722.2030456853</v>
          </cell>
          <cell r="F36">
            <v>23738.348314874966</v>
          </cell>
          <cell r="G36">
            <v>4.2930603321611228E-2</v>
          </cell>
        </row>
        <row r="37">
          <cell r="A37">
            <v>95</v>
          </cell>
          <cell r="B37" t="str">
            <v xml:space="preserve">MDU Resources Group, Inc.                                             </v>
          </cell>
          <cell r="C37">
            <v>2018</v>
          </cell>
          <cell r="D37">
            <v>3647528.8883248731</v>
          </cell>
          <cell r="E37">
            <v>293127.88832487311</v>
          </cell>
          <cell r="F37">
            <v>7716.5279163479117</v>
          </cell>
          <cell r="G37">
            <v>5.3953433152577307E-2</v>
          </cell>
        </row>
        <row r="38">
          <cell r="A38">
            <v>105</v>
          </cell>
          <cell r="B38" t="str">
            <v xml:space="preserve">Mt. Carmel Public Utility Co                                          </v>
          </cell>
          <cell r="C38">
            <v>2018</v>
          </cell>
          <cell r="D38">
            <v>105570.39593908629</v>
          </cell>
          <cell r="E38">
            <v>6789.3959390862947</v>
          </cell>
          <cell r="F38">
            <v>374.25106929906224</v>
          </cell>
          <cell r="G38">
            <v>7.034794535696659E-2</v>
          </cell>
        </row>
        <row r="39">
          <cell r="A39">
            <v>107</v>
          </cell>
          <cell r="B39" t="str">
            <v xml:space="preserve">The Narragansett Electric Company                                     </v>
          </cell>
          <cell r="C39">
            <v>2018</v>
          </cell>
          <cell r="D39">
            <v>4323052</v>
          </cell>
          <cell r="E39">
            <v>288180</v>
          </cell>
          <cell r="F39">
            <v>25211.400622318783</v>
          </cell>
          <cell r="G39">
            <v>5.837147903007963E-2</v>
          </cell>
        </row>
        <row r="40">
          <cell r="A40">
            <v>115</v>
          </cell>
          <cell r="B40" t="str">
            <v xml:space="preserve">New York State Electric &amp; Gas Corporation                             </v>
          </cell>
          <cell r="C40">
            <v>2018</v>
          </cell>
          <cell r="D40">
            <v>17035992.822335027</v>
          </cell>
          <cell r="E40">
            <v>1319410.8223350253</v>
          </cell>
          <cell r="F40">
            <v>46495.923378028463</v>
          </cell>
          <cell r="G40">
            <v>5.1737155962844415E-2</v>
          </cell>
        </row>
        <row r="41">
          <cell r="A41">
            <v>121</v>
          </cell>
          <cell r="B41" t="str">
            <v xml:space="preserve">Northern States Power Company (Wisconsin)                             </v>
          </cell>
          <cell r="C41">
            <v>2018</v>
          </cell>
          <cell r="D41">
            <v>7548690</v>
          </cell>
          <cell r="E41">
            <v>560728</v>
          </cell>
          <cell r="F41">
            <v>41395.036099115656</v>
          </cell>
          <cell r="G41">
            <v>0.15959285870913087</v>
          </cell>
        </row>
        <row r="42">
          <cell r="A42">
            <v>123</v>
          </cell>
          <cell r="B42" t="str">
            <v xml:space="preserve">Northwestern Wisconsin Electric Company                               </v>
          </cell>
          <cell r="C42">
            <v>2018</v>
          </cell>
          <cell r="D42">
            <v>194071</v>
          </cell>
          <cell r="E42">
            <v>14248</v>
          </cell>
          <cell r="F42">
            <v>0</v>
          </cell>
          <cell r="G42">
            <v>0</v>
          </cell>
        </row>
        <row r="43">
          <cell r="A43">
            <v>144</v>
          </cell>
          <cell r="B43" t="str">
            <v xml:space="preserve">Duke Energy Indiana, LLC                                              </v>
          </cell>
          <cell r="C43">
            <v>2018</v>
          </cell>
          <cell r="D43">
            <v>30571100.918781728</v>
          </cell>
          <cell r="E43">
            <v>1940430.9187817257</v>
          </cell>
          <cell r="F43">
            <v>40668.162086732431</v>
          </cell>
          <cell r="G43">
            <v>4.8981851791263603E-2</v>
          </cell>
        </row>
        <row r="44">
          <cell r="A44">
            <v>147</v>
          </cell>
          <cell r="B44" t="str">
            <v xml:space="preserve">Public Service Company of New Mexico                                  </v>
          </cell>
          <cell r="C44">
            <v>2018</v>
          </cell>
          <cell r="D44">
            <v>9624947.8730964474</v>
          </cell>
          <cell r="E44">
            <v>771893.87309644651</v>
          </cell>
          <cell r="F44">
            <v>0</v>
          </cell>
          <cell r="G44">
            <v>0</v>
          </cell>
        </row>
        <row r="45">
          <cell r="A45">
            <v>151</v>
          </cell>
          <cell r="B45" t="str">
            <v xml:space="preserve">Rochester Gas and Electric Corporation                                </v>
          </cell>
          <cell r="C45">
            <v>2018</v>
          </cell>
          <cell r="D45">
            <v>7711277.9492385788</v>
          </cell>
          <cell r="E45">
            <v>491771.94923857867</v>
          </cell>
          <cell r="F45">
            <v>20766.213659410081</v>
          </cell>
          <cell r="G45">
            <v>5.4457901269281614E-2</v>
          </cell>
        </row>
        <row r="46">
          <cell r="A46">
            <v>155</v>
          </cell>
          <cell r="B46" t="str">
            <v xml:space="preserve">San Diego Gas &amp; Electric Company                                      </v>
          </cell>
          <cell r="C46">
            <v>2018</v>
          </cell>
          <cell r="D46">
            <v>16425085.837563451</v>
          </cell>
          <cell r="E46">
            <v>1286074.8375634514</v>
          </cell>
          <cell r="F46">
            <v>22991.121044919837</v>
          </cell>
          <cell r="G46">
            <v>1.5918896550164468E-2</v>
          </cell>
        </row>
        <row r="47">
          <cell r="A47">
            <v>163</v>
          </cell>
          <cell r="B47" t="str">
            <v xml:space="preserve">Southern Indiana Gas and Electric Company                             </v>
          </cell>
          <cell r="C47">
            <v>2018</v>
          </cell>
          <cell r="D47">
            <v>5280876.1370558375</v>
          </cell>
          <cell r="E47">
            <v>322854.13705583755</v>
          </cell>
          <cell r="F47">
            <v>8981.3656851448577</v>
          </cell>
          <cell r="G47">
            <v>6.1387961348859287E-2</v>
          </cell>
        </row>
        <row r="48">
          <cell r="A48">
            <v>176</v>
          </cell>
          <cell r="B48" t="str">
            <v xml:space="preserve">Tucson Electric Power Company                                         </v>
          </cell>
          <cell r="C48">
            <v>2018</v>
          </cell>
          <cell r="D48">
            <v>9634392.258883249</v>
          </cell>
          <cell r="E48">
            <v>734267.25888324901</v>
          </cell>
          <cell r="F48">
            <v>0</v>
          </cell>
          <cell r="G48">
            <v>0</v>
          </cell>
        </row>
        <row r="49">
          <cell r="A49">
            <v>178</v>
          </cell>
          <cell r="B49" t="str">
            <v xml:space="preserve">Duke Energy Kentucky, Inc.                                            </v>
          </cell>
          <cell r="C49">
            <v>2018</v>
          </cell>
          <cell r="D49">
            <v>4450275.6700507617</v>
          </cell>
          <cell r="E49">
            <v>316668.67005076143</v>
          </cell>
          <cell r="F49">
            <v>7394.6365566481818</v>
          </cell>
          <cell r="G49">
            <v>5.1930815600714789E-2</v>
          </cell>
        </row>
        <row r="50">
          <cell r="A50">
            <v>288</v>
          </cell>
          <cell r="B50" t="str">
            <v xml:space="preserve">UNS Electric, Inc.                                                    </v>
          </cell>
          <cell r="C50">
            <v>2018</v>
          </cell>
          <cell r="D50">
            <v>1836423.3147208123</v>
          </cell>
          <cell r="E50">
            <v>136171.3147208122</v>
          </cell>
          <cell r="F50">
            <v>11022.117277667108</v>
          </cell>
          <cell r="G50">
            <v>0.11542450967271717</v>
          </cell>
        </row>
        <row r="51">
          <cell r="A51">
            <v>403</v>
          </cell>
          <cell r="B51" t="str">
            <v xml:space="preserve">Cheyenne Light, Fuel and Power Company                                </v>
          </cell>
          <cell r="C51">
            <v>2018</v>
          </cell>
          <cell r="D51">
            <v>1740061.8477157361</v>
          </cell>
          <cell r="E51">
            <v>118878.84771573603</v>
          </cell>
          <cell r="F51">
            <v>2841.730907315763</v>
          </cell>
          <cell r="G51">
            <v>6.6976146204618614E-2</v>
          </cell>
        </row>
        <row r="52">
          <cell r="A52">
            <v>432</v>
          </cell>
          <cell r="B52" t="str">
            <v xml:space="preserve">Black Hills/Colorado Electric Utility Company, LP                     </v>
          </cell>
          <cell r="C52">
            <v>2018</v>
          </cell>
          <cell r="D52">
            <v>2111883.6497461931</v>
          </cell>
          <cell r="E52">
            <v>142200.64974619291</v>
          </cell>
          <cell r="F52">
            <v>4790.646005141688</v>
          </cell>
          <cell r="G52">
            <v>4.9523910984159529E-2</v>
          </cell>
        </row>
        <row r="53">
          <cell r="A53">
            <v>6</v>
          </cell>
          <cell r="B53" t="str">
            <v xml:space="preserve">Appalachian Power Company                                             </v>
          </cell>
          <cell r="C53">
            <v>2019</v>
          </cell>
          <cell r="D53">
            <v>29905433.685279187</v>
          </cell>
          <cell r="E53">
            <v>1884339.6852791877</v>
          </cell>
          <cell r="F53">
            <v>83501.368281892093</v>
          </cell>
          <cell r="G53">
            <v>8.7464562539690552E-2</v>
          </cell>
        </row>
        <row r="54">
          <cell r="A54">
            <v>7</v>
          </cell>
          <cell r="B54" t="str">
            <v xml:space="preserve">Arizona Public Service Company                                        </v>
          </cell>
          <cell r="C54">
            <v>2019</v>
          </cell>
          <cell r="D54">
            <v>29738454.649746194</v>
          </cell>
          <cell r="E54">
            <v>1893877.6497461926</v>
          </cell>
          <cell r="F54">
            <v>54251.370326273551</v>
          </cell>
          <cell r="G54">
            <v>4.305107381050987E-2</v>
          </cell>
        </row>
        <row r="55">
          <cell r="A55">
            <v>9</v>
          </cell>
          <cell r="B55" t="str">
            <v xml:space="preserve">Atlantic City Electric Company                                        </v>
          </cell>
          <cell r="C55">
            <v>2019</v>
          </cell>
          <cell r="D55">
            <v>9392500.4974619299</v>
          </cell>
          <cell r="E55">
            <v>604575.49746192899</v>
          </cell>
          <cell r="F55">
            <v>15591.236179822681</v>
          </cell>
          <cell r="G55">
            <v>2.7913320132381146E-2</v>
          </cell>
        </row>
        <row r="56">
          <cell r="A56">
            <v>22</v>
          </cell>
          <cell r="B56" t="str">
            <v xml:space="preserve">Cleco Power LLC                                                       </v>
          </cell>
          <cell r="C56">
            <v>2019</v>
          </cell>
          <cell r="D56">
            <v>9169347.223350253</v>
          </cell>
          <cell r="E56">
            <v>652836.22335025389</v>
          </cell>
          <cell r="F56">
            <v>18483.232169612656</v>
          </cell>
          <cell r="G56">
            <v>6.4193937962312306E-2</v>
          </cell>
        </row>
        <row r="57">
          <cell r="A57">
            <v>32</v>
          </cell>
          <cell r="B57" t="str">
            <v xml:space="preserve">Commonwealth Edison Company                                           </v>
          </cell>
          <cell r="C57">
            <v>2019</v>
          </cell>
          <cell r="D57">
            <v>93064135.664974615</v>
          </cell>
          <cell r="E57">
            <v>6457321.6649746187</v>
          </cell>
          <cell r="F57">
            <v>171779.88800040341</v>
          </cell>
          <cell r="G57">
            <v>4.2432619337905313E-2</v>
          </cell>
        </row>
        <row r="58">
          <cell r="A58">
            <v>70</v>
          </cell>
          <cell r="B58" t="str">
            <v xml:space="preserve">Idaho Power Company                                                   </v>
          </cell>
          <cell r="C58">
            <v>2019</v>
          </cell>
          <cell r="D58">
            <v>15640121.944162436</v>
          </cell>
          <cell r="E58">
            <v>1103407.9441624363</v>
          </cell>
          <cell r="F58">
            <v>45892.5330401623</v>
          </cell>
          <cell r="G58">
            <v>8.1214654003193013E-2</v>
          </cell>
        </row>
        <row r="59">
          <cell r="A59">
            <v>73</v>
          </cell>
          <cell r="B59" t="str">
            <v xml:space="preserve">Indiana Michigan Power Company                                        </v>
          </cell>
          <cell r="C59">
            <v>2019</v>
          </cell>
          <cell r="D59">
            <v>19129661.05076142</v>
          </cell>
          <cell r="E59">
            <v>1378140.0507614203</v>
          </cell>
          <cell r="F59">
            <v>36499.012399370105</v>
          </cell>
          <cell r="G59">
            <v>6.1164934282566356E-2</v>
          </cell>
        </row>
        <row r="60">
          <cell r="A60">
            <v>82</v>
          </cell>
          <cell r="B60" t="str">
            <v xml:space="preserve">Kentucky Utilities Company                                            </v>
          </cell>
          <cell r="C60">
            <v>2019</v>
          </cell>
          <cell r="D60">
            <v>19826350.355329949</v>
          </cell>
          <cell r="E60">
            <v>1267618.3553299492</v>
          </cell>
          <cell r="F60">
            <v>25057.629263448129</v>
          </cell>
          <cell r="G60">
            <v>4.5055604277717175E-2</v>
          </cell>
        </row>
        <row r="61">
          <cell r="A61">
            <v>95</v>
          </cell>
          <cell r="B61" t="str">
            <v xml:space="preserve">MDU Resources Group, Inc.                                             </v>
          </cell>
          <cell r="C61">
            <v>2019</v>
          </cell>
          <cell r="D61">
            <v>3619894.4619289339</v>
          </cell>
          <cell r="E61">
            <v>305589.46192893398</v>
          </cell>
          <cell r="F61">
            <v>7676.0983300802945</v>
          </cell>
          <cell r="G61">
            <v>5.357859626769617E-2</v>
          </cell>
        </row>
        <row r="62">
          <cell r="A62">
            <v>105</v>
          </cell>
          <cell r="B62" t="str">
            <v xml:space="preserve">Mt. Carmel Public Utility Co                                          </v>
          </cell>
          <cell r="C62">
            <v>2019</v>
          </cell>
          <cell r="D62">
            <v>100984.98477157361</v>
          </cell>
          <cell r="E62">
            <v>6608.9847715736041</v>
          </cell>
          <cell r="F62">
            <v>373.81453747127847</v>
          </cell>
          <cell r="G62">
            <v>7.0717846665016737E-2</v>
          </cell>
        </row>
        <row r="63">
          <cell r="A63">
            <v>121</v>
          </cell>
          <cell r="B63" t="str">
            <v xml:space="preserve">Northern States Power Company (Wisconsin)                             </v>
          </cell>
          <cell r="C63">
            <v>2019</v>
          </cell>
          <cell r="D63">
            <v>7362547</v>
          </cell>
          <cell r="E63">
            <v>572720</v>
          </cell>
          <cell r="F63">
            <v>42408.860782151365</v>
          </cell>
          <cell r="G63">
            <v>0.16242817992880454</v>
          </cell>
        </row>
        <row r="64">
          <cell r="A64">
            <v>123</v>
          </cell>
          <cell r="B64" t="str">
            <v xml:space="preserve">Northwestern Wisconsin Electric Company                               </v>
          </cell>
          <cell r="C64">
            <v>2019</v>
          </cell>
          <cell r="D64">
            <v>192986</v>
          </cell>
          <cell r="E64">
            <v>15160</v>
          </cell>
          <cell r="F64">
            <v>0</v>
          </cell>
          <cell r="G64">
            <v>0</v>
          </cell>
        </row>
        <row r="65">
          <cell r="A65">
            <v>147</v>
          </cell>
          <cell r="B65" t="str">
            <v xml:space="preserve">Public Service Company of New Mexico                                  </v>
          </cell>
          <cell r="C65">
            <v>2019</v>
          </cell>
          <cell r="D65">
            <v>9836616.253807107</v>
          </cell>
          <cell r="E65">
            <v>822977.25380710652</v>
          </cell>
          <cell r="F65">
            <v>0</v>
          </cell>
          <cell r="G65">
            <v>0</v>
          </cell>
        </row>
        <row r="66">
          <cell r="A66">
            <v>157</v>
          </cell>
          <cell r="B66" t="str">
            <v xml:space="preserve">Sierra Pacific Power Company d/b/a NV Energy                          </v>
          </cell>
          <cell r="C66">
            <v>2019</v>
          </cell>
          <cell r="D66">
            <v>9893155.0964467004</v>
          </cell>
          <cell r="E66">
            <v>697403.09644670051</v>
          </cell>
          <cell r="F66">
            <v>26327.496205246913</v>
          </cell>
          <cell r="G66">
            <v>7.4709126575615528E-2</v>
          </cell>
        </row>
        <row r="67">
          <cell r="A67">
            <v>163</v>
          </cell>
          <cell r="B67" t="str">
            <v xml:space="preserve">Southern Indiana Gas and Electric Company                             </v>
          </cell>
          <cell r="C67">
            <v>2019</v>
          </cell>
          <cell r="D67">
            <v>5022959.6497461926</v>
          </cell>
          <cell r="E67">
            <v>319035.64974619291</v>
          </cell>
          <cell r="F67">
            <v>9510.7459141138024</v>
          </cell>
          <cell r="G67">
            <v>6.457288093391679E-2</v>
          </cell>
        </row>
        <row r="68">
          <cell r="A68">
            <v>176</v>
          </cell>
          <cell r="B68" t="str">
            <v xml:space="preserve">Tucson Electric Power Company                                         </v>
          </cell>
          <cell r="C68">
            <v>2019</v>
          </cell>
          <cell r="D68">
            <v>9468104.7614213191</v>
          </cell>
          <cell r="E68">
            <v>724081.76142132003</v>
          </cell>
          <cell r="F68">
            <v>0</v>
          </cell>
          <cell r="G68">
            <v>0</v>
          </cell>
        </row>
        <row r="69">
          <cell r="A69">
            <v>178</v>
          </cell>
          <cell r="B69" t="str">
            <v xml:space="preserve">Duke Energy Kentucky, Inc.                                            </v>
          </cell>
          <cell r="C69">
            <v>2019</v>
          </cell>
          <cell r="D69">
            <v>4347141.9746192889</v>
          </cell>
          <cell r="E69">
            <v>276146.97461928934</v>
          </cell>
          <cell r="F69">
            <v>7392.9686346165181</v>
          </cell>
          <cell r="G69">
            <v>5.1543369921750501E-2</v>
          </cell>
        </row>
        <row r="70">
          <cell r="A70">
            <v>288</v>
          </cell>
          <cell r="B70" t="str">
            <v xml:space="preserve">UNS Electric, Inc.                                                    </v>
          </cell>
          <cell r="C70">
            <v>2019</v>
          </cell>
          <cell r="D70">
            <v>1821541.994923858</v>
          </cell>
          <cell r="E70">
            <v>134141.99492385786</v>
          </cell>
          <cell r="F70">
            <v>10836.408702067181</v>
          </cell>
          <cell r="G70">
            <v>0.11194752737184456</v>
          </cell>
        </row>
        <row r="71">
          <cell r="A71">
            <v>403</v>
          </cell>
          <cell r="B71" t="str">
            <v xml:space="preserve">Cheyenne Light, Fuel and Power Company                                </v>
          </cell>
          <cell r="C71">
            <v>2019</v>
          </cell>
          <cell r="D71">
            <v>1791627.3502538071</v>
          </cell>
          <cell r="E71">
            <v>114876.35025380712</v>
          </cell>
          <cell r="F71">
            <v>2954.3864774680724</v>
          </cell>
          <cell r="G71">
            <v>6.8709858074051638E-2</v>
          </cell>
        </row>
        <row r="72">
          <cell r="A72">
            <v>432</v>
          </cell>
          <cell r="B72" t="str">
            <v xml:space="preserve">Black Hills/Colorado Electric Utility Company, LP                     </v>
          </cell>
          <cell r="C72">
            <v>2019</v>
          </cell>
          <cell r="D72">
            <v>2165766.9035532996</v>
          </cell>
          <cell r="E72">
            <v>211407.90355329949</v>
          </cell>
          <cell r="F72">
            <v>5027.7065006418488</v>
          </cell>
          <cell r="G72">
            <v>5.143749489116313E-2</v>
          </cell>
        </row>
        <row r="73">
          <cell r="A73">
            <v>6</v>
          </cell>
          <cell r="B73" t="str">
            <v xml:space="preserve">Appalachian Power Company                                             </v>
          </cell>
          <cell r="C73">
            <v>2020</v>
          </cell>
          <cell r="D73">
            <v>28428922.705583755</v>
          </cell>
          <cell r="E73">
            <v>1959607.7055837559</v>
          </cell>
          <cell r="F73">
            <v>87132.576340787971</v>
          </cell>
          <cell r="G73">
            <v>9.0747786665987581E-2</v>
          </cell>
        </row>
        <row r="74">
          <cell r="A74">
            <v>9</v>
          </cell>
          <cell r="B74" t="str">
            <v xml:space="preserve">Atlantic City Electric Company                                        </v>
          </cell>
          <cell r="C74">
            <v>2020</v>
          </cell>
          <cell r="D74">
            <v>8985373.6294416245</v>
          </cell>
          <cell r="E74">
            <v>565398.62944162439</v>
          </cell>
          <cell r="F74">
            <v>16003.974800288039</v>
          </cell>
          <cell r="G74">
            <v>2.8474087543702276E-2</v>
          </cell>
        </row>
        <row r="75">
          <cell r="A75">
            <v>22</v>
          </cell>
          <cell r="B75" t="str">
            <v xml:space="preserve">Cleco Power LLC                                                       </v>
          </cell>
          <cell r="C75">
            <v>2020</v>
          </cell>
          <cell r="D75">
            <v>8834100.8375634514</v>
          </cell>
          <cell r="E75">
            <v>575237.83756345185</v>
          </cell>
          <cell r="F75">
            <v>19564.72</v>
          </cell>
          <cell r="G75">
            <v>6.7458038534210493E-2</v>
          </cell>
        </row>
        <row r="76">
          <cell r="A76">
            <v>32</v>
          </cell>
          <cell r="B76" t="str">
            <v xml:space="preserve">Commonwealth Edison Company                                           </v>
          </cell>
          <cell r="C76">
            <v>2020</v>
          </cell>
          <cell r="D76">
            <v>89637569.48730965</v>
          </cell>
          <cell r="E76">
            <v>6079801.4873096449</v>
          </cell>
          <cell r="F76">
            <v>174524</v>
          </cell>
          <cell r="G76">
            <v>4.2827134682018514E-2</v>
          </cell>
        </row>
        <row r="77">
          <cell r="A77">
            <v>45</v>
          </cell>
          <cell r="B77" t="str">
            <v xml:space="preserve">Duke Energy Carolinas, LLC                                            </v>
          </cell>
          <cell r="C77">
            <v>2020</v>
          </cell>
          <cell r="D77">
            <v>80679151.477157354</v>
          </cell>
          <cell r="E77">
            <v>4962266.4771573599</v>
          </cell>
          <cell r="F77">
            <v>164981.05467005511</v>
          </cell>
          <cell r="G77">
            <v>6.1054956388823037E-2</v>
          </cell>
        </row>
        <row r="78">
          <cell r="A78">
            <v>55</v>
          </cell>
          <cell r="B78" t="str">
            <v xml:space="preserve">Duke Energy Florida, LLC                                              </v>
          </cell>
          <cell r="C78">
            <v>2020</v>
          </cell>
          <cell r="D78">
            <v>41781282.461928934</v>
          </cell>
          <cell r="E78">
            <v>2551069.4619289339</v>
          </cell>
          <cell r="F78">
            <v>71770.697115713003</v>
          </cell>
          <cell r="G78">
            <v>3.8507435353373781E-2</v>
          </cell>
        </row>
        <row r="79">
          <cell r="A79">
            <v>56</v>
          </cell>
          <cell r="B79" t="str">
            <v xml:space="preserve">Florida Power &amp; Light Company                                         </v>
          </cell>
          <cell r="C79">
            <v>2020</v>
          </cell>
          <cell r="D79">
            <v>121330320.09644669</v>
          </cell>
          <cell r="E79">
            <v>7799368.0964467004</v>
          </cell>
          <cell r="F79">
            <v>195157.65145088849</v>
          </cell>
          <cell r="G79">
            <v>3.7990625151647701E-2</v>
          </cell>
        </row>
        <row r="80">
          <cell r="A80">
            <v>70</v>
          </cell>
          <cell r="B80" t="str">
            <v xml:space="preserve">Idaho Power Company                                                   </v>
          </cell>
          <cell r="C80">
            <v>2020</v>
          </cell>
          <cell r="D80">
            <v>15859139.842639593</v>
          </cell>
          <cell r="E80">
            <v>1030879.8426395939</v>
          </cell>
          <cell r="F80">
            <v>45997.700000000004</v>
          </cell>
          <cell r="G80">
            <v>7.9334283092673985E-2</v>
          </cell>
        </row>
        <row r="81">
          <cell r="A81">
            <v>73</v>
          </cell>
          <cell r="B81" t="str">
            <v xml:space="preserve">Indiana Michigan Power Company                                        </v>
          </cell>
          <cell r="C81">
            <v>2020</v>
          </cell>
          <cell r="D81">
            <v>18399768.233502537</v>
          </cell>
          <cell r="E81">
            <v>1168661.2335025379</v>
          </cell>
          <cell r="F81">
            <v>37717.995065360694</v>
          </cell>
          <cell r="G81">
            <v>6.2764366624223633E-2</v>
          </cell>
        </row>
        <row r="82">
          <cell r="A82">
            <v>81</v>
          </cell>
          <cell r="B82" t="str">
            <v xml:space="preserve">Kentucky Power Company                                                </v>
          </cell>
          <cell r="C82">
            <v>2020</v>
          </cell>
          <cell r="D82">
            <v>5485478.2131979698</v>
          </cell>
          <cell r="E82">
            <v>369001.21319796954</v>
          </cell>
          <cell r="F82">
            <v>17581.591205330133</v>
          </cell>
          <cell r="G82">
            <v>0.10606526951490772</v>
          </cell>
        </row>
        <row r="83">
          <cell r="A83">
            <v>95</v>
          </cell>
          <cell r="B83" t="str">
            <v xml:space="preserve">MDU Resources Group, Inc.                                             </v>
          </cell>
          <cell r="C83">
            <v>2020</v>
          </cell>
          <cell r="D83">
            <v>3499901.8426395939</v>
          </cell>
          <cell r="E83">
            <v>295377.84263959393</v>
          </cell>
          <cell r="F83">
            <v>7683.0109548663813</v>
          </cell>
          <cell r="G83">
            <v>5.3463769213780883E-2</v>
          </cell>
        </row>
        <row r="84">
          <cell r="A84">
            <v>105</v>
          </cell>
          <cell r="B84" t="str">
            <v xml:space="preserve">Mt. Carmel Public Utility Co                                          </v>
          </cell>
          <cell r="C84">
            <v>2020</v>
          </cell>
          <cell r="D84">
            <v>92953.644670050766</v>
          </cell>
          <cell r="E84">
            <v>6733.6446700507613</v>
          </cell>
          <cell r="F84">
            <v>374.54280839883921</v>
          </cell>
          <cell r="G84">
            <v>7.1097723689984668E-2</v>
          </cell>
        </row>
        <row r="85">
          <cell r="A85">
            <v>121</v>
          </cell>
          <cell r="B85" t="str">
            <v xml:space="preserve">Northern States Power Company (Wisconsin)                             </v>
          </cell>
          <cell r="C85">
            <v>2020</v>
          </cell>
          <cell r="D85">
            <v>7132279</v>
          </cell>
          <cell r="E85">
            <v>521771</v>
          </cell>
          <cell r="F85">
            <v>43409.768906097845</v>
          </cell>
          <cell r="G85">
            <v>0.16497272826326551</v>
          </cell>
        </row>
        <row r="86">
          <cell r="A86">
            <v>123</v>
          </cell>
          <cell r="B86" t="str">
            <v xml:space="preserve">Northwestern Wisconsin Electric Company                               </v>
          </cell>
          <cell r="C86">
            <v>2020</v>
          </cell>
          <cell r="D86">
            <v>188953</v>
          </cell>
          <cell r="E86">
            <v>13530</v>
          </cell>
          <cell r="F86">
            <v>0</v>
          </cell>
          <cell r="G86">
            <v>0</v>
          </cell>
        </row>
        <row r="87">
          <cell r="A87">
            <v>134</v>
          </cell>
          <cell r="B87" t="str">
            <v xml:space="preserve">PacifiCorp                                                            </v>
          </cell>
          <cell r="C87">
            <v>2020</v>
          </cell>
          <cell r="D87">
            <v>58274273.984771572</v>
          </cell>
          <cell r="E87">
            <v>3714295.9847715739</v>
          </cell>
          <cell r="F87">
            <v>93959.6</v>
          </cell>
          <cell r="G87">
            <v>4.776496041937367E-2</v>
          </cell>
        </row>
        <row r="88">
          <cell r="A88">
            <v>147</v>
          </cell>
          <cell r="B88" t="str">
            <v xml:space="preserve">Public Service Company of New Mexico                                  </v>
          </cell>
          <cell r="C88">
            <v>2020</v>
          </cell>
          <cell r="D88">
            <v>9902636.3401015233</v>
          </cell>
          <cell r="E88">
            <v>956753.34010152286</v>
          </cell>
          <cell r="F88">
            <v>0</v>
          </cell>
          <cell r="G88">
            <v>0</v>
          </cell>
        </row>
        <row r="89">
          <cell r="A89">
            <v>150</v>
          </cell>
          <cell r="B89" t="str">
            <v xml:space="preserve">Puget Sound Energy, Inc.                                              </v>
          </cell>
          <cell r="C89">
            <v>2020</v>
          </cell>
          <cell r="D89">
            <v>21572469.375634518</v>
          </cell>
          <cell r="E89">
            <v>1484247.3756345175</v>
          </cell>
          <cell r="F89">
            <v>38549.083222069487</v>
          </cell>
          <cell r="G89">
            <v>3.2625113066748493E-2</v>
          </cell>
        </row>
        <row r="90">
          <cell r="A90">
            <v>151</v>
          </cell>
          <cell r="B90" t="str">
            <v xml:space="preserve">Rochester Gas and Electric Corporation                                </v>
          </cell>
          <cell r="C90">
            <v>2020</v>
          </cell>
          <cell r="D90">
            <v>7382233.243654822</v>
          </cell>
          <cell r="E90">
            <v>472536.24365482235</v>
          </cell>
          <cell r="F90">
            <v>25606.062922378394</v>
          </cell>
          <cell r="G90">
            <v>6.6358783647413516E-2</v>
          </cell>
        </row>
        <row r="91">
          <cell r="A91">
            <v>157</v>
          </cell>
          <cell r="B91" t="str">
            <v xml:space="preserve">Sierra Pacific Power Company d/b/a NV Energy                          </v>
          </cell>
          <cell r="C91">
            <v>2020</v>
          </cell>
          <cell r="D91">
            <v>10272071.162436549</v>
          </cell>
          <cell r="E91">
            <v>1063447.1624365482</v>
          </cell>
          <cell r="F91">
            <v>27644.619025657783</v>
          </cell>
          <cell r="G91">
            <v>7.706740884805087E-2</v>
          </cell>
        </row>
        <row r="92">
          <cell r="A92">
            <v>176</v>
          </cell>
          <cell r="B92" t="str">
            <v xml:space="preserve">Tucson Electric Power Company                                         </v>
          </cell>
          <cell r="C92">
            <v>2020</v>
          </cell>
          <cell r="D92">
            <v>9800030.5837563463</v>
          </cell>
          <cell r="E92">
            <v>689171.58375634532</v>
          </cell>
          <cell r="F92">
            <v>0</v>
          </cell>
          <cell r="G92">
            <v>0</v>
          </cell>
        </row>
        <row r="93">
          <cell r="A93">
            <v>178</v>
          </cell>
          <cell r="B93" t="str">
            <v xml:space="preserve">Duke Energy Kentucky, Inc.                                            </v>
          </cell>
          <cell r="C93">
            <v>2020</v>
          </cell>
          <cell r="D93">
            <v>4114262.614213198</v>
          </cell>
          <cell r="E93">
            <v>263811.61421319796</v>
          </cell>
          <cell r="F93">
            <v>7903.5206569835254</v>
          </cell>
          <cell r="G93">
            <v>5.4149280320253262E-2</v>
          </cell>
        </row>
        <row r="94">
          <cell r="A94">
            <v>288</v>
          </cell>
          <cell r="B94" t="str">
            <v xml:space="preserve">UNS Electric, Inc.                                                    </v>
          </cell>
          <cell r="C94">
            <v>2020</v>
          </cell>
          <cell r="D94">
            <v>1973337.5989847716</v>
          </cell>
          <cell r="E94">
            <v>164391.59898477158</v>
          </cell>
          <cell r="F94">
            <v>10714.303181538067</v>
          </cell>
          <cell r="G94">
            <v>0.10896160093498558</v>
          </cell>
        </row>
        <row r="95">
          <cell r="A95">
            <v>309</v>
          </cell>
          <cell r="B95" t="str">
            <v xml:space="preserve">NSTAR Electric Company                                                </v>
          </cell>
          <cell r="C95">
            <v>2020</v>
          </cell>
          <cell r="D95">
            <v>24081087.152284265</v>
          </cell>
          <cell r="E95">
            <v>1663969.1522842639</v>
          </cell>
          <cell r="F95">
            <v>30875.676827454557</v>
          </cell>
          <cell r="G95">
            <v>2.1374616876580689E-2</v>
          </cell>
        </row>
        <row r="96">
          <cell r="A96">
            <v>432</v>
          </cell>
          <cell r="B96" t="str">
            <v xml:space="preserve">Black Hills/Colorado Electric Utility Company, LP                     </v>
          </cell>
          <cell r="C96">
            <v>2020</v>
          </cell>
          <cell r="D96">
            <v>2039249.192893401</v>
          </cell>
          <cell r="E96">
            <v>127622.19289340102</v>
          </cell>
          <cell r="F96">
            <v>5187.4167239996359</v>
          </cell>
          <cell r="G96">
            <v>5.2701046662125099E-2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idad"/>
      <sheetName val="Empresas sin Calidad"/>
      <sheetName val="Listado Empresas FERC"/>
      <sheetName val="Valores Prom de Calidad por Emp"/>
      <sheetName val="Tabla Base de Datos"/>
      <sheetName val="Datos y Eficiencia Prom"/>
      <sheetName val="Eficiencias"/>
      <sheetName val="Modelos de Eficiencias"/>
      <sheetName val="Hoja1"/>
      <sheetName val="Resumen Empresas Comparadoras"/>
      <sheetName val="Resultados km de red total"/>
      <sheetName val="Longitud red ajustada"/>
      <sheetName val="Variacion Activos de red"/>
      <sheetName val="Hoja5"/>
      <sheetName val="Estimacion km de red"/>
      <sheetName val="Data Panel Ef. Perdidas"/>
      <sheetName val="Perdidas"/>
      <sheetName val="Result de eficiencia EDECHI"/>
      <sheetName val="Result de eficiencia EDEMET"/>
      <sheetName val="Result de eficiencia ENSA"/>
      <sheetName val="Resumen Variables proyectadas"/>
    </sheetNames>
    <sheetDataSet>
      <sheetData sheetId="0"/>
      <sheetData sheetId="1"/>
      <sheetData sheetId="2"/>
      <sheetData sheetId="3"/>
      <sheetData sheetId="4">
        <row r="4">
          <cell r="B4">
            <v>2</v>
          </cell>
          <cell r="C4" t="str">
            <v xml:space="preserve">ALABAMA POWER COMPANY                                                 </v>
          </cell>
        </row>
        <row r="5">
          <cell r="B5">
            <v>3</v>
          </cell>
          <cell r="C5" t="str">
            <v xml:space="preserve">Alaska Electric Light and Power Company                               </v>
          </cell>
        </row>
        <row r="6">
          <cell r="B6">
            <v>6</v>
          </cell>
          <cell r="C6" t="str">
            <v xml:space="preserve">Appalachian Power Company                                             </v>
          </cell>
        </row>
        <row r="7">
          <cell r="B7">
            <v>7</v>
          </cell>
          <cell r="C7" t="str">
            <v xml:space="preserve">Arizona Public Service Company                                        </v>
          </cell>
        </row>
        <row r="8">
          <cell r="B8">
            <v>8</v>
          </cell>
          <cell r="C8" t="str">
            <v xml:space="preserve">Entergy Arkansas, Inc.                                                </v>
          </cell>
        </row>
        <row r="9">
          <cell r="B9">
            <v>9</v>
          </cell>
          <cell r="C9" t="str">
            <v xml:space="preserve">Atlantic City Electric Company                                        </v>
          </cell>
        </row>
        <row r="10">
          <cell r="B10">
            <v>17</v>
          </cell>
          <cell r="C10" t="str">
            <v xml:space="preserve">Duke Energy Progress, LLC                                             </v>
          </cell>
        </row>
        <row r="11">
          <cell r="B11">
            <v>22</v>
          </cell>
          <cell r="C11" t="str">
            <v xml:space="preserve">Cleco Power LLC                                                       </v>
          </cell>
        </row>
        <row r="12">
          <cell r="B12">
            <v>27</v>
          </cell>
          <cell r="C12" t="str">
            <v xml:space="preserve">Duke Energy Ohio, Inc.                                                </v>
          </cell>
        </row>
        <row r="13">
          <cell r="B13">
            <v>30</v>
          </cell>
          <cell r="C13" t="str">
            <v xml:space="preserve">Cleveland Electric Illuminating Company, The                          </v>
          </cell>
        </row>
        <row r="14">
          <cell r="B14">
            <v>32</v>
          </cell>
          <cell r="C14" t="str">
            <v xml:space="preserve">Commonwealth Edison Company                                           </v>
          </cell>
        </row>
        <row r="15">
          <cell r="B15">
            <v>39</v>
          </cell>
          <cell r="C15" t="str">
            <v xml:space="preserve">Connecticut Light and Power Company, The                              </v>
          </cell>
        </row>
        <row r="16">
          <cell r="B16">
            <v>41</v>
          </cell>
          <cell r="C16" t="str">
            <v xml:space="preserve">Consumers Energy Company                                              </v>
          </cell>
        </row>
        <row r="17">
          <cell r="B17">
            <v>42</v>
          </cell>
          <cell r="C17" t="str">
            <v xml:space="preserve">The Dayton Power and Light Company                                    </v>
          </cell>
        </row>
        <row r="18">
          <cell r="B18">
            <v>43</v>
          </cell>
          <cell r="C18" t="str">
            <v xml:space="preserve">Delmarva Power &amp; Light Company                                        </v>
          </cell>
        </row>
        <row r="19">
          <cell r="B19">
            <v>44</v>
          </cell>
          <cell r="C19" t="str">
            <v xml:space="preserve">DTE Electric Company                                                  </v>
          </cell>
        </row>
        <row r="20">
          <cell r="B20">
            <v>45</v>
          </cell>
          <cell r="C20" t="str">
            <v xml:space="preserve">Duke Energy Carolinas, LLC                                            </v>
          </cell>
        </row>
        <row r="21">
          <cell r="B21">
            <v>46</v>
          </cell>
          <cell r="C21" t="str">
            <v xml:space="preserve">Duquesne Light Company                                                </v>
          </cell>
        </row>
        <row r="22">
          <cell r="B22">
            <v>49</v>
          </cell>
          <cell r="C22" t="str">
            <v xml:space="preserve">El Paso Electric Company                                              </v>
          </cell>
        </row>
        <row r="23">
          <cell r="B23">
            <v>51</v>
          </cell>
          <cell r="C23" t="str">
            <v xml:space="preserve">The Empire District Electric Company                                  </v>
          </cell>
        </row>
        <row r="24">
          <cell r="B24">
            <v>54</v>
          </cell>
          <cell r="C24" t="str">
            <v xml:space="preserve">Fitchburg Gas and Electric Light Company                              </v>
          </cell>
        </row>
        <row r="25">
          <cell r="B25">
            <v>55</v>
          </cell>
          <cell r="C25" t="str">
            <v xml:space="preserve">Duke Energy Florida, LLC                                              </v>
          </cell>
        </row>
        <row r="26">
          <cell r="B26">
            <v>56</v>
          </cell>
          <cell r="C26" t="str">
            <v xml:space="preserve">Florida Power &amp; Light Company                                         </v>
          </cell>
        </row>
        <row r="27">
          <cell r="B27">
            <v>57</v>
          </cell>
          <cell r="C27" t="str">
            <v xml:space="preserve">Georgia Power Company                                                 </v>
          </cell>
        </row>
        <row r="28">
          <cell r="B28">
            <v>59</v>
          </cell>
          <cell r="C28" t="str">
            <v xml:space="preserve">Liberty Utilities (Granite State Electric) Corp.                      </v>
          </cell>
        </row>
        <row r="29">
          <cell r="B29">
            <v>61</v>
          </cell>
          <cell r="C29" t="str">
            <v xml:space="preserve">Green Mountain Power Corp                                             </v>
          </cell>
        </row>
        <row r="30">
          <cell r="B30">
            <v>62</v>
          </cell>
          <cell r="C30" t="str">
            <v xml:space="preserve">Gulf Power Company                                                    </v>
          </cell>
        </row>
        <row r="31">
          <cell r="B31">
            <v>70</v>
          </cell>
          <cell r="C31" t="str">
            <v xml:space="preserve">Idaho Power Company                                                   </v>
          </cell>
        </row>
        <row r="32">
          <cell r="B32">
            <v>73</v>
          </cell>
          <cell r="C32" t="str">
            <v xml:space="preserve">Indiana Michigan Power Company                                        </v>
          </cell>
        </row>
        <row r="33">
          <cell r="B33">
            <v>74</v>
          </cell>
          <cell r="C33" t="str">
            <v xml:space="preserve">Indianapolis Power &amp; Light Company                                    </v>
          </cell>
        </row>
        <row r="34">
          <cell r="B34">
            <v>77</v>
          </cell>
          <cell r="C34" t="str">
            <v xml:space="preserve">Jersey Central Power &amp; Light Company                                  </v>
          </cell>
        </row>
        <row r="35">
          <cell r="B35">
            <v>81</v>
          </cell>
          <cell r="C35" t="str">
            <v xml:space="preserve">Kentucky Power Company                                                </v>
          </cell>
        </row>
        <row r="36">
          <cell r="B36">
            <v>82</v>
          </cell>
          <cell r="C36" t="str">
            <v xml:space="preserve">Kentucky Utilities Company                                            </v>
          </cell>
        </row>
        <row r="37">
          <cell r="B37">
            <v>83</v>
          </cell>
          <cell r="C37" t="str">
            <v xml:space="preserve">Kingsport Power Company                                               </v>
          </cell>
        </row>
        <row r="38">
          <cell r="B38">
            <v>88</v>
          </cell>
          <cell r="C38" t="str">
            <v xml:space="preserve">Louisville Gas and Electric Company                                   </v>
          </cell>
        </row>
        <row r="39">
          <cell r="B39">
            <v>93</v>
          </cell>
          <cell r="C39" t="str">
            <v xml:space="preserve">Massachusetts Electric Company                                        </v>
          </cell>
        </row>
        <row r="40">
          <cell r="B40">
            <v>95</v>
          </cell>
          <cell r="C40" t="str">
            <v xml:space="preserve">MDU Resources Group, Inc.                                             </v>
          </cell>
        </row>
        <row r="41">
          <cell r="B41">
            <v>96</v>
          </cell>
          <cell r="C41" t="str">
            <v xml:space="preserve">Metropolitan Edison Company                                           </v>
          </cell>
        </row>
        <row r="42">
          <cell r="B42">
            <v>98</v>
          </cell>
          <cell r="C42" t="str">
            <v xml:space="preserve">ALLETE, Inc.                                                          </v>
          </cell>
        </row>
        <row r="43">
          <cell r="B43">
            <v>100</v>
          </cell>
          <cell r="C43" t="str">
            <v xml:space="preserve">Entergy Mississippi, Inc.                                             </v>
          </cell>
        </row>
        <row r="44">
          <cell r="B44">
            <v>101</v>
          </cell>
          <cell r="C44" t="str">
            <v xml:space="preserve">MONONGAHELA POWER COMPANY                                             </v>
          </cell>
        </row>
        <row r="45">
          <cell r="B45">
            <v>105</v>
          </cell>
          <cell r="C45" t="str">
            <v xml:space="preserve">Mt. Carmel Public Utility Co                                          </v>
          </cell>
        </row>
        <row r="46">
          <cell r="B46">
            <v>107</v>
          </cell>
          <cell r="C46" t="str">
            <v xml:space="preserve">The Narragansett Electric Company                                     </v>
          </cell>
        </row>
        <row r="47">
          <cell r="B47">
            <v>108</v>
          </cell>
          <cell r="C47" t="str">
            <v xml:space="preserve">Nevada Power Company, d/b/a NV Energy                                 </v>
          </cell>
        </row>
        <row r="48">
          <cell r="B48">
            <v>114</v>
          </cell>
          <cell r="C48" t="str">
            <v xml:space="preserve">Entergy New Orleans, Inc.                                             </v>
          </cell>
        </row>
        <row r="49">
          <cell r="B49">
            <v>115</v>
          </cell>
          <cell r="C49" t="str">
            <v xml:space="preserve">New York State Electric &amp; Gas Corporation                             </v>
          </cell>
        </row>
        <row r="50">
          <cell r="B50">
            <v>117</v>
          </cell>
          <cell r="C50" t="str">
            <v xml:space="preserve">Niagara Mohawk Power Corporation                                      </v>
          </cell>
        </row>
        <row r="51">
          <cell r="B51">
            <v>119</v>
          </cell>
          <cell r="C51" t="str">
            <v xml:space="preserve">Northern Indiana Public Service Company                               </v>
          </cell>
        </row>
        <row r="52">
          <cell r="B52">
            <v>120</v>
          </cell>
          <cell r="C52" t="str">
            <v xml:space="preserve">Northern States Power Company (Minnesota)                             </v>
          </cell>
        </row>
        <row r="53">
          <cell r="B53">
            <v>121</v>
          </cell>
          <cell r="C53" t="str">
            <v xml:space="preserve">Northern States Power Company (Wisconsin)                             </v>
          </cell>
        </row>
        <row r="54">
          <cell r="B54">
            <v>126</v>
          </cell>
          <cell r="C54" t="str">
            <v xml:space="preserve">Ohio Edison Company                                                   </v>
          </cell>
        </row>
        <row r="55">
          <cell r="B55">
            <v>127</v>
          </cell>
          <cell r="C55" t="str">
            <v xml:space="preserve">Ohio Power Company                                                    </v>
          </cell>
        </row>
        <row r="56">
          <cell r="B56">
            <v>130</v>
          </cell>
          <cell r="C56" t="str">
            <v xml:space="preserve">Oklahoma Gas and Electric Company                                     </v>
          </cell>
        </row>
        <row r="57">
          <cell r="B57">
            <v>131</v>
          </cell>
          <cell r="C57" t="str">
            <v xml:space="preserve">Orange and Rockland Utilities, Inc                                    </v>
          </cell>
        </row>
        <row r="58">
          <cell r="B58">
            <v>134</v>
          </cell>
          <cell r="C58" t="str">
            <v xml:space="preserve">PacifiCorp                                                            </v>
          </cell>
        </row>
        <row r="59">
          <cell r="B59">
            <v>135</v>
          </cell>
          <cell r="C59" t="str">
            <v xml:space="preserve">PECO Energy Company                                                   </v>
          </cell>
        </row>
        <row r="60">
          <cell r="B60">
            <v>136</v>
          </cell>
          <cell r="C60" t="str">
            <v xml:space="preserve">Pennsylvania Electric Company                                         </v>
          </cell>
        </row>
        <row r="61">
          <cell r="B61">
            <v>137</v>
          </cell>
          <cell r="C61" t="str">
            <v xml:space="preserve">Pennsylvania Power Company                                            </v>
          </cell>
        </row>
        <row r="62">
          <cell r="B62">
            <v>138</v>
          </cell>
          <cell r="C62" t="str">
            <v xml:space="preserve">PPL Electric Utilities Corporation                                    </v>
          </cell>
        </row>
        <row r="63">
          <cell r="B63">
            <v>141</v>
          </cell>
          <cell r="C63" t="str">
            <v xml:space="preserve">Portland General Electric Company                                     </v>
          </cell>
        </row>
        <row r="64">
          <cell r="B64">
            <v>142</v>
          </cell>
          <cell r="C64" t="str">
            <v xml:space="preserve">THE POTOMAC EDISON COMPANY                                            </v>
          </cell>
        </row>
        <row r="65">
          <cell r="B65">
            <v>143</v>
          </cell>
          <cell r="C65" t="str">
            <v xml:space="preserve">Potomac Electric Power Company                                        </v>
          </cell>
        </row>
        <row r="66">
          <cell r="B66">
            <v>144</v>
          </cell>
          <cell r="C66" t="str">
            <v xml:space="preserve">Duke Energy Indiana, LLC                                              </v>
          </cell>
        </row>
        <row r="67">
          <cell r="B67">
            <v>145</v>
          </cell>
          <cell r="C67" t="str">
            <v xml:space="preserve">Public Service Company of Colorado                                    </v>
          </cell>
        </row>
        <row r="68">
          <cell r="B68">
            <v>148</v>
          </cell>
          <cell r="C68" t="str">
            <v xml:space="preserve">Public Service Company of Oklahoma                                    </v>
          </cell>
        </row>
        <row r="69">
          <cell r="B69">
            <v>149</v>
          </cell>
          <cell r="C69" t="str">
            <v xml:space="preserve">Public Service Electric and Gas Company                               </v>
          </cell>
        </row>
        <row r="70">
          <cell r="B70">
            <v>150</v>
          </cell>
          <cell r="C70" t="str">
            <v xml:space="preserve">Puget Sound Energy, Inc.                                              </v>
          </cell>
        </row>
        <row r="71">
          <cell r="B71">
            <v>151</v>
          </cell>
          <cell r="C71" t="str">
            <v xml:space="preserve">Rochester Gas and Electric Corporation                                </v>
          </cell>
        </row>
        <row r="72">
          <cell r="B72">
            <v>152</v>
          </cell>
          <cell r="C72" t="str">
            <v xml:space="preserve">Rockland Electric Company                                             </v>
          </cell>
        </row>
        <row r="73">
          <cell r="B73">
            <v>155</v>
          </cell>
          <cell r="C73" t="str">
            <v xml:space="preserve">San Diego Gas &amp; Electric Company                                      </v>
          </cell>
        </row>
        <row r="74">
          <cell r="B74">
            <v>157</v>
          </cell>
          <cell r="C74" t="str">
            <v xml:space="preserve">Sierra Pacific Power Company d/b/a NV Energy                          </v>
          </cell>
        </row>
        <row r="75">
          <cell r="B75">
            <v>159</v>
          </cell>
          <cell r="C75" t="str">
            <v xml:space="preserve">South Carolina Electric &amp; Gas Company                                 </v>
          </cell>
        </row>
        <row r="76">
          <cell r="B76">
            <v>161</v>
          </cell>
          <cell r="C76" t="str">
            <v xml:space="preserve">Southern California Edison Company                                    </v>
          </cell>
        </row>
        <row r="77">
          <cell r="B77">
            <v>163</v>
          </cell>
          <cell r="C77" t="str">
            <v xml:space="preserve">Southern Indiana Gas and Electric Company                             </v>
          </cell>
        </row>
        <row r="78">
          <cell r="B78">
            <v>164</v>
          </cell>
          <cell r="C78" t="str">
            <v xml:space="preserve">Southwestern Electric Power Company                                   </v>
          </cell>
        </row>
        <row r="79">
          <cell r="B79">
            <v>166</v>
          </cell>
          <cell r="C79" t="str">
            <v xml:space="preserve">Southwestern Public Service Company                                   </v>
          </cell>
        </row>
        <row r="80">
          <cell r="B80">
            <v>167</v>
          </cell>
          <cell r="C80" t="str">
            <v xml:space="preserve">Superior Water, Light and Power Company                               </v>
          </cell>
        </row>
        <row r="81">
          <cell r="B81">
            <v>170</v>
          </cell>
          <cell r="C81" t="str">
            <v xml:space="preserve">Tampa Electric Company                                                </v>
          </cell>
        </row>
        <row r="82">
          <cell r="B82">
            <v>175</v>
          </cell>
          <cell r="C82" t="str">
            <v xml:space="preserve">Toledo Edison Company, The                                            </v>
          </cell>
        </row>
        <row r="83">
          <cell r="B83">
            <v>177</v>
          </cell>
          <cell r="C83" t="str">
            <v xml:space="preserve">UNION ELECTRIC COMPANY                                                </v>
          </cell>
        </row>
        <row r="84">
          <cell r="B84">
            <v>178</v>
          </cell>
          <cell r="C84" t="str">
            <v xml:space="preserve">Duke Energy Kentucky, Inc.                                            </v>
          </cell>
        </row>
        <row r="85">
          <cell r="B85">
            <v>179</v>
          </cell>
          <cell r="C85" t="str">
            <v xml:space="preserve">The United Illuminating Company                                       </v>
          </cell>
        </row>
        <row r="86">
          <cell r="B86">
            <v>181</v>
          </cell>
          <cell r="C86" t="str">
            <v xml:space="preserve">Upper Peninsula Power Company                                         </v>
          </cell>
        </row>
        <row r="87">
          <cell r="B87">
            <v>187</v>
          </cell>
          <cell r="C87" t="str">
            <v xml:space="preserve">Avista Corporation                                                    </v>
          </cell>
        </row>
        <row r="88">
          <cell r="B88">
            <v>188</v>
          </cell>
          <cell r="C88" t="str">
            <v xml:space="preserve">WEST PENN POWER COMPANY                                               </v>
          </cell>
        </row>
        <row r="89">
          <cell r="B89">
            <v>192</v>
          </cell>
          <cell r="C89" t="str">
            <v xml:space="preserve">Wheeling Power Company                                                </v>
          </cell>
        </row>
        <row r="90">
          <cell r="B90">
            <v>193</v>
          </cell>
          <cell r="C90" t="str">
            <v xml:space="preserve">Wisconsin Electric Power Company                                      </v>
          </cell>
        </row>
        <row r="91">
          <cell r="B91">
            <v>194</v>
          </cell>
          <cell r="C91" t="str">
            <v xml:space="preserve">Wisconsin Power and Light Company                                     </v>
          </cell>
        </row>
        <row r="92">
          <cell r="B92">
            <v>195</v>
          </cell>
          <cell r="C92" t="str">
            <v xml:space="preserve">Wisconsin Public Service Corporation                                  </v>
          </cell>
        </row>
        <row r="93">
          <cell r="B93">
            <v>281</v>
          </cell>
          <cell r="C93" t="str">
            <v xml:space="preserve">Interstate Power and Light Company                                    </v>
          </cell>
        </row>
        <row r="94">
          <cell r="B94">
            <v>288</v>
          </cell>
          <cell r="C94" t="str">
            <v xml:space="preserve">UNS Electric, Inc.                                                    </v>
          </cell>
        </row>
        <row r="95">
          <cell r="B95">
            <v>290</v>
          </cell>
          <cell r="C95" t="str">
            <v xml:space="preserve">Unitil Energy Systems, Inc.                                           </v>
          </cell>
        </row>
        <row r="96">
          <cell r="B96">
            <v>309</v>
          </cell>
          <cell r="C96" t="str">
            <v xml:space="preserve">NSTAR Electric Company                                                </v>
          </cell>
        </row>
        <row r="97">
          <cell r="B97">
            <v>315</v>
          </cell>
          <cell r="C97" t="str">
            <v xml:space="preserve">Entergy Texas, Inc.                                                   </v>
          </cell>
        </row>
        <row r="98">
          <cell r="B98">
            <v>403</v>
          </cell>
          <cell r="C98" t="str">
            <v xml:space="preserve">Cheyenne Light, Fuel and Power Company                                </v>
          </cell>
        </row>
        <row r="99">
          <cell r="B99">
            <v>428</v>
          </cell>
          <cell r="C99" t="str">
            <v xml:space="preserve">UGI Utilities, Inc.                                                   </v>
          </cell>
        </row>
        <row r="100">
          <cell r="B100">
            <v>432</v>
          </cell>
          <cell r="C100" t="str">
            <v xml:space="preserve">Black Hills/Colorado Electric Utility Company, LP                     </v>
          </cell>
        </row>
        <row r="101">
          <cell r="B101">
            <v>443</v>
          </cell>
          <cell r="C101" t="str">
            <v xml:space="preserve">Ameren Illinois Company                                               </v>
          </cell>
        </row>
        <row r="102">
          <cell r="B102">
            <v>454</v>
          </cell>
          <cell r="C102" t="str">
            <v xml:space="preserve">Entergy Louisiana, LLC                                               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ado DEA"/>
    </sheetNames>
    <sheetDataSet>
      <sheetData sheetId="0">
        <row r="2">
          <cell r="B2">
            <v>2</v>
          </cell>
          <cell r="D2">
            <v>12148900000</v>
          </cell>
          <cell r="E2">
            <v>570917000</v>
          </cell>
          <cell r="F2">
            <v>163132000</v>
          </cell>
          <cell r="G2">
            <v>307935000</v>
          </cell>
          <cell r="H2">
            <v>122309000</v>
          </cell>
          <cell r="I2">
            <v>53537800</v>
          </cell>
          <cell r="J2">
            <v>3081910</v>
          </cell>
          <cell r="K2">
            <v>1487120</v>
          </cell>
          <cell r="L2">
            <v>133958</v>
          </cell>
          <cell r="M2">
            <v>176001000</v>
          </cell>
          <cell r="N2">
            <v>118.325</v>
          </cell>
          <cell r="O2">
            <v>2582470</v>
          </cell>
          <cell r="P2">
            <v>1.7355</v>
          </cell>
          <cell r="Q2">
            <v>0</v>
          </cell>
          <cell r="S2">
            <v>0.80921699999999996</v>
          </cell>
          <cell r="T2">
            <v>0.834013</v>
          </cell>
        </row>
        <row r="3">
          <cell r="B3">
            <v>3</v>
          </cell>
          <cell r="D3">
            <v>141510000</v>
          </cell>
          <cell r="E3">
            <v>11742400</v>
          </cell>
          <cell r="F3">
            <v>1616920</v>
          </cell>
          <cell r="G3">
            <v>3725550</v>
          </cell>
          <cell r="H3">
            <v>3340200</v>
          </cell>
          <cell r="I3">
            <v>381492</v>
          </cell>
          <cell r="J3">
            <v>16204.5</v>
          </cell>
          <cell r="K3">
            <v>17213.3</v>
          </cell>
          <cell r="L3">
            <v>300.64699999999999</v>
          </cell>
          <cell r="M3">
            <v>2888570</v>
          </cell>
          <cell r="N3">
            <v>167</v>
          </cell>
          <cell r="O3">
            <v>70908.600000000006</v>
          </cell>
          <cell r="P3">
            <v>4.1025</v>
          </cell>
          <cell r="Q3">
            <v>0</v>
          </cell>
          <cell r="S3">
            <v>0.81897600000000004</v>
          </cell>
          <cell r="T3">
            <v>0.70700099999999999</v>
          </cell>
        </row>
        <row r="4">
          <cell r="B4">
            <v>6</v>
          </cell>
          <cell r="D4">
            <v>4463510000</v>
          </cell>
          <cell r="E4">
            <v>202007000</v>
          </cell>
          <cell r="F4">
            <v>59186400</v>
          </cell>
          <cell r="G4">
            <v>159087000</v>
          </cell>
          <cell r="H4">
            <v>28604400</v>
          </cell>
          <cell r="I4">
            <v>27744500</v>
          </cell>
          <cell r="J4">
            <v>2140330</v>
          </cell>
          <cell r="K4">
            <v>956586</v>
          </cell>
          <cell r="L4">
            <v>81471.5</v>
          </cell>
          <cell r="M4">
            <v>337878000</v>
          </cell>
          <cell r="N4">
            <v>353.27499999999998</v>
          </cell>
          <cell r="O4">
            <v>1816010</v>
          </cell>
          <cell r="P4">
            <v>1.8987499999999999</v>
          </cell>
          <cell r="Q4">
            <v>1</v>
          </cell>
          <cell r="S4">
            <v>1</v>
          </cell>
          <cell r="T4">
            <v>1</v>
          </cell>
        </row>
        <row r="5">
          <cell r="B5">
            <v>7</v>
          </cell>
          <cell r="D5">
            <v>7206810000</v>
          </cell>
          <cell r="E5">
            <v>440316000</v>
          </cell>
          <cell r="F5">
            <v>135694000</v>
          </cell>
          <cell r="G5">
            <v>118275000</v>
          </cell>
          <cell r="H5">
            <v>56988900</v>
          </cell>
          <cell r="I5">
            <v>28287600</v>
          </cell>
          <cell r="J5">
            <v>1828200</v>
          </cell>
          <cell r="K5">
            <v>1249770</v>
          </cell>
          <cell r="L5">
            <v>53732.1</v>
          </cell>
          <cell r="M5">
            <v>101948000</v>
          </cell>
          <cell r="N5">
            <v>81.55</v>
          </cell>
          <cell r="O5">
            <v>1188510</v>
          </cell>
          <cell r="P5">
            <v>0.95174999999999998</v>
          </cell>
          <cell r="Q5">
            <v>0</v>
          </cell>
          <cell r="S5">
            <v>0.71113099999999996</v>
          </cell>
          <cell r="T5">
            <v>0.80689100000000002</v>
          </cell>
        </row>
        <row r="6">
          <cell r="B6">
            <v>8</v>
          </cell>
          <cell r="D6">
            <v>4766540000</v>
          </cell>
          <cell r="E6">
            <v>175468000</v>
          </cell>
          <cell r="F6">
            <v>107541000</v>
          </cell>
          <cell r="G6">
            <v>85872500</v>
          </cell>
          <cell r="H6">
            <v>58529100</v>
          </cell>
          <cell r="I6">
            <v>21494900</v>
          </cell>
          <cell r="J6">
            <v>1252800</v>
          </cell>
          <cell r="K6">
            <v>713043</v>
          </cell>
          <cell r="L6">
            <v>65946</v>
          </cell>
          <cell r="M6">
            <v>195171000</v>
          </cell>
          <cell r="N6">
            <v>273.64999999999998</v>
          </cell>
          <cell r="O6">
            <v>1478800</v>
          </cell>
          <cell r="P6">
            <v>2.0739999999999998</v>
          </cell>
          <cell r="Q6">
            <v>0</v>
          </cell>
          <cell r="S6">
            <v>0.64278999999999997</v>
          </cell>
          <cell r="T6">
            <v>0.65228299999999995</v>
          </cell>
        </row>
        <row r="7">
          <cell r="B7">
            <v>9</v>
          </cell>
          <cell r="D7">
            <v>3060580000</v>
          </cell>
          <cell r="E7">
            <v>81639500</v>
          </cell>
          <cell r="F7">
            <v>110394000</v>
          </cell>
          <cell r="G7">
            <v>104606000</v>
          </cell>
          <cell r="H7">
            <v>88790000</v>
          </cell>
          <cell r="I7">
            <v>8738060</v>
          </cell>
          <cell r="J7">
            <v>588008</v>
          </cell>
          <cell r="K7">
            <v>556707</v>
          </cell>
          <cell r="L7">
            <v>15304.3</v>
          </cell>
          <cell r="M7">
            <v>39883400</v>
          </cell>
          <cell r="N7">
            <v>71.637500000000003</v>
          </cell>
          <cell r="O7">
            <v>671156</v>
          </cell>
          <cell r="P7">
            <v>1.2050000000000001</v>
          </cell>
          <cell r="Q7">
            <v>1</v>
          </cell>
          <cell r="S7">
            <v>0.91896599999999995</v>
          </cell>
          <cell r="T7">
            <v>0.91798800000000003</v>
          </cell>
        </row>
        <row r="8">
          <cell r="B8">
            <v>17</v>
          </cell>
          <cell r="D8">
            <v>9724310000</v>
          </cell>
          <cell r="E8">
            <v>467006000</v>
          </cell>
          <cell r="F8">
            <v>72228400</v>
          </cell>
          <cell r="G8">
            <v>168457000</v>
          </cell>
          <cell r="H8">
            <v>70531600</v>
          </cell>
          <cell r="I8">
            <v>43635500</v>
          </cell>
          <cell r="J8">
            <v>2215790</v>
          </cell>
          <cell r="K8">
            <v>1582310</v>
          </cell>
          <cell r="L8">
            <v>108605</v>
          </cell>
          <cell r="M8">
            <v>239026000</v>
          </cell>
          <cell r="N8">
            <v>151.06800000000001</v>
          </cell>
          <cell r="O8">
            <v>3158130</v>
          </cell>
          <cell r="P8">
            <v>1.9950000000000001</v>
          </cell>
          <cell r="Q8">
            <v>1</v>
          </cell>
          <cell r="S8">
            <v>0.99917900000000004</v>
          </cell>
          <cell r="T8">
            <v>0.99922599999999995</v>
          </cell>
        </row>
        <row r="9">
          <cell r="B9">
            <v>22</v>
          </cell>
          <cell r="D9">
            <v>1840880000</v>
          </cell>
          <cell r="E9">
            <v>109501000</v>
          </cell>
          <cell r="F9">
            <v>30975400</v>
          </cell>
          <cell r="G9">
            <v>29986500</v>
          </cell>
          <cell r="H9">
            <v>16629300</v>
          </cell>
          <cell r="I9">
            <v>8507290</v>
          </cell>
          <cell r="J9">
            <v>730968</v>
          </cell>
          <cell r="K9">
            <v>289730</v>
          </cell>
          <cell r="L9">
            <v>17903.099999999999</v>
          </cell>
          <cell r="M9">
            <v>45140700</v>
          </cell>
          <cell r="N9">
            <v>155.80000000000001</v>
          </cell>
          <cell r="O9">
            <v>507022</v>
          </cell>
          <cell r="P9">
            <v>1.75</v>
          </cell>
          <cell r="Q9">
            <v>0</v>
          </cell>
          <cell r="S9">
            <v>0.63622999999999996</v>
          </cell>
          <cell r="T9">
            <v>0.64521899999999999</v>
          </cell>
        </row>
        <row r="10">
          <cell r="B10">
            <v>27</v>
          </cell>
          <cell r="D10">
            <v>3125040000</v>
          </cell>
          <cell r="E10">
            <v>156901000</v>
          </cell>
          <cell r="F10">
            <v>29863600</v>
          </cell>
          <cell r="G10">
            <v>83260500</v>
          </cell>
          <cell r="H10">
            <v>43391900</v>
          </cell>
          <cell r="I10">
            <v>19961500</v>
          </cell>
          <cell r="J10">
            <v>181204</v>
          </cell>
          <cell r="K10">
            <v>721188</v>
          </cell>
          <cell r="L10">
            <v>28427</v>
          </cell>
          <cell r="M10">
            <v>90705300</v>
          </cell>
          <cell r="N10">
            <v>125.977</v>
          </cell>
          <cell r="O10">
            <v>940059</v>
          </cell>
          <cell r="P10">
            <v>1.3049999999999999</v>
          </cell>
          <cell r="Q10">
            <v>1</v>
          </cell>
          <cell r="S10">
            <v>1</v>
          </cell>
          <cell r="T10">
            <v>1</v>
          </cell>
        </row>
        <row r="11">
          <cell r="B11">
            <v>30</v>
          </cell>
          <cell r="D11">
            <v>2705830000</v>
          </cell>
          <cell r="E11">
            <v>192068000</v>
          </cell>
          <cell r="F11">
            <v>54567100</v>
          </cell>
          <cell r="G11">
            <v>55357600</v>
          </cell>
          <cell r="H11">
            <v>22562500</v>
          </cell>
          <cell r="I11">
            <v>18072500</v>
          </cell>
          <cell r="J11">
            <v>115031</v>
          </cell>
          <cell r="K11">
            <v>752284</v>
          </cell>
          <cell r="L11">
            <v>51693.7</v>
          </cell>
          <cell r="M11">
            <v>92386100</v>
          </cell>
          <cell r="N11">
            <v>122.81100000000001</v>
          </cell>
          <cell r="O11">
            <v>1066290</v>
          </cell>
          <cell r="P11">
            <v>1.4172499999999999</v>
          </cell>
          <cell r="Q11">
            <v>1</v>
          </cell>
          <cell r="S11">
            <v>1</v>
          </cell>
          <cell r="T11">
            <v>1</v>
          </cell>
        </row>
        <row r="12">
          <cell r="B12">
            <v>32</v>
          </cell>
          <cell r="D12">
            <v>21297500000</v>
          </cell>
          <cell r="E12">
            <v>1086720000</v>
          </cell>
          <cell r="F12">
            <v>294742000</v>
          </cell>
          <cell r="G12">
            <v>484184000</v>
          </cell>
          <cell r="H12">
            <v>300496000</v>
          </cell>
          <cell r="I12">
            <v>86495500</v>
          </cell>
          <cell r="J12">
            <v>6603410</v>
          </cell>
          <cell r="K12">
            <v>4034180</v>
          </cell>
          <cell r="L12">
            <v>169484</v>
          </cell>
          <cell r="M12">
            <v>206093000</v>
          </cell>
          <cell r="N12">
            <v>51.1312</v>
          </cell>
          <cell r="O12">
            <v>3285860</v>
          </cell>
          <cell r="P12">
            <v>0.8145</v>
          </cell>
          <cell r="Q12">
            <v>1</v>
          </cell>
          <cell r="S12">
            <v>1</v>
          </cell>
          <cell r="T12">
            <v>1</v>
          </cell>
        </row>
        <row r="13">
          <cell r="B13">
            <v>39</v>
          </cell>
          <cell r="D13">
            <v>7620960000</v>
          </cell>
          <cell r="E13">
            <v>231857000</v>
          </cell>
          <cell r="F13">
            <v>256475000</v>
          </cell>
          <cell r="G13">
            <v>197832000</v>
          </cell>
          <cell r="H13">
            <v>159147000</v>
          </cell>
          <cell r="I13">
            <v>20812400</v>
          </cell>
          <cell r="J13">
            <v>595975</v>
          </cell>
          <cell r="K13">
            <v>1254250</v>
          </cell>
          <cell r="L13">
            <v>34236</v>
          </cell>
          <cell r="M13">
            <v>149957000</v>
          </cell>
          <cell r="N13">
            <v>119.51300000000001</v>
          </cell>
          <cell r="O13">
            <v>1668620</v>
          </cell>
          <cell r="P13">
            <v>1.3285</v>
          </cell>
          <cell r="Q13">
            <v>0</v>
          </cell>
          <cell r="S13">
            <v>0.83974300000000002</v>
          </cell>
          <cell r="T13">
            <v>0.838897</v>
          </cell>
        </row>
        <row r="14">
          <cell r="B14">
            <v>41</v>
          </cell>
          <cell r="D14">
            <v>9049570000</v>
          </cell>
          <cell r="E14">
            <v>726835000</v>
          </cell>
          <cell r="F14">
            <v>228160000</v>
          </cell>
          <cell r="G14">
            <v>206523000</v>
          </cell>
          <cell r="H14">
            <v>47951600</v>
          </cell>
          <cell r="I14">
            <v>32872900</v>
          </cell>
          <cell r="J14">
            <v>1826390</v>
          </cell>
          <cell r="K14">
            <v>1833740</v>
          </cell>
          <cell r="L14">
            <v>134409</v>
          </cell>
          <cell r="M14">
            <v>362253000</v>
          </cell>
          <cell r="N14">
            <v>197.46</v>
          </cell>
          <cell r="O14">
            <v>2537870</v>
          </cell>
          <cell r="P14">
            <v>1.38375</v>
          </cell>
          <cell r="Q14">
            <v>1</v>
          </cell>
          <cell r="S14">
            <v>0.97183699999999995</v>
          </cell>
          <cell r="T14">
            <v>0.98122399999999999</v>
          </cell>
        </row>
        <row r="15">
          <cell r="B15">
            <v>42</v>
          </cell>
          <cell r="D15">
            <v>2526950000</v>
          </cell>
          <cell r="E15">
            <v>80115100</v>
          </cell>
          <cell r="F15">
            <v>45501300</v>
          </cell>
          <cell r="G15">
            <v>44921200</v>
          </cell>
          <cell r="H15">
            <v>28760800</v>
          </cell>
          <cell r="I15">
            <v>3857800</v>
          </cell>
          <cell r="J15">
            <v>63562.5</v>
          </cell>
          <cell r="K15">
            <v>268979</v>
          </cell>
          <cell r="L15">
            <v>13364.6</v>
          </cell>
          <cell r="M15">
            <v>31613900</v>
          </cell>
          <cell r="N15">
            <v>117.348</v>
          </cell>
          <cell r="O15">
            <v>315327</v>
          </cell>
          <cell r="P15">
            <v>1.1725000000000001</v>
          </cell>
          <cell r="Q15">
            <v>0</v>
          </cell>
          <cell r="S15">
            <v>0.84479899999999997</v>
          </cell>
          <cell r="T15">
            <v>0.84574700000000003</v>
          </cell>
        </row>
        <row r="16">
          <cell r="B16">
            <v>43</v>
          </cell>
          <cell r="D16">
            <v>2814610000</v>
          </cell>
          <cell r="E16">
            <v>163289000</v>
          </cell>
          <cell r="F16">
            <v>67293300</v>
          </cell>
          <cell r="G16">
            <v>88286700</v>
          </cell>
          <cell r="H16">
            <v>86028800</v>
          </cell>
          <cell r="I16">
            <v>12035500</v>
          </cell>
          <cell r="J16">
            <v>661810</v>
          </cell>
          <cell r="K16">
            <v>527511</v>
          </cell>
          <cell r="L16">
            <v>33012.199999999997</v>
          </cell>
          <cell r="M16">
            <v>39427500</v>
          </cell>
          <cell r="N16">
            <v>74.747500000000002</v>
          </cell>
          <cell r="O16">
            <v>502712</v>
          </cell>
          <cell r="P16">
            <v>0.95274999999999999</v>
          </cell>
          <cell r="Q16">
            <v>0</v>
          </cell>
          <cell r="S16">
            <v>0.67183599999999999</v>
          </cell>
          <cell r="T16">
            <v>0.67637199999999997</v>
          </cell>
        </row>
        <row r="17">
          <cell r="B17">
            <v>44</v>
          </cell>
          <cell r="D17">
            <v>9306150000</v>
          </cell>
          <cell r="E17">
            <v>521065000</v>
          </cell>
          <cell r="F17">
            <v>303511000</v>
          </cell>
          <cell r="G17">
            <v>293527000</v>
          </cell>
          <cell r="H17">
            <v>139043000</v>
          </cell>
          <cell r="I17">
            <v>42203600</v>
          </cell>
          <cell r="J17">
            <v>1695020</v>
          </cell>
          <cell r="K17">
            <v>2203460</v>
          </cell>
          <cell r="L17">
            <v>86635.3</v>
          </cell>
          <cell r="M17">
            <v>394946000</v>
          </cell>
          <cell r="N17">
            <v>179.36199999999999</v>
          </cell>
          <cell r="O17">
            <v>2976310</v>
          </cell>
          <cell r="P17">
            <v>1.351</v>
          </cell>
          <cell r="Q17">
            <v>1</v>
          </cell>
          <cell r="S17">
            <v>0.92666199999999999</v>
          </cell>
          <cell r="T17">
            <v>0.93764700000000001</v>
          </cell>
        </row>
        <row r="18">
          <cell r="B18">
            <v>45</v>
          </cell>
          <cell r="D18">
            <v>18672400000</v>
          </cell>
          <cell r="E18">
            <v>941505000</v>
          </cell>
          <cell r="F18">
            <v>132870000</v>
          </cell>
          <cell r="G18">
            <v>305368000</v>
          </cell>
          <cell r="H18">
            <v>120970000</v>
          </cell>
          <cell r="I18">
            <v>78519900</v>
          </cell>
          <cell r="J18">
            <v>4982340</v>
          </cell>
          <cell r="K18">
            <v>2627090</v>
          </cell>
          <cell r="L18">
            <v>153929</v>
          </cell>
          <cell r="M18">
            <v>488108000</v>
          </cell>
          <cell r="N18">
            <v>185.99299999999999</v>
          </cell>
          <cell r="O18">
            <v>4039470</v>
          </cell>
          <cell r="P18">
            <v>1.5375000000000001</v>
          </cell>
          <cell r="Q18">
            <v>1</v>
          </cell>
          <cell r="S18">
            <v>1</v>
          </cell>
          <cell r="T18">
            <v>1</v>
          </cell>
        </row>
        <row r="19">
          <cell r="B19">
            <v>46</v>
          </cell>
          <cell r="D19">
            <v>3200690000</v>
          </cell>
          <cell r="E19">
            <v>180952000</v>
          </cell>
          <cell r="F19">
            <v>60567800</v>
          </cell>
          <cell r="G19">
            <v>45963000</v>
          </cell>
          <cell r="H19">
            <v>110224000</v>
          </cell>
          <cell r="I19">
            <v>12646500</v>
          </cell>
          <cell r="J19">
            <v>809049</v>
          </cell>
          <cell r="K19">
            <v>599050</v>
          </cell>
          <cell r="L19">
            <v>65018.1</v>
          </cell>
          <cell r="M19">
            <v>62605800</v>
          </cell>
          <cell r="N19">
            <v>104.5</v>
          </cell>
          <cell r="O19">
            <v>611121</v>
          </cell>
          <cell r="P19">
            <v>1.02</v>
          </cell>
          <cell r="Q19">
            <v>0</v>
          </cell>
          <cell r="S19">
            <v>0.704565</v>
          </cell>
          <cell r="T19">
            <v>0.70879400000000004</v>
          </cell>
        </row>
        <row r="20">
          <cell r="B20">
            <v>49</v>
          </cell>
          <cell r="D20">
            <v>1870840000</v>
          </cell>
          <cell r="E20">
            <v>96421900</v>
          </cell>
          <cell r="F20">
            <v>22266400</v>
          </cell>
          <cell r="G20">
            <v>24394300</v>
          </cell>
          <cell r="H20">
            <v>26493600</v>
          </cell>
          <cell r="I20">
            <v>7994940</v>
          </cell>
          <cell r="J20">
            <v>522455</v>
          </cell>
          <cell r="K20">
            <v>426178</v>
          </cell>
          <cell r="L20">
            <v>13544.3</v>
          </cell>
          <cell r="M20">
            <v>46605000</v>
          </cell>
          <cell r="N20">
            <v>109.551</v>
          </cell>
          <cell r="O20">
            <v>455278</v>
          </cell>
          <cell r="P20">
            <v>1.073</v>
          </cell>
          <cell r="Q20">
            <v>1</v>
          </cell>
          <cell r="S20">
            <v>1</v>
          </cell>
          <cell r="T20">
            <v>1</v>
          </cell>
        </row>
        <row r="21">
          <cell r="B21">
            <v>51</v>
          </cell>
          <cell r="D21">
            <v>1429490000</v>
          </cell>
          <cell r="E21">
            <v>42930400</v>
          </cell>
          <cell r="F21">
            <v>17218300</v>
          </cell>
          <cell r="G21">
            <v>22765800</v>
          </cell>
          <cell r="H21">
            <v>19431400</v>
          </cell>
          <cell r="I21">
            <v>4671910</v>
          </cell>
          <cell r="J21">
            <v>116854</v>
          </cell>
          <cell r="K21">
            <v>174035</v>
          </cell>
          <cell r="L21">
            <v>11942.2</v>
          </cell>
          <cell r="M21">
            <v>4522610</v>
          </cell>
          <cell r="N21">
            <v>25.997499999999999</v>
          </cell>
          <cell r="O21">
            <v>189205</v>
          </cell>
          <cell r="P21">
            <v>1.0892500000000001</v>
          </cell>
          <cell r="Q21">
            <v>1</v>
          </cell>
          <cell r="S21">
            <v>1</v>
          </cell>
          <cell r="T21">
            <v>1</v>
          </cell>
        </row>
        <row r="22">
          <cell r="B22">
            <v>54</v>
          </cell>
          <cell r="D22">
            <v>158290000</v>
          </cell>
          <cell r="E22">
            <v>9605070</v>
          </cell>
          <cell r="F22">
            <v>9033000</v>
          </cell>
          <cell r="G22">
            <v>4329110</v>
          </cell>
          <cell r="H22">
            <v>3657650</v>
          </cell>
          <cell r="I22">
            <v>438961</v>
          </cell>
          <cell r="J22">
            <v>4010.5</v>
          </cell>
          <cell r="K22">
            <v>29926.799999999999</v>
          </cell>
          <cell r="L22">
            <v>769.25300000000004</v>
          </cell>
          <cell r="M22">
            <v>2477620</v>
          </cell>
          <cell r="N22">
            <v>82.807199999999995</v>
          </cell>
          <cell r="O22">
            <v>63073.7</v>
          </cell>
          <cell r="P22">
            <v>2.1077499999999998</v>
          </cell>
          <cell r="Q22">
            <v>1</v>
          </cell>
          <cell r="S22">
            <v>1</v>
          </cell>
          <cell r="T22">
            <v>1</v>
          </cell>
        </row>
        <row r="23">
          <cell r="B23">
            <v>55</v>
          </cell>
          <cell r="D23">
            <v>7796510000</v>
          </cell>
          <cell r="E23">
            <v>299827000</v>
          </cell>
          <cell r="F23">
            <v>190475000</v>
          </cell>
          <cell r="G23">
            <v>156137000</v>
          </cell>
          <cell r="H23">
            <v>176854000</v>
          </cell>
          <cell r="I23">
            <v>38896600</v>
          </cell>
          <cell r="J23">
            <v>2549100</v>
          </cell>
          <cell r="K23">
            <v>1818400</v>
          </cell>
          <cell r="L23">
            <v>65828.7</v>
          </cell>
          <cell r="M23">
            <v>181839000</v>
          </cell>
          <cell r="N23">
            <v>100</v>
          </cell>
          <cell r="O23">
            <v>2353750</v>
          </cell>
          <cell r="P23">
            <v>1.2949999999999999</v>
          </cell>
          <cell r="Q23">
            <v>1</v>
          </cell>
          <cell r="S23">
            <v>1</v>
          </cell>
          <cell r="T23">
            <v>1</v>
          </cell>
        </row>
        <row r="24">
          <cell r="B24">
            <v>56</v>
          </cell>
          <cell r="D24">
            <v>18221600000</v>
          </cell>
          <cell r="E24">
            <v>1068350000</v>
          </cell>
          <cell r="F24">
            <v>159760000</v>
          </cell>
          <cell r="G24">
            <v>660845000</v>
          </cell>
          <cell r="H24">
            <v>164154000</v>
          </cell>
          <cell r="I24">
            <v>111096000</v>
          </cell>
          <cell r="J24">
            <v>6856550</v>
          </cell>
          <cell r="K24">
            <v>5015430</v>
          </cell>
          <cell r="L24">
            <v>181465</v>
          </cell>
          <cell r="M24">
            <v>268239000</v>
          </cell>
          <cell r="N24">
            <v>53.547499999999999</v>
          </cell>
          <cell r="O24">
            <v>5142570</v>
          </cell>
          <cell r="P24">
            <v>1.0325</v>
          </cell>
          <cell r="Q24">
            <v>1</v>
          </cell>
          <cell r="S24">
            <v>1</v>
          </cell>
          <cell r="T24">
            <v>1</v>
          </cell>
        </row>
        <row r="25">
          <cell r="B25">
            <v>57</v>
          </cell>
          <cell r="D25">
            <v>12637300000</v>
          </cell>
          <cell r="E25">
            <v>674807000</v>
          </cell>
          <cell r="F25">
            <v>302839000</v>
          </cell>
          <cell r="G25">
            <v>264850000</v>
          </cell>
          <cell r="H25">
            <v>143681000</v>
          </cell>
          <cell r="I25">
            <v>83351900</v>
          </cell>
          <cell r="J25">
            <v>3941320</v>
          </cell>
          <cell r="K25">
            <v>2556300</v>
          </cell>
          <cell r="L25">
            <v>116654</v>
          </cell>
          <cell r="M25">
            <v>336327000</v>
          </cell>
          <cell r="N25">
            <v>131.398</v>
          </cell>
          <cell r="O25">
            <v>4457040</v>
          </cell>
          <cell r="P25">
            <v>1.7450000000000001</v>
          </cell>
          <cell r="Q25">
            <v>1</v>
          </cell>
          <cell r="S25">
            <v>1</v>
          </cell>
          <cell r="T25">
            <v>1</v>
          </cell>
        </row>
        <row r="26">
          <cell r="B26">
            <v>59</v>
          </cell>
          <cell r="D26">
            <v>295764000</v>
          </cell>
          <cell r="E26">
            <v>6577170</v>
          </cell>
          <cell r="F26">
            <v>2407370</v>
          </cell>
          <cell r="G26">
            <v>7304710</v>
          </cell>
          <cell r="H26">
            <v>1637480</v>
          </cell>
          <cell r="I26">
            <v>899290</v>
          </cell>
          <cell r="J26">
            <v>26856</v>
          </cell>
          <cell r="K26">
            <v>44436.3</v>
          </cell>
          <cell r="L26">
            <v>5942.29</v>
          </cell>
          <cell r="M26">
            <v>12655000</v>
          </cell>
          <cell r="N26">
            <v>286.85700000000003</v>
          </cell>
          <cell r="O26">
            <v>87857.1</v>
          </cell>
          <cell r="P26">
            <v>1.98675</v>
          </cell>
          <cell r="Q26">
            <v>1</v>
          </cell>
          <cell r="S26">
            <v>1</v>
          </cell>
          <cell r="T26">
            <v>1</v>
          </cell>
        </row>
        <row r="27">
          <cell r="B27">
            <v>61</v>
          </cell>
          <cell r="D27">
            <v>1384700000</v>
          </cell>
          <cell r="E27">
            <v>66548800</v>
          </cell>
          <cell r="F27">
            <v>10464000</v>
          </cell>
          <cell r="G27">
            <v>39399600</v>
          </cell>
          <cell r="H27">
            <v>11485300</v>
          </cell>
          <cell r="I27">
            <v>4134580</v>
          </cell>
          <cell r="J27">
            <v>188834</v>
          </cell>
          <cell r="K27">
            <v>265537</v>
          </cell>
          <cell r="L27">
            <v>19852</v>
          </cell>
          <cell r="M27">
            <v>62383900</v>
          </cell>
          <cell r="N27">
            <v>234.95500000000001</v>
          </cell>
          <cell r="O27">
            <v>610271</v>
          </cell>
          <cell r="P27">
            <v>2.29975</v>
          </cell>
          <cell r="Q27">
            <v>1</v>
          </cell>
          <cell r="S27">
            <v>1</v>
          </cell>
          <cell r="T27">
            <v>1</v>
          </cell>
        </row>
        <row r="28">
          <cell r="B28">
            <v>62</v>
          </cell>
          <cell r="D28">
            <v>1882430000</v>
          </cell>
          <cell r="E28">
            <v>110567000</v>
          </cell>
          <cell r="F28">
            <v>45986200</v>
          </cell>
          <cell r="G28">
            <v>47231300</v>
          </cell>
          <cell r="H28">
            <v>32901800</v>
          </cell>
          <cell r="I28">
            <v>10956300</v>
          </cell>
          <cell r="J28">
            <v>595018</v>
          </cell>
          <cell r="K28">
            <v>464824</v>
          </cell>
          <cell r="L28">
            <v>32278.9</v>
          </cell>
          <cell r="M28">
            <v>40129600</v>
          </cell>
          <cell r="N28">
            <v>86.5</v>
          </cell>
          <cell r="O28">
            <v>732619</v>
          </cell>
          <cell r="P28">
            <v>1.5745</v>
          </cell>
          <cell r="Q28">
            <v>0</v>
          </cell>
          <cell r="S28">
            <v>0.84603700000000004</v>
          </cell>
          <cell r="T28">
            <v>0.84551500000000002</v>
          </cell>
        </row>
        <row r="29">
          <cell r="B29">
            <v>70</v>
          </cell>
          <cell r="D29">
            <v>2507780000</v>
          </cell>
          <cell r="E29">
            <v>151144000</v>
          </cell>
          <cell r="F29">
            <v>74820500</v>
          </cell>
          <cell r="G29">
            <v>48397000</v>
          </cell>
          <cell r="H29">
            <v>70322100</v>
          </cell>
          <cell r="I29">
            <v>14630600</v>
          </cell>
          <cell r="J29">
            <v>1182570</v>
          </cell>
          <cell r="K29">
            <v>558980</v>
          </cell>
          <cell r="L29">
            <v>45243.8</v>
          </cell>
          <cell r="M29">
            <v>85293800</v>
          </cell>
          <cell r="N29">
            <v>152.99799999999999</v>
          </cell>
          <cell r="O29">
            <v>707369</v>
          </cell>
          <cell r="P29">
            <v>1.2675000000000001</v>
          </cell>
          <cell r="Q29">
            <v>0</v>
          </cell>
          <cell r="S29">
            <v>0.74351699999999998</v>
          </cell>
          <cell r="T29">
            <v>0.74678500000000003</v>
          </cell>
        </row>
        <row r="30">
          <cell r="B30">
            <v>73</v>
          </cell>
          <cell r="D30">
            <v>2403420000</v>
          </cell>
          <cell r="E30">
            <v>122683000</v>
          </cell>
          <cell r="F30">
            <v>49813200</v>
          </cell>
          <cell r="G30">
            <v>73910400</v>
          </cell>
          <cell r="H30">
            <v>18588100</v>
          </cell>
          <cell r="I30">
            <v>17854500</v>
          </cell>
          <cell r="J30">
            <v>1584380</v>
          </cell>
          <cell r="K30">
            <v>596230</v>
          </cell>
          <cell r="L30">
            <v>35259.9</v>
          </cell>
          <cell r="M30">
            <v>102165000</v>
          </cell>
          <cell r="N30">
            <v>171.375</v>
          </cell>
          <cell r="O30">
            <v>727409</v>
          </cell>
          <cell r="P30">
            <v>1.22</v>
          </cell>
          <cell r="Q30">
            <v>1</v>
          </cell>
          <cell r="S30">
            <v>1</v>
          </cell>
          <cell r="T30">
            <v>1</v>
          </cell>
        </row>
        <row r="31">
          <cell r="B31">
            <v>74</v>
          </cell>
          <cell r="D31">
            <v>2962210000</v>
          </cell>
          <cell r="E31">
            <v>221619000</v>
          </cell>
          <cell r="F31">
            <v>26441100</v>
          </cell>
          <cell r="G31">
            <v>48633800</v>
          </cell>
          <cell r="H31">
            <v>32407500</v>
          </cell>
          <cell r="I31">
            <v>13281200</v>
          </cell>
          <cell r="J31">
            <v>419748</v>
          </cell>
          <cell r="K31">
            <v>502154</v>
          </cell>
          <cell r="L31">
            <v>18783.5</v>
          </cell>
          <cell r="M31">
            <v>34706700</v>
          </cell>
          <cell r="N31">
            <v>69.024000000000001</v>
          </cell>
          <cell r="O31">
            <v>567219</v>
          </cell>
          <cell r="P31">
            <v>1.1285000000000001</v>
          </cell>
          <cell r="Q31">
            <v>1</v>
          </cell>
          <cell r="S31">
            <v>0.99532399999999999</v>
          </cell>
          <cell r="T31">
            <v>0.99541000000000002</v>
          </cell>
        </row>
        <row r="32">
          <cell r="B32">
            <v>77</v>
          </cell>
          <cell r="D32">
            <v>6042050000</v>
          </cell>
          <cell r="E32">
            <v>229909000</v>
          </cell>
          <cell r="F32">
            <v>170429000</v>
          </cell>
          <cell r="G32">
            <v>202753000</v>
          </cell>
          <cell r="H32">
            <v>96764800</v>
          </cell>
          <cell r="I32">
            <v>20416000</v>
          </cell>
          <cell r="J32">
            <v>810161</v>
          </cell>
          <cell r="K32">
            <v>1134260</v>
          </cell>
          <cell r="L32">
            <v>37730.9</v>
          </cell>
          <cell r="M32">
            <v>184683000</v>
          </cell>
          <cell r="N32">
            <v>162.66499999999999</v>
          </cell>
          <cell r="O32">
            <v>2363850</v>
          </cell>
          <cell r="P32">
            <v>2.0802499999999999</v>
          </cell>
          <cell r="Q32">
            <v>0</v>
          </cell>
          <cell r="S32">
            <v>0.707121</v>
          </cell>
          <cell r="T32">
            <v>0.74360300000000001</v>
          </cell>
        </row>
        <row r="33">
          <cell r="B33">
            <v>81</v>
          </cell>
          <cell r="D33">
            <v>1001860000</v>
          </cell>
          <cell r="E33">
            <v>30342700</v>
          </cell>
          <cell r="F33">
            <v>12263600</v>
          </cell>
          <cell r="G33">
            <v>43928100</v>
          </cell>
          <cell r="H33">
            <v>8170730</v>
          </cell>
          <cell r="I33">
            <v>5546520</v>
          </cell>
          <cell r="J33">
            <v>377724</v>
          </cell>
          <cell r="K33">
            <v>166367</v>
          </cell>
          <cell r="L33">
            <v>16449.5</v>
          </cell>
          <cell r="M33">
            <v>74277800</v>
          </cell>
          <cell r="N33">
            <v>446.55</v>
          </cell>
          <cell r="O33">
            <v>430057</v>
          </cell>
          <cell r="P33">
            <v>2.5852499999999998</v>
          </cell>
          <cell r="Q33">
            <v>1</v>
          </cell>
          <cell r="S33">
            <v>0.88516899999999998</v>
          </cell>
          <cell r="T33">
            <v>0.88858499999999996</v>
          </cell>
        </row>
        <row r="34">
          <cell r="B34">
            <v>82</v>
          </cell>
          <cell r="D34">
            <v>2973820000</v>
          </cell>
          <cell r="E34">
            <v>120079000</v>
          </cell>
          <cell r="F34">
            <v>61205000</v>
          </cell>
          <cell r="G34">
            <v>58586500</v>
          </cell>
          <cell r="H34">
            <v>36198300</v>
          </cell>
          <cell r="I34">
            <v>18344500</v>
          </cell>
          <cell r="J34">
            <v>1251180</v>
          </cell>
          <cell r="K34">
            <v>555173</v>
          </cell>
          <cell r="L34">
            <v>26149.5</v>
          </cell>
          <cell r="M34">
            <v>46816800</v>
          </cell>
          <cell r="N34">
            <v>84.367500000000007</v>
          </cell>
          <cell r="O34">
            <v>562740</v>
          </cell>
          <cell r="P34">
            <v>1.0142500000000001</v>
          </cell>
          <cell r="Q34">
            <v>1</v>
          </cell>
          <cell r="S34">
            <v>0.91067100000000001</v>
          </cell>
          <cell r="T34">
            <v>0.91431600000000002</v>
          </cell>
        </row>
        <row r="35">
          <cell r="B35">
            <v>83</v>
          </cell>
          <cell r="D35">
            <v>203993000</v>
          </cell>
          <cell r="E35">
            <v>8550280</v>
          </cell>
          <cell r="F35">
            <v>1910040</v>
          </cell>
          <cell r="G35">
            <v>6458500</v>
          </cell>
          <cell r="H35">
            <v>1864680</v>
          </cell>
          <cell r="I35">
            <v>1907320</v>
          </cell>
          <cell r="J35">
            <v>45699.8</v>
          </cell>
          <cell r="K35">
            <v>48151.5</v>
          </cell>
          <cell r="L35">
            <v>2120.91</v>
          </cell>
          <cell r="M35">
            <v>12814800</v>
          </cell>
          <cell r="N35">
            <v>266.10000000000002</v>
          </cell>
          <cell r="O35">
            <v>87179.6</v>
          </cell>
          <cell r="P35">
            <v>1.8105</v>
          </cell>
          <cell r="Q35">
            <v>1</v>
          </cell>
          <cell r="S35">
            <v>1</v>
          </cell>
          <cell r="T35">
            <v>1</v>
          </cell>
        </row>
        <row r="36">
          <cell r="B36">
            <v>88</v>
          </cell>
          <cell r="D36">
            <v>1647480000</v>
          </cell>
          <cell r="E36">
            <v>60834400</v>
          </cell>
          <cell r="F36">
            <v>34634800</v>
          </cell>
          <cell r="G36">
            <v>45367600</v>
          </cell>
          <cell r="H36">
            <v>26607300</v>
          </cell>
          <cell r="I36">
            <v>11563500</v>
          </cell>
          <cell r="J36">
            <v>552920</v>
          </cell>
          <cell r="K36">
            <v>414549</v>
          </cell>
          <cell r="L36">
            <v>25939.7</v>
          </cell>
          <cell r="M36">
            <v>33020900</v>
          </cell>
          <cell r="N36">
            <v>79.685000000000002</v>
          </cell>
          <cell r="O36">
            <v>499334</v>
          </cell>
          <cell r="P36">
            <v>1.2055</v>
          </cell>
          <cell r="Q36">
            <v>1</v>
          </cell>
          <cell r="S36">
            <v>1</v>
          </cell>
          <cell r="T36">
            <v>1</v>
          </cell>
        </row>
        <row r="37">
          <cell r="B37">
            <v>93</v>
          </cell>
          <cell r="D37">
            <v>5000240000</v>
          </cell>
          <cell r="E37">
            <v>202714000</v>
          </cell>
          <cell r="F37">
            <v>385387000</v>
          </cell>
          <cell r="G37">
            <v>158535000</v>
          </cell>
          <cell r="H37">
            <v>147423000</v>
          </cell>
          <cell r="I37">
            <v>12739100</v>
          </cell>
          <cell r="J37">
            <v>340042</v>
          </cell>
          <cell r="K37">
            <v>1039230</v>
          </cell>
          <cell r="L37">
            <v>115003</v>
          </cell>
          <cell r="M37">
            <v>189948000</v>
          </cell>
          <cell r="N37">
            <v>169.10499999999999</v>
          </cell>
          <cell r="O37">
            <v>1425610</v>
          </cell>
          <cell r="P37">
            <v>1.36025</v>
          </cell>
          <cell r="Q37">
            <v>1</v>
          </cell>
          <cell r="S37">
            <v>0.96394500000000005</v>
          </cell>
          <cell r="T37">
            <v>0.963754</v>
          </cell>
        </row>
        <row r="38">
          <cell r="B38">
            <v>95</v>
          </cell>
          <cell r="D38">
            <v>470991000</v>
          </cell>
          <cell r="E38">
            <v>26941600</v>
          </cell>
          <cell r="F38">
            <v>6081890</v>
          </cell>
          <cell r="G38">
            <v>14810300</v>
          </cell>
          <cell r="H38">
            <v>5724240</v>
          </cell>
          <cell r="I38">
            <v>3294930</v>
          </cell>
          <cell r="J38">
            <v>292617</v>
          </cell>
          <cell r="K38">
            <v>143224</v>
          </cell>
          <cell r="L38">
            <v>7656.31</v>
          </cell>
          <cell r="M38">
            <v>27043400</v>
          </cell>
          <cell r="N38">
            <v>188.75</v>
          </cell>
          <cell r="O38">
            <v>281935</v>
          </cell>
          <cell r="P38">
            <v>1.9675</v>
          </cell>
          <cell r="Q38">
            <v>1</v>
          </cell>
          <cell r="S38">
            <v>1</v>
          </cell>
          <cell r="T38">
            <v>1</v>
          </cell>
        </row>
        <row r="39">
          <cell r="B39">
            <v>96</v>
          </cell>
          <cell r="D39">
            <v>2968600000</v>
          </cell>
          <cell r="E39">
            <v>143580000</v>
          </cell>
          <cell r="F39">
            <v>63429500</v>
          </cell>
          <cell r="G39">
            <v>77235300</v>
          </cell>
          <cell r="H39">
            <v>51710500</v>
          </cell>
          <cell r="I39">
            <v>14067800</v>
          </cell>
          <cell r="J39">
            <v>385546</v>
          </cell>
          <cell r="K39">
            <v>571772</v>
          </cell>
          <cell r="L39">
            <v>28883.7</v>
          </cell>
          <cell r="M39">
            <v>93717700</v>
          </cell>
          <cell r="N39">
            <v>163.929</v>
          </cell>
          <cell r="O39">
            <v>967735</v>
          </cell>
          <cell r="P39">
            <v>1.6924999999999999</v>
          </cell>
          <cell r="Q39">
            <v>0</v>
          </cell>
          <cell r="S39">
            <v>0.72520099999999998</v>
          </cell>
          <cell r="T39">
            <v>0.72690100000000002</v>
          </cell>
        </row>
        <row r="40">
          <cell r="B40">
            <v>98</v>
          </cell>
          <cell r="D40">
            <v>910053000</v>
          </cell>
          <cell r="E40">
            <v>92260600</v>
          </cell>
          <cell r="F40">
            <v>18131300</v>
          </cell>
          <cell r="G40">
            <v>24338800</v>
          </cell>
          <cell r="H40">
            <v>15168100</v>
          </cell>
          <cell r="I40">
            <v>8732500</v>
          </cell>
          <cell r="J40">
            <v>490977</v>
          </cell>
          <cell r="K40">
            <v>147208</v>
          </cell>
          <cell r="L40">
            <v>10247.9</v>
          </cell>
          <cell r="M40">
            <v>18719700</v>
          </cell>
          <cell r="N40">
            <v>127.148</v>
          </cell>
          <cell r="O40">
            <v>209070</v>
          </cell>
          <cell r="P40">
            <v>1.42</v>
          </cell>
          <cell r="Q40">
            <v>1</v>
          </cell>
          <cell r="S40">
            <v>1</v>
          </cell>
          <cell r="T40">
            <v>1</v>
          </cell>
        </row>
        <row r="41">
          <cell r="B41">
            <v>100</v>
          </cell>
          <cell r="D41">
            <v>2854530000</v>
          </cell>
          <cell r="E41">
            <v>71763100</v>
          </cell>
          <cell r="F41">
            <v>38733900</v>
          </cell>
          <cell r="G41">
            <v>55770200</v>
          </cell>
          <cell r="H41">
            <v>41803500</v>
          </cell>
          <cell r="I41">
            <v>13093900</v>
          </cell>
          <cell r="J41">
            <v>757180</v>
          </cell>
          <cell r="K41">
            <v>450751</v>
          </cell>
          <cell r="L41">
            <v>18281</v>
          </cell>
          <cell r="M41">
            <v>106477000</v>
          </cell>
          <cell r="N41">
            <v>236.2</v>
          </cell>
          <cell r="O41">
            <v>949701</v>
          </cell>
          <cell r="P41">
            <v>2.1067499999999999</v>
          </cell>
          <cell r="Q41">
            <v>1</v>
          </cell>
          <cell r="S41">
            <v>0.94924900000000001</v>
          </cell>
          <cell r="T41">
            <v>0.95300600000000002</v>
          </cell>
        </row>
        <row r="42">
          <cell r="B42">
            <v>101</v>
          </cell>
          <cell r="D42">
            <v>2492830000</v>
          </cell>
          <cell r="E42">
            <v>120374000</v>
          </cell>
          <cell r="F42">
            <v>28666800</v>
          </cell>
          <cell r="G42">
            <v>65108300</v>
          </cell>
          <cell r="H42">
            <v>19004500</v>
          </cell>
          <cell r="I42">
            <v>12085600</v>
          </cell>
          <cell r="J42">
            <v>438717</v>
          </cell>
          <cell r="K42">
            <v>392104</v>
          </cell>
          <cell r="L42">
            <v>55391.5</v>
          </cell>
          <cell r="M42">
            <v>155063000</v>
          </cell>
          <cell r="N42">
            <v>395.44</v>
          </cell>
          <cell r="O42">
            <v>963691</v>
          </cell>
          <cell r="P42">
            <v>2.4575</v>
          </cell>
          <cell r="Q42">
            <v>0</v>
          </cell>
          <cell r="S42">
            <v>0.73944699999999997</v>
          </cell>
          <cell r="T42">
            <v>0.75635300000000005</v>
          </cell>
        </row>
        <row r="43">
          <cell r="B43">
            <v>105</v>
          </cell>
          <cell r="D43">
            <v>37765500</v>
          </cell>
          <cell r="E43">
            <v>2437350</v>
          </cell>
          <cell r="F43">
            <v>918663</v>
          </cell>
          <cell r="G43">
            <v>1596170</v>
          </cell>
          <cell r="H43">
            <v>2016370</v>
          </cell>
          <cell r="I43">
            <v>92772.800000000003</v>
          </cell>
          <cell r="J43">
            <v>6947</v>
          </cell>
          <cell r="K43">
            <v>5314</v>
          </cell>
          <cell r="L43">
            <v>370.42599999999999</v>
          </cell>
          <cell r="M43">
            <v>267745</v>
          </cell>
          <cell r="N43">
            <v>50.74</v>
          </cell>
          <cell r="O43">
            <v>11958.9</v>
          </cell>
          <cell r="P43">
            <v>2.2450000000000001</v>
          </cell>
          <cell r="Q43">
            <v>1</v>
          </cell>
          <cell r="S43">
            <v>1</v>
          </cell>
          <cell r="T43">
            <v>1</v>
          </cell>
        </row>
        <row r="44">
          <cell r="B44">
            <v>107</v>
          </cell>
          <cell r="D44">
            <v>2286180000</v>
          </cell>
          <cell r="E44">
            <v>83206000</v>
          </cell>
          <cell r="F44">
            <v>135746000</v>
          </cell>
          <cell r="G44">
            <v>51167000</v>
          </cell>
          <cell r="H44">
            <v>92602500</v>
          </cell>
          <cell r="I44">
            <v>5591740</v>
          </cell>
          <cell r="J44">
            <v>248093</v>
          </cell>
          <cell r="K44">
            <v>462416</v>
          </cell>
          <cell r="L44">
            <v>30432.7</v>
          </cell>
          <cell r="M44">
            <v>30355400</v>
          </cell>
          <cell r="N44">
            <v>65.379499999999993</v>
          </cell>
          <cell r="O44">
            <v>712921</v>
          </cell>
          <cell r="P44">
            <v>1.5295000000000001</v>
          </cell>
          <cell r="Q44">
            <v>0</v>
          </cell>
          <cell r="S44">
            <v>0.84893300000000005</v>
          </cell>
          <cell r="T44">
            <v>0.84821299999999999</v>
          </cell>
        </row>
        <row r="45">
          <cell r="B45">
            <v>108</v>
          </cell>
          <cell r="D45">
            <v>3455870000</v>
          </cell>
          <cell r="E45">
            <v>208767000</v>
          </cell>
          <cell r="F45">
            <v>82398400</v>
          </cell>
          <cell r="G45">
            <v>23244600</v>
          </cell>
          <cell r="H45">
            <v>38347300</v>
          </cell>
          <cell r="I45">
            <v>20178900</v>
          </cell>
          <cell r="J45">
            <v>533897</v>
          </cell>
          <cell r="K45">
            <v>942974</v>
          </cell>
          <cell r="L45">
            <v>35932.699999999997</v>
          </cell>
          <cell r="M45">
            <v>38547400</v>
          </cell>
          <cell r="N45">
            <v>40.897500000000001</v>
          </cell>
          <cell r="O45">
            <v>511204</v>
          </cell>
          <cell r="P45">
            <v>0.54249999999999998</v>
          </cell>
          <cell r="Q45">
            <v>1</v>
          </cell>
          <cell r="S45">
            <v>1</v>
          </cell>
          <cell r="T45">
            <v>1</v>
          </cell>
        </row>
        <row r="46">
          <cell r="B46">
            <v>114</v>
          </cell>
          <cell r="D46">
            <v>789455000</v>
          </cell>
          <cell r="E46">
            <v>51275600</v>
          </cell>
          <cell r="F46">
            <v>24904300</v>
          </cell>
          <cell r="G46">
            <v>18486100</v>
          </cell>
          <cell r="H46">
            <v>24348800</v>
          </cell>
          <cell r="I46">
            <v>5703450</v>
          </cell>
          <cell r="J46">
            <v>124656</v>
          </cell>
          <cell r="K46">
            <v>203554</v>
          </cell>
          <cell r="L46">
            <v>2407.7600000000002</v>
          </cell>
          <cell r="M46">
            <v>33143200</v>
          </cell>
          <cell r="N46">
            <v>162.97499999999999</v>
          </cell>
          <cell r="O46">
            <v>397132</v>
          </cell>
          <cell r="P46">
            <v>1.94825</v>
          </cell>
          <cell r="Q46">
            <v>1</v>
          </cell>
          <cell r="S46">
            <v>0.90196100000000001</v>
          </cell>
          <cell r="T46">
            <v>0.90344500000000005</v>
          </cell>
        </row>
        <row r="47">
          <cell r="B47">
            <v>115</v>
          </cell>
          <cell r="D47">
            <v>2920740000</v>
          </cell>
          <cell r="E47">
            <v>133704000</v>
          </cell>
          <cell r="F47">
            <v>170745000</v>
          </cell>
          <cell r="G47">
            <v>229448000</v>
          </cell>
          <cell r="H47">
            <v>104875000</v>
          </cell>
          <cell r="I47">
            <v>15448400</v>
          </cell>
          <cell r="J47">
            <v>993624</v>
          </cell>
          <cell r="K47">
            <v>900607</v>
          </cell>
          <cell r="L47">
            <v>42640.9</v>
          </cell>
          <cell r="M47">
            <v>139927000</v>
          </cell>
          <cell r="N47">
            <v>155.33500000000001</v>
          </cell>
          <cell r="O47">
            <v>1821760</v>
          </cell>
          <cell r="P47">
            <v>2.0225</v>
          </cell>
          <cell r="Q47">
            <v>1</v>
          </cell>
          <cell r="S47">
            <v>1</v>
          </cell>
          <cell r="T47">
            <v>1</v>
          </cell>
        </row>
        <row r="48">
          <cell r="B48">
            <v>117</v>
          </cell>
          <cell r="D48">
            <v>8184560000</v>
          </cell>
          <cell r="E48">
            <v>247051000</v>
          </cell>
          <cell r="F48">
            <v>323611000</v>
          </cell>
          <cell r="G48">
            <v>333687000</v>
          </cell>
          <cell r="H48">
            <v>286987000</v>
          </cell>
          <cell r="I48">
            <v>14023900</v>
          </cell>
          <cell r="J48">
            <v>591486</v>
          </cell>
          <cell r="K48">
            <v>1386270</v>
          </cell>
          <cell r="L48">
            <v>115350</v>
          </cell>
          <cell r="M48">
            <v>194624000</v>
          </cell>
          <cell r="N48">
            <v>140.345</v>
          </cell>
          <cell r="O48">
            <v>2056550</v>
          </cell>
          <cell r="P48">
            <v>1.4830000000000001</v>
          </cell>
          <cell r="Q48">
            <v>1</v>
          </cell>
          <cell r="S48">
            <v>0.89739100000000005</v>
          </cell>
          <cell r="T48">
            <v>0.897011</v>
          </cell>
        </row>
        <row r="49">
          <cell r="B49">
            <v>119</v>
          </cell>
          <cell r="D49">
            <v>3144680000</v>
          </cell>
          <cell r="E49">
            <v>127347000</v>
          </cell>
          <cell r="F49">
            <v>19818000</v>
          </cell>
          <cell r="G49">
            <v>57652600</v>
          </cell>
          <cell r="H49">
            <v>45935800</v>
          </cell>
          <cell r="I49">
            <v>15840100</v>
          </cell>
          <cell r="J49">
            <v>618832</v>
          </cell>
          <cell r="K49">
            <v>471825</v>
          </cell>
          <cell r="L49">
            <v>21932.1</v>
          </cell>
          <cell r="M49">
            <v>34810100</v>
          </cell>
          <cell r="N49">
            <v>73.25</v>
          </cell>
          <cell r="O49">
            <v>337922</v>
          </cell>
          <cell r="P49">
            <v>0.71125000000000005</v>
          </cell>
          <cell r="Q49">
            <v>1</v>
          </cell>
          <cell r="S49">
            <v>1</v>
          </cell>
          <cell r="T49">
            <v>1</v>
          </cell>
        </row>
        <row r="50">
          <cell r="B50">
            <v>120</v>
          </cell>
          <cell r="D50">
            <v>5845390000</v>
          </cell>
          <cell r="E50">
            <v>155278000</v>
          </cell>
          <cell r="F50">
            <v>174325000</v>
          </cell>
          <cell r="G50">
            <v>128017000</v>
          </cell>
          <cell r="H50">
            <v>66195700</v>
          </cell>
          <cell r="I50">
            <v>33735900</v>
          </cell>
          <cell r="J50">
            <v>835704</v>
          </cell>
          <cell r="K50">
            <v>1485220</v>
          </cell>
          <cell r="L50">
            <v>127577</v>
          </cell>
          <cell r="M50">
            <v>128592000</v>
          </cell>
          <cell r="N50">
            <v>86.523200000000003</v>
          </cell>
          <cell r="O50">
            <v>1404610</v>
          </cell>
          <cell r="P50">
            <v>0.94525000000000003</v>
          </cell>
          <cell r="Q50">
            <v>1</v>
          </cell>
          <cell r="S50">
            <v>1</v>
          </cell>
          <cell r="T50">
            <v>1</v>
          </cell>
        </row>
        <row r="51">
          <cell r="B51">
            <v>121</v>
          </cell>
          <cell r="D51">
            <v>1826680000</v>
          </cell>
          <cell r="E51">
            <v>55690600</v>
          </cell>
          <cell r="F51">
            <v>23008700</v>
          </cell>
          <cell r="G51">
            <v>32733800</v>
          </cell>
          <cell r="H51">
            <v>17100300</v>
          </cell>
          <cell r="I51">
            <v>6779010</v>
          </cell>
          <cell r="J51">
            <v>564642</v>
          </cell>
          <cell r="K51">
            <v>260318</v>
          </cell>
          <cell r="L51">
            <v>41810.9</v>
          </cell>
          <cell r="M51">
            <v>39727600</v>
          </cell>
          <cell r="N51">
            <v>152.34</v>
          </cell>
          <cell r="O51">
            <v>358503</v>
          </cell>
          <cell r="P51">
            <v>1.3745000000000001</v>
          </cell>
          <cell r="Q51">
            <v>0</v>
          </cell>
          <cell r="S51">
            <v>0.78899900000000001</v>
          </cell>
          <cell r="T51">
            <v>0.79284699999999997</v>
          </cell>
        </row>
        <row r="52">
          <cell r="B52">
            <v>126</v>
          </cell>
          <cell r="D52">
            <v>3617250000</v>
          </cell>
          <cell r="E52">
            <v>246927000</v>
          </cell>
          <cell r="F52">
            <v>71340200</v>
          </cell>
          <cell r="G52">
            <v>76060100</v>
          </cell>
          <cell r="H52">
            <v>30003600</v>
          </cell>
          <cell r="I52">
            <v>23444600</v>
          </cell>
          <cell r="J52">
            <v>298257</v>
          </cell>
          <cell r="K52">
            <v>1052030</v>
          </cell>
          <cell r="L52">
            <v>106522</v>
          </cell>
          <cell r="M52">
            <v>111725000</v>
          </cell>
          <cell r="N52">
            <v>106.188</v>
          </cell>
          <cell r="O52">
            <v>1484070</v>
          </cell>
          <cell r="P52">
            <v>1.4105000000000001</v>
          </cell>
          <cell r="Q52">
            <v>1</v>
          </cell>
          <cell r="S52">
            <v>1</v>
          </cell>
          <cell r="T52">
            <v>1</v>
          </cell>
        </row>
        <row r="53">
          <cell r="B53">
            <v>127</v>
          </cell>
          <cell r="D53">
            <v>5586890000</v>
          </cell>
          <cell r="E53">
            <v>334459000</v>
          </cell>
          <cell r="F53">
            <v>199574000</v>
          </cell>
          <cell r="G53">
            <v>176944000</v>
          </cell>
          <cell r="H53">
            <v>39696600</v>
          </cell>
          <cell r="I53">
            <v>43138700</v>
          </cell>
          <cell r="J53">
            <v>718185</v>
          </cell>
          <cell r="K53">
            <v>1487200</v>
          </cell>
          <cell r="L53">
            <v>73517.600000000006</v>
          </cell>
          <cell r="M53">
            <v>292330000</v>
          </cell>
          <cell r="N53">
            <v>196.65</v>
          </cell>
          <cell r="O53">
            <v>2267140</v>
          </cell>
          <cell r="P53">
            <v>1.5245</v>
          </cell>
          <cell r="Q53">
            <v>1</v>
          </cell>
          <cell r="S53">
            <v>1</v>
          </cell>
          <cell r="T53">
            <v>1</v>
          </cell>
        </row>
        <row r="54">
          <cell r="B54">
            <v>130</v>
          </cell>
          <cell r="D54">
            <v>4546590000</v>
          </cell>
          <cell r="E54">
            <v>272019000</v>
          </cell>
          <cell r="F54">
            <v>78928700</v>
          </cell>
          <cell r="G54">
            <v>102945000</v>
          </cell>
          <cell r="H54">
            <v>45366800</v>
          </cell>
          <cell r="I54">
            <v>27436000</v>
          </cell>
          <cell r="J54">
            <v>1257410</v>
          </cell>
          <cell r="K54">
            <v>850223</v>
          </cell>
          <cell r="L54">
            <v>55200.5</v>
          </cell>
          <cell r="M54">
            <v>117918000</v>
          </cell>
          <cell r="N54">
            <v>138.84800000000001</v>
          </cell>
          <cell r="O54">
            <v>1342750</v>
          </cell>
          <cell r="P54">
            <v>1.58</v>
          </cell>
          <cell r="Q54">
            <v>0</v>
          </cell>
          <cell r="S54">
            <v>0.76185199999999997</v>
          </cell>
          <cell r="T54">
            <v>0.76957799999999998</v>
          </cell>
        </row>
        <row r="55">
          <cell r="B55">
            <v>131</v>
          </cell>
          <cell r="D55">
            <v>1096230000</v>
          </cell>
          <cell r="E55">
            <v>60414900</v>
          </cell>
          <cell r="F55">
            <v>61739900</v>
          </cell>
          <cell r="G55">
            <v>48288700</v>
          </cell>
          <cell r="H55">
            <v>56765800</v>
          </cell>
          <cell r="I55">
            <v>3926780</v>
          </cell>
          <cell r="J55">
            <v>143286</v>
          </cell>
          <cell r="K55">
            <v>233744</v>
          </cell>
          <cell r="L55">
            <v>9134.14</v>
          </cell>
          <cell r="M55">
            <v>24706000</v>
          </cell>
          <cell r="N55">
            <v>105.697</v>
          </cell>
          <cell r="O55">
            <v>353916</v>
          </cell>
          <cell r="P55">
            <v>1.512</v>
          </cell>
          <cell r="Q55">
            <v>0</v>
          </cell>
          <cell r="S55">
            <v>0.77277300000000004</v>
          </cell>
          <cell r="T55">
            <v>0.77174600000000004</v>
          </cell>
        </row>
        <row r="56">
          <cell r="B56">
            <v>134</v>
          </cell>
          <cell r="D56">
            <v>11152700000</v>
          </cell>
          <cell r="E56">
            <v>380958000</v>
          </cell>
          <cell r="F56">
            <v>186178000</v>
          </cell>
          <cell r="G56">
            <v>209561000</v>
          </cell>
          <cell r="H56">
            <v>55525600</v>
          </cell>
          <cell r="I56">
            <v>55067000</v>
          </cell>
          <cell r="J56">
            <v>3698880</v>
          </cell>
          <cell r="K56">
            <v>1916700</v>
          </cell>
          <cell r="L56">
            <v>91315.7</v>
          </cell>
          <cell r="M56">
            <v>225488000</v>
          </cell>
          <cell r="N56">
            <v>117.578</v>
          </cell>
          <cell r="O56">
            <v>5372680</v>
          </cell>
          <cell r="P56">
            <v>2.8155000000000001</v>
          </cell>
          <cell r="Q56">
            <v>1</v>
          </cell>
          <cell r="S56">
            <v>1</v>
          </cell>
          <cell r="T56">
            <v>1</v>
          </cell>
        </row>
        <row r="57">
          <cell r="B57">
            <v>135</v>
          </cell>
          <cell r="D57">
            <v>6973470000</v>
          </cell>
          <cell r="E57">
            <v>425801000</v>
          </cell>
          <cell r="F57">
            <v>190269000</v>
          </cell>
          <cell r="G57">
            <v>326308000</v>
          </cell>
          <cell r="H57">
            <v>140528000</v>
          </cell>
          <cell r="I57">
            <v>37130100</v>
          </cell>
          <cell r="J57">
            <v>2025810</v>
          </cell>
          <cell r="K57">
            <v>1647540</v>
          </cell>
          <cell r="L57">
            <v>32410.6</v>
          </cell>
          <cell r="M57">
            <v>136885000</v>
          </cell>
          <cell r="N57">
            <v>83.075000000000003</v>
          </cell>
          <cell r="O57">
            <v>2086930</v>
          </cell>
          <cell r="P57">
            <v>1.2649999999999999</v>
          </cell>
          <cell r="Q57">
            <v>0</v>
          </cell>
          <cell r="S57">
            <v>0.83540400000000004</v>
          </cell>
          <cell r="T57">
            <v>0.84284499999999996</v>
          </cell>
        </row>
        <row r="58">
          <cell r="B58">
            <v>136</v>
          </cell>
          <cell r="D58">
            <v>3573940000</v>
          </cell>
          <cell r="E58">
            <v>163946000</v>
          </cell>
          <cell r="F58">
            <v>68434100</v>
          </cell>
          <cell r="G58">
            <v>68618900</v>
          </cell>
          <cell r="H58">
            <v>45467700</v>
          </cell>
          <cell r="I58">
            <v>13450300</v>
          </cell>
          <cell r="J58">
            <v>318504</v>
          </cell>
          <cell r="K58">
            <v>586990</v>
          </cell>
          <cell r="L58">
            <v>43048.6</v>
          </cell>
          <cell r="M58">
            <v>121705000</v>
          </cell>
          <cell r="N58">
            <v>207.34299999999999</v>
          </cell>
          <cell r="O58">
            <v>1202270</v>
          </cell>
          <cell r="P58">
            <v>2.0482499999999999</v>
          </cell>
          <cell r="Q58">
            <v>0</v>
          </cell>
          <cell r="S58">
            <v>0.69264700000000001</v>
          </cell>
          <cell r="T58">
            <v>0.68954099999999996</v>
          </cell>
        </row>
        <row r="59">
          <cell r="B59">
            <v>137</v>
          </cell>
          <cell r="D59">
            <v>759204000</v>
          </cell>
          <cell r="E59">
            <v>54452700</v>
          </cell>
          <cell r="F59">
            <v>18486100</v>
          </cell>
          <cell r="G59">
            <v>18445700</v>
          </cell>
          <cell r="H59">
            <v>17611600</v>
          </cell>
          <cell r="I59">
            <v>4616990</v>
          </cell>
          <cell r="J59">
            <v>32675</v>
          </cell>
          <cell r="K59">
            <v>166622</v>
          </cell>
          <cell r="L59">
            <v>19873.5</v>
          </cell>
          <cell r="M59">
            <v>21100500</v>
          </cell>
          <cell r="N59">
            <v>126.66800000000001</v>
          </cell>
          <cell r="O59">
            <v>229199</v>
          </cell>
          <cell r="P59">
            <v>1.37625</v>
          </cell>
          <cell r="Q59">
            <v>1</v>
          </cell>
          <cell r="S59">
            <v>0.97579199999999999</v>
          </cell>
          <cell r="T59">
            <v>0.97272199999999998</v>
          </cell>
        </row>
        <row r="60">
          <cell r="B60">
            <v>138</v>
          </cell>
          <cell r="D60">
            <v>9419220000</v>
          </cell>
          <cell r="E60">
            <v>445192000</v>
          </cell>
          <cell r="F60">
            <v>177629000</v>
          </cell>
          <cell r="G60">
            <v>165547000</v>
          </cell>
          <cell r="H60">
            <v>112595000</v>
          </cell>
          <cell r="I60">
            <v>36623500</v>
          </cell>
          <cell r="J60">
            <v>2368250</v>
          </cell>
          <cell r="K60">
            <v>1444300</v>
          </cell>
          <cell r="L60">
            <v>72125.2</v>
          </cell>
          <cell r="M60">
            <v>105824000</v>
          </cell>
          <cell r="N60">
            <v>73.275000000000006</v>
          </cell>
          <cell r="O60">
            <v>1279690</v>
          </cell>
          <cell r="P60">
            <v>0.88575000000000004</v>
          </cell>
          <cell r="Q60">
            <v>0</v>
          </cell>
          <cell r="S60">
            <v>0.79209099999999999</v>
          </cell>
          <cell r="T60">
            <v>0.847248</v>
          </cell>
        </row>
        <row r="61">
          <cell r="B61">
            <v>141</v>
          </cell>
          <cell r="D61">
            <v>5060880000</v>
          </cell>
          <cell r="E61">
            <v>293411000</v>
          </cell>
          <cell r="F61">
            <v>84099000</v>
          </cell>
          <cell r="G61">
            <v>123310000</v>
          </cell>
          <cell r="H61">
            <v>85029500</v>
          </cell>
          <cell r="I61">
            <v>17417200</v>
          </cell>
          <cell r="J61">
            <v>1008520</v>
          </cell>
          <cell r="K61">
            <v>886126</v>
          </cell>
          <cell r="L61">
            <v>40951.199999999997</v>
          </cell>
          <cell r="M61">
            <v>88350800</v>
          </cell>
          <cell r="N61">
            <v>99.75</v>
          </cell>
          <cell r="O61">
            <v>681626</v>
          </cell>
          <cell r="P61">
            <v>0.77</v>
          </cell>
          <cell r="Q61">
            <v>0</v>
          </cell>
          <cell r="S61">
            <v>0.65468700000000002</v>
          </cell>
          <cell r="T61">
            <v>0.66113999999999995</v>
          </cell>
        </row>
        <row r="62">
          <cell r="B62">
            <v>142</v>
          </cell>
          <cell r="D62">
            <v>2129560000</v>
          </cell>
          <cell r="E62">
            <v>113048000</v>
          </cell>
          <cell r="F62">
            <v>36425100</v>
          </cell>
          <cell r="G62">
            <v>37439200</v>
          </cell>
          <cell r="H62">
            <v>6588690</v>
          </cell>
          <cell r="I62">
            <v>10437500</v>
          </cell>
          <cell r="J62">
            <v>217532</v>
          </cell>
          <cell r="K62">
            <v>414621</v>
          </cell>
          <cell r="L62">
            <v>31100.7</v>
          </cell>
          <cell r="M62">
            <v>58712000</v>
          </cell>
          <cell r="N62">
            <v>141.613</v>
          </cell>
          <cell r="O62">
            <v>462870</v>
          </cell>
          <cell r="P62">
            <v>1.11625</v>
          </cell>
          <cell r="Q62">
            <v>1</v>
          </cell>
          <cell r="S62">
            <v>1</v>
          </cell>
          <cell r="T62">
            <v>1</v>
          </cell>
        </row>
        <row r="63">
          <cell r="B63">
            <v>143</v>
          </cell>
          <cell r="D63">
            <v>7635580000</v>
          </cell>
          <cell r="E63">
            <v>230356000</v>
          </cell>
          <cell r="F63">
            <v>108747000</v>
          </cell>
          <cell r="G63">
            <v>167960000</v>
          </cell>
          <cell r="H63">
            <v>155517000</v>
          </cell>
          <cell r="I63">
            <v>24669400</v>
          </cell>
          <cell r="J63">
            <v>1024970</v>
          </cell>
          <cell r="K63">
            <v>882472</v>
          </cell>
          <cell r="L63">
            <v>17272.5</v>
          </cell>
          <cell r="M63">
            <v>45006300</v>
          </cell>
          <cell r="N63">
            <v>51.097499999999997</v>
          </cell>
          <cell r="O63">
            <v>481451</v>
          </cell>
          <cell r="P63">
            <v>0.54649999999999999</v>
          </cell>
          <cell r="Q63">
            <v>1</v>
          </cell>
          <cell r="S63">
            <v>1</v>
          </cell>
          <cell r="T63">
            <v>1</v>
          </cell>
        </row>
        <row r="64">
          <cell r="B64">
            <v>144</v>
          </cell>
          <cell r="D64">
            <v>3925840000</v>
          </cell>
          <cell r="E64">
            <v>242923000</v>
          </cell>
          <cell r="F64">
            <v>41095200</v>
          </cell>
          <cell r="G64">
            <v>103343000</v>
          </cell>
          <cell r="H64">
            <v>33235400</v>
          </cell>
          <cell r="I64">
            <v>27571700</v>
          </cell>
          <cell r="J64">
            <v>1460900</v>
          </cell>
          <cell r="K64">
            <v>835490</v>
          </cell>
          <cell r="L64">
            <v>42637.4</v>
          </cell>
          <cell r="M64">
            <v>115894000</v>
          </cell>
          <cell r="N64">
            <v>138.82499999999999</v>
          </cell>
          <cell r="O64">
            <v>1127470</v>
          </cell>
          <cell r="P64">
            <v>1.35</v>
          </cell>
          <cell r="Q64">
            <v>1</v>
          </cell>
          <cell r="S64">
            <v>0.94986999999999999</v>
          </cell>
          <cell r="T64">
            <v>0.95336299999999996</v>
          </cell>
        </row>
        <row r="65">
          <cell r="B65">
            <v>145</v>
          </cell>
          <cell r="D65">
            <v>5030080000</v>
          </cell>
          <cell r="E65">
            <v>307300000</v>
          </cell>
          <cell r="F65">
            <v>165618000</v>
          </cell>
          <cell r="G65">
            <v>113130000</v>
          </cell>
          <cell r="H65">
            <v>86866500</v>
          </cell>
          <cell r="I65">
            <v>28970800</v>
          </cell>
          <cell r="J65">
            <v>1942080</v>
          </cell>
          <cell r="K65">
            <v>1488910</v>
          </cell>
          <cell r="L65">
            <v>121567</v>
          </cell>
          <cell r="M65">
            <v>133367000</v>
          </cell>
          <cell r="N65">
            <v>89.587299999999999</v>
          </cell>
          <cell r="O65">
            <v>1550350</v>
          </cell>
          <cell r="P65">
            <v>1.0409999999999999</v>
          </cell>
          <cell r="Q65">
            <v>1</v>
          </cell>
          <cell r="S65">
            <v>1</v>
          </cell>
          <cell r="T65">
            <v>1</v>
          </cell>
        </row>
        <row r="66">
          <cell r="B66">
            <v>148</v>
          </cell>
          <cell r="D66">
            <v>2673890000</v>
          </cell>
          <cell r="E66">
            <v>135742000</v>
          </cell>
          <cell r="F66">
            <v>58520000</v>
          </cell>
          <cell r="G66">
            <v>81245700</v>
          </cell>
          <cell r="H66">
            <v>19214600</v>
          </cell>
          <cell r="I66">
            <v>18300400</v>
          </cell>
          <cell r="J66">
            <v>669057</v>
          </cell>
          <cell r="K66">
            <v>556141</v>
          </cell>
          <cell r="L66">
            <v>30621.5</v>
          </cell>
          <cell r="M66">
            <v>58060800</v>
          </cell>
          <cell r="N66">
            <v>104.425</v>
          </cell>
          <cell r="O66">
            <v>771390</v>
          </cell>
          <cell r="P66">
            <v>1.3867499999999999</v>
          </cell>
          <cell r="Q66">
            <v>1</v>
          </cell>
          <cell r="S66">
            <v>0.93636799999999998</v>
          </cell>
          <cell r="T66">
            <v>0.94167999999999996</v>
          </cell>
        </row>
        <row r="67">
          <cell r="B67">
            <v>149</v>
          </cell>
          <cell r="D67">
            <v>9851190000</v>
          </cell>
          <cell r="E67">
            <v>356533000</v>
          </cell>
          <cell r="F67">
            <v>413113000</v>
          </cell>
          <cell r="G67">
            <v>176719000</v>
          </cell>
          <cell r="H67">
            <v>112257000</v>
          </cell>
          <cell r="I67">
            <v>40753900</v>
          </cell>
          <cell r="J67">
            <v>885242</v>
          </cell>
          <cell r="K67">
            <v>2273940</v>
          </cell>
          <cell r="L67">
            <v>192109</v>
          </cell>
          <cell r="M67">
            <v>109448000</v>
          </cell>
          <cell r="N67">
            <v>48.134999999999998</v>
          </cell>
          <cell r="O67">
            <v>2110710</v>
          </cell>
          <cell r="P67">
            <v>0.92749999999999999</v>
          </cell>
          <cell r="Q67">
            <v>1</v>
          </cell>
          <cell r="S67">
            <v>1</v>
          </cell>
          <cell r="T67">
            <v>1</v>
          </cell>
        </row>
        <row r="68">
          <cell r="B68">
            <v>150</v>
          </cell>
          <cell r="D68">
            <v>4265040000</v>
          </cell>
          <cell r="E68">
            <v>265872000</v>
          </cell>
          <cell r="F68">
            <v>168928000</v>
          </cell>
          <cell r="G68">
            <v>86407300</v>
          </cell>
          <cell r="H68">
            <v>59572700</v>
          </cell>
          <cell r="I68">
            <v>20733800</v>
          </cell>
          <cell r="J68">
            <v>1431250</v>
          </cell>
          <cell r="K68">
            <v>1158030</v>
          </cell>
          <cell r="L68">
            <v>35909.599999999999</v>
          </cell>
          <cell r="M68">
            <v>181484000</v>
          </cell>
          <cell r="N68">
            <v>156.75</v>
          </cell>
          <cell r="O68">
            <v>1907400</v>
          </cell>
          <cell r="P68">
            <v>1.6475</v>
          </cell>
          <cell r="Q68">
            <v>1</v>
          </cell>
          <cell r="S68">
            <v>0.92730100000000004</v>
          </cell>
          <cell r="T68">
            <v>0.93165299999999995</v>
          </cell>
        </row>
        <row r="69">
          <cell r="B69">
            <v>151</v>
          </cell>
          <cell r="D69">
            <v>2240990000</v>
          </cell>
          <cell r="E69">
            <v>68549900</v>
          </cell>
          <cell r="F69">
            <v>87441800</v>
          </cell>
          <cell r="G69">
            <v>72443700</v>
          </cell>
          <cell r="H69">
            <v>41723200</v>
          </cell>
          <cell r="I69">
            <v>7053780</v>
          </cell>
          <cell r="J69">
            <v>383748</v>
          </cell>
          <cell r="K69">
            <v>382288</v>
          </cell>
          <cell r="L69">
            <v>26466.7</v>
          </cell>
          <cell r="M69">
            <v>30235400</v>
          </cell>
          <cell r="N69">
            <v>79.015000000000001</v>
          </cell>
          <cell r="O69">
            <v>406812</v>
          </cell>
          <cell r="P69">
            <v>1.0649999999999999</v>
          </cell>
          <cell r="Q69">
            <v>0</v>
          </cell>
          <cell r="S69">
            <v>0.78661800000000004</v>
          </cell>
          <cell r="T69">
            <v>0.78341799999999995</v>
          </cell>
        </row>
        <row r="70">
          <cell r="B70">
            <v>152</v>
          </cell>
          <cell r="D70">
            <v>350433000</v>
          </cell>
          <cell r="E70">
            <v>15468800</v>
          </cell>
          <cell r="F70">
            <v>16510000</v>
          </cell>
          <cell r="G70">
            <v>17169100</v>
          </cell>
          <cell r="H70">
            <v>19510400</v>
          </cell>
          <cell r="I70">
            <v>1539230</v>
          </cell>
          <cell r="J70">
            <v>54486</v>
          </cell>
          <cell r="K70">
            <v>73690.8</v>
          </cell>
          <cell r="L70">
            <v>6413.87</v>
          </cell>
          <cell r="M70">
            <v>7862610</v>
          </cell>
          <cell r="N70">
            <v>106.676</v>
          </cell>
          <cell r="O70">
            <v>96633.9</v>
          </cell>
          <cell r="P70">
            <v>1.3107500000000001</v>
          </cell>
          <cell r="Q70">
            <v>0</v>
          </cell>
          <cell r="S70">
            <v>0.79453700000000005</v>
          </cell>
          <cell r="T70">
            <v>0.78788199999999997</v>
          </cell>
        </row>
        <row r="71">
          <cell r="B71">
            <v>155</v>
          </cell>
          <cell r="D71">
            <v>6445180000</v>
          </cell>
          <cell r="E71">
            <v>341227000</v>
          </cell>
          <cell r="F71">
            <v>227460000</v>
          </cell>
          <cell r="G71">
            <v>184738000</v>
          </cell>
          <cell r="H71">
            <v>364097000</v>
          </cell>
          <cell r="I71">
            <v>14891500</v>
          </cell>
          <cell r="J71">
            <v>1084960</v>
          </cell>
          <cell r="K71">
            <v>1448810</v>
          </cell>
          <cell r="L71">
            <v>23718.1</v>
          </cell>
          <cell r="M71">
            <v>102003000</v>
          </cell>
          <cell r="N71">
            <v>70.394999999999996</v>
          </cell>
          <cell r="O71">
            <v>970788</v>
          </cell>
          <cell r="P71">
            <v>0.66949999999999998</v>
          </cell>
          <cell r="Q71">
            <v>1</v>
          </cell>
          <cell r="S71">
            <v>0.85185100000000002</v>
          </cell>
          <cell r="T71">
            <v>0.86411199999999999</v>
          </cell>
        </row>
        <row r="72">
          <cell r="B72">
            <v>157</v>
          </cell>
          <cell r="D72">
            <v>2174500000</v>
          </cell>
          <cell r="E72">
            <v>88412600</v>
          </cell>
          <cell r="F72">
            <v>23787100</v>
          </cell>
          <cell r="G72">
            <v>27419000</v>
          </cell>
          <cell r="H72">
            <v>19756700</v>
          </cell>
          <cell r="I72">
            <v>8981580</v>
          </cell>
          <cell r="J72">
            <v>667848</v>
          </cell>
          <cell r="K72">
            <v>350109</v>
          </cell>
          <cell r="L72">
            <v>26037.200000000001</v>
          </cell>
          <cell r="M72">
            <v>58429300</v>
          </cell>
          <cell r="N72">
            <v>167.548</v>
          </cell>
          <cell r="O72">
            <v>580624</v>
          </cell>
          <cell r="P72">
            <v>1.6625000000000001</v>
          </cell>
          <cell r="Q72">
            <v>1</v>
          </cell>
          <cell r="S72">
            <v>0.87391200000000002</v>
          </cell>
          <cell r="T72">
            <v>0.87686200000000003</v>
          </cell>
        </row>
        <row r="73">
          <cell r="B73">
            <v>159</v>
          </cell>
          <cell r="D73">
            <v>3844970000</v>
          </cell>
          <cell r="E73">
            <v>193269000</v>
          </cell>
          <cell r="F73">
            <v>65011200</v>
          </cell>
          <cell r="G73">
            <v>57853700</v>
          </cell>
          <cell r="H73">
            <v>50649000</v>
          </cell>
          <cell r="I73">
            <v>21966400</v>
          </cell>
          <cell r="J73">
            <v>1017320</v>
          </cell>
          <cell r="K73">
            <v>733586</v>
          </cell>
          <cell r="L73">
            <v>40639.699999999997</v>
          </cell>
          <cell r="M73">
            <v>63106900</v>
          </cell>
          <cell r="N73">
            <v>86.025000000000006</v>
          </cell>
          <cell r="O73">
            <v>1276310</v>
          </cell>
          <cell r="P73">
            <v>1.7424999999999999</v>
          </cell>
          <cell r="Q73">
            <v>1</v>
          </cell>
          <cell r="S73">
            <v>0.85614900000000005</v>
          </cell>
          <cell r="T73">
            <v>0.85870400000000002</v>
          </cell>
        </row>
        <row r="74">
          <cell r="B74">
            <v>161</v>
          </cell>
          <cell r="D74">
            <v>25304700000</v>
          </cell>
          <cell r="E74">
            <v>1280340000</v>
          </cell>
          <cell r="F74">
            <v>686943000</v>
          </cell>
          <cell r="G74">
            <v>807284000</v>
          </cell>
          <cell r="H74">
            <v>1743550000</v>
          </cell>
          <cell r="I74">
            <v>84570500</v>
          </cell>
          <cell r="J74">
            <v>4166020</v>
          </cell>
          <cell r="K74">
            <v>5122710</v>
          </cell>
          <cell r="L74">
            <v>124759</v>
          </cell>
          <cell r="M74">
            <v>441914000</v>
          </cell>
          <cell r="N74">
            <v>86.256500000000003</v>
          </cell>
          <cell r="O74">
            <v>5334050</v>
          </cell>
          <cell r="P74">
            <v>1.0415000000000001</v>
          </cell>
          <cell r="Q74">
            <v>1</v>
          </cell>
          <cell r="S74">
            <v>1</v>
          </cell>
          <cell r="T74">
            <v>1</v>
          </cell>
        </row>
        <row r="75">
          <cell r="B75">
            <v>163</v>
          </cell>
          <cell r="D75">
            <v>1123350000</v>
          </cell>
          <cell r="E75">
            <v>33000200</v>
          </cell>
          <cell r="F75">
            <v>17439700</v>
          </cell>
          <cell r="G75">
            <v>18412400</v>
          </cell>
          <cell r="H75">
            <v>12093600</v>
          </cell>
          <cell r="I75">
            <v>4728670</v>
          </cell>
          <cell r="J75">
            <v>307841</v>
          </cell>
          <cell r="K75">
            <v>146894</v>
          </cell>
          <cell r="L75">
            <v>9303.02</v>
          </cell>
          <cell r="M75">
            <v>11611000</v>
          </cell>
          <cell r="N75">
            <v>78.974999999999994</v>
          </cell>
          <cell r="O75">
            <v>156546</v>
          </cell>
          <cell r="P75">
            <v>1.0649999999999999</v>
          </cell>
          <cell r="Q75">
            <v>0</v>
          </cell>
          <cell r="S75">
            <v>0.84548900000000005</v>
          </cell>
          <cell r="T75">
            <v>0.85145700000000002</v>
          </cell>
        </row>
        <row r="76">
          <cell r="B76">
            <v>164</v>
          </cell>
          <cell r="D76">
            <v>2567110000</v>
          </cell>
          <cell r="E76">
            <v>115958000</v>
          </cell>
          <cell r="F76">
            <v>45622700</v>
          </cell>
          <cell r="G76">
            <v>83609700</v>
          </cell>
          <cell r="H76">
            <v>19203800</v>
          </cell>
          <cell r="I76">
            <v>17210500</v>
          </cell>
          <cell r="J76">
            <v>592476</v>
          </cell>
          <cell r="K76">
            <v>538185</v>
          </cell>
          <cell r="L76">
            <v>44670.9</v>
          </cell>
          <cell r="M76">
            <v>83744300</v>
          </cell>
          <cell r="N76">
            <v>155.47499999999999</v>
          </cell>
          <cell r="O76">
            <v>853093</v>
          </cell>
          <cell r="P76">
            <v>1.5845</v>
          </cell>
          <cell r="Q76">
            <v>1</v>
          </cell>
          <cell r="S76">
            <v>0.95876399999999995</v>
          </cell>
          <cell r="T76">
            <v>0.96186700000000003</v>
          </cell>
        </row>
        <row r="77">
          <cell r="B77">
            <v>166</v>
          </cell>
          <cell r="D77">
            <v>2907120000</v>
          </cell>
          <cell r="E77">
            <v>89981100</v>
          </cell>
          <cell r="F77">
            <v>40112300</v>
          </cell>
          <cell r="G77">
            <v>47487500</v>
          </cell>
          <cell r="H77">
            <v>23613000</v>
          </cell>
          <cell r="I77">
            <v>20339300</v>
          </cell>
          <cell r="J77">
            <v>590738</v>
          </cell>
          <cell r="K77">
            <v>393303</v>
          </cell>
          <cell r="L77">
            <v>33673.4</v>
          </cell>
          <cell r="M77">
            <v>42972900</v>
          </cell>
          <cell r="N77">
            <v>109.206</v>
          </cell>
          <cell r="O77">
            <v>439909</v>
          </cell>
          <cell r="P77">
            <v>1.1180000000000001</v>
          </cell>
          <cell r="Q77">
            <v>1</v>
          </cell>
          <cell r="S77">
            <v>1</v>
          </cell>
          <cell r="T77">
            <v>1</v>
          </cell>
        </row>
        <row r="78">
          <cell r="B78">
            <v>167</v>
          </cell>
          <cell r="D78">
            <v>51693700</v>
          </cell>
          <cell r="E78">
            <v>5329680</v>
          </cell>
          <cell r="F78">
            <v>2084990</v>
          </cell>
          <cell r="G78">
            <v>961154</v>
          </cell>
          <cell r="H78">
            <v>2758480</v>
          </cell>
          <cell r="I78">
            <v>794750</v>
          </cell>
          <cell r="J78">
            <v>10974</v>
          </cell>
          <cell r="K78">
            <v>14898.8</v>
          </cell>
          <cell r="L78">
            <v>410.27199999999999</v>
          </cell>
          <cell r="M78">
            <v>470075</v>
          </cell>
          <cell r="N78">
            <v>31.522500000000001</v>
          </cell>
          <cell r="O78">
            <v>10775.3</v>
          </cell>
          <cell r="P78">
            <v>0.72250000000000003</v>
          </cell>
          <cell r="Q78">
            <v>1</v>
          </cell>
          <cell r="S78">
            <v>1</v>
          </cell>
          <cell r="T78">
            <v>1</v>
          </cell>
        </row>
        <row r="79">
          <cell r="B79">
            <v>170</v>
          </cell>
          <cell r="D79">
            <v>2479940000</v>
          </cell>
          <cell r="E79">
            <v>110083000</v>
          </cell>
          <cell r="F79">
            <v>84154600</v>
          </cell>
          <cell r="G79">
            <v>46387400</v>
          </cell>
          <cell r="H79">
            <v>65824100</v>
          </cell>
          <cell r="I79">
            <v>19638800</v>
          </cell>
          <cell r="J79">
            <v>1057280</v>
          </cell>
          <cell r="K79">
            <v>764738</v>
          </cell>
          <cell r="L79">
            <v>20509</v>
          </cell>
          <cell r="M79">
            <v>62814300</v>
          </cell>
          <cell r="N79">
            <v>82.207499999999996</v>
          </cell>
          <cell r="O79">
            <v>976771</v>
          </cell>
          <cell r="P79">
            <v>1.2775000000000001</v>
          </cell>
          <cell r="Q79">
            <v>1</v>
          </cell>
          <cell r="S79">
            <v>1</v>
          </cell>
          <cell r="T79">
            <v>1</v>
          </cell>
        </row>
        <row r="80">
          <cell r="B80">
            <v>175</v>
          </cell>
          <cell r="D80">
            <v>1351390000</v>
          </cell>
          <cell r="E80">
            <v>85720700</v>
          </cell>
          <cell r="F80">
            <v>25224800</v>
          </cell>
          <cell r="G80">
            <v>19399400</v>
          </cell>
          <cell r="H80">
            <v>6819570</v>
          </cell>
          <cell r="I80">
            <v>10391100</v>
          </cell>
          <cell r="J80">
            <v>78635</v>
          </cell>
          <cell r="K80">
            <v>311696</v>
          </cell>
          <cell r="L80">
            <v>29379.4</v>
          </cell>
          <cell r="M80">
            <v>19402100</v>
          </cell>
          <cell r="N80">
            <v>62.232500000000002</v>
          </cell>
          <cell r="O80">
            <v>241271</v>
          </cell>
          <cell r="P80">
            <v>0.77400000000000002</v>
          </cell>
          <cell r="Q80">
            <v>1</v>
          </cell>
          <cell r="S80">
            <v>1</v>
          </cell>
          <cell r="T80">
            <v>1</v>
          </cell>
        </row>
        <row r="81">
          <cell r="B81">
            <v>177</v>
          </cell>
          <cell r="D81">
            <v>7759660000</v>
          </cell>
          <cell r="E81">
            <v>190564000</v>
          </cell>
          <cell r="F81">
            <v>160677000</v>
          </cell>
          <cell r="G81">
            <v>141003000</v>
          </cell>
          <cell r="H81">
            <v>85904100</v>
          </cell>
          <cell r="I81">
            <v>32004500</v>
          </cell>
          <cell r="J81">
            <v>1535100</v>
          </cell>
          <cell r="K81">
            <v>1226690</v>
          </cell>
          <cell r="L81">
            <v>50037.7</v>
          </cell>
          <cell r="M81">
            <v>111343000</v>
          </cell>
          <cell r="N81">
            <v>90.75</v>
          </cell>
          <cell r="O81">
            <v>1189650</v>
          </cell>
          <cell r="P81">
            <v>0.97</v>
          </cell>
          <cell r="Q81">
            <v>1</v>
          </cell>
          <cell r="S81">
            <v>0.90735699999999997</v>
          </cell>
          <cell r="T81">
            <v>0.928087</v>
          </cell>
        </row>
        <row r="82">
          <cell r="B82">
            <v>178</v>
          </cell>
          <cell r="D82">
            <v>593361000</v>
          </cell>
          <cell r="E82">
            <v>34229900</v>
          </cell>
          <cell r="F82">
            <v>7474490</v>
          </cell>
          <cell r="G82">
            <v>14475900</v>
          </cell>
          <cell r="H82">
            <v>4790360</v>
          </cell>
          <cell r="I82">
            <v>4003140</v>
          </cell>
          <cell r="J82">
            <v>300963</v>
          </cell>
          <cell r="K82">
            <v>143265</v>
          </cell>
          <cell r="L82">
            <v>8032.3</v>
          </cell>
          <cell r="M82">
            <v>15065300</v>
          </cell>
          <cell r="N82">
            <v>105.24</v>
          </cell>
          <cell r="O82">
            <v>152045</v>
          </cell>
          <cell r="P82">
            <v>1.0625</v>
          </cell>
          <cell r="Q82">
            <v>1</v>
          </cell>
          <cell r="S82">
            <v>0.95735000000000003</v>
          </cell>
          <cell r="T82">
            <v>0.95737700000000003</v>
          </cell>
        </row>
        <row r="83">
          <cell r="B83">
            <v>179</v>
          </cell>
          <cell r="D83">
            <v>1741910000</v>
          </cell>
          <cell r="E83">
            <v>109290000</v>
          </cell>
          <cell r="F83">
            <v>90042800</v>
          </cell>
          <cell r="G83">
            <v>104550000</v>
          </cell>
          <cell r="H83">
            <v>17235300</v>
          </cell>
          <cell r="I83">
            <v>5019090</v>
          </cell>
          <cell r="J83">
            <v>228556</v>
          </cell>
          <cell r="K83">
            <v>336930</v>
          </cell>
          <cell r="L83">
            <v>9286.4699999999993</v>
          </cell>
          <cell r="M83">
            <v>14831000</v>
          </cell>
          <cell r="N83">
            <v>44</v>
          </cell>
          <cell r="O83">
            <v>337060</v>
          </cell>
          <cell r="P83">
            <v>0.99875000000000003</v>
          </cell>
          <cell r="Q83">
            <v>1</v>
          </cell>
          <cell r="S83">
            <v>0.90622000000000003</v>
          </cell>
          <cell r="T83">
            <v>0.90453600000000001</v>
          </cell>
        </row>
        <row r="84">
          <cell r="B84">
            <v>181</v>
          </cell>
          <cell r="D84">
            <v>246533000</v>
          </cell>
          <cell r="E84">
            <v>12889200</v>
          </cell>
          <cell r="F84">
            <v>7057050</v>
          </cell>
          <cell r="G84">
            <v>12859200</v>
          </cell>
          <cell r="H84">
            <v>7426630</v>
          </cell>
          <cell r="I84">
            <v>751418</v>
          </cell>
          <cell r="J84">
            <v>40714.300000000003</v>
          </cell>
          <cell r="K84">
            <v>52679.3</v>
          </cell>
          <cell r="L84">
            <v>4969.59</v>
          </cell>
          <cell r="M84">
            <v>9618100</v>
          </cell>
          <cell r="N84">
            <v>182.67500000000001</v>
          </cell>
          <cell r="O84">
            <v>107067</v>
          </cell>
          <cell r="P84">
            <v>2.0350000000000001</v>
          </cell>
          <cell r="Q84">
            <v>0</v>
          </cell>
          <cell r="S84">
            <v>0.79903900000000005</v>
          </cell>
          <cell r="T84">
            <v>0.78543300000000005</v>
          </cell>
        </row>
        <row r="85">
          <cell r="B85">
            <v>187</v>
          </cell>
          <cell r="D85">
            <v>2996730000</v>
          </cell>
          <cell r="E85">
            <v>112359000</v>
          </cell>
          <cell r="F85">
            <v>51838600</v>
          </cell>
          <cell r="G85">
            <v>32245200</v>
          </cell>
          <cell r="H85">
            <v>41152300</v>
          </cell>
          <cell r="I85">
            <v>8847320</v>
          </cell>
          <cell r="J85">
            <v>465233</v>
          </cell>
          <cell r="K85">
            <v>387360</v>
          </cell>
          <cell r="L85">
            <v>40251.800000000003</v>
          </cell>
          <cell r="M85">
            <v>48669000</v>
          </cell>
          <cell r="N85">
            <v>125.75</v>
          </cell>
          <cell r="O85">
            <v>424350</v>
          </cell>
          <cell r="P85">
            <v>1.0925</v>
          </cell>
          <cell r="Q85">
            <v>0</v>
          </cell>
          <cell r="S85">
            <v>0.64679600000000004</v>
          </cell>
          <cell r="T85">
            <v>0.64882099999999998</v>
          </cell>
        </row>
        <row r="86">
          <cell r="B86">
            <v>188</v>
          </cell>
          <cell r="D86">
            <v>2801740000</v>
          </cell>
          <cell r="E86">
            <v>202579000</v>
          </cell>
          <cell r="F86">
            <v>71604800</v>
          </cell>
          <cell r="G86">
            <v>75049400</v>
          </cell>
          <cell r="H86">
            <v>34502100</v>
          </cell>
          <cell r="I86">
            <v>19768100</v>
          </cell>
          <cell r="J86">
            <v>330272</v>
          </cell>
          <cell r="K86">
            <v>727212</v>
          </cell>
          <cell r="L86">
            <v>35549.800000000003</v>
          </cell>
          <cell r="M86">
            <v>125546000</v>
          </cell>
          <cell r="N86">
            <v>172.63900000000001</v>
          </cell>
          <cell r="O86">
            <v>1049020</v>
          </cell>
          <cell r="P86">
            <v>1.44275</v>
          </cell>
          <cell r="Q86">
            <v>1</v>
          </cell>
          <cell r="S86">
            <v>0.943859</v>
          </cell>
          <cell r="T86">
            <v>0.94651099999999999</v>
          </cell>
        </row>
        <row r="87">
          <cell r="B87">
            <v>192</v>
          </cell>
          <cell r="D87">
            <v>204589000</v>
          </cell>
          <cell r="E87">
            <v>6014010</v>
          </cell>
          <cell r="F87">
            <v>3218260</v>
          </cell>
          <cell r="G87">
            <v>10178200</v>
          </cell>
          <cell r="H87">
            <v>1332810</v>
          </cell>
          <cell r="I87">
            <v>4226020</v>
          </cell>
          <cell r="J87">
            <v>127750</v>
          </cell>
          <cell r="K87">
            <v>41574.800000000003</v>
          </cell>
          <cell r="L87">
            <v>2887.79</v>
          </cell>
          <cell r="M87">
            <v>26110700</v>
          </cell>
          <cell r="N87">
            <v>628.1</v>
          </cell>
          <cell r="O87">
            <v>111864</v>
          </cell>
          <cell r="P87">
            <v>2.69075</v>
          </cell>
          <cell r="Q87">
            <v>1</v>
          </cell>
          <cell r="S87">
            <v>1</v>
          </cell>
          <cell r="T87">
            <v>1</v>
          </cell>
        </row>
        <row r="88">
          <cell r="B88">
            <v>193</v>
          </cell>
          <cell r="D88">
            <v>5112750000</v>
          </cell>
          <cell r="E88">
            <v>306466000</v>
          </cell>
          <cell r="F88">
            <v>103794000</v>
          </cell>
          <cell r="G88">
            <v>72477600</v>
          </cell>
          <cell r="H88">
            <v>19122700</v>
          </cell>
          <cell r="I88">
            <v>24335300</v>
          </cell>
          <cell r="J88">
            <v>796403</v>
          </cell>
          <cell r="K88">
            <v>1134070</v>
          </cell>
          <cell r="L88">
            <v>113346</v>
          </cell>
          <cell r="M88">
            <v>86873500</v>
          </cell>
          <cell r="N88">
            <v>76.5</v>
          </cell>
          <cell r="O88">
            <v>933312</v>
          </cell>
          <cell r="P88">
            <v>0.82250000000000001</v>
          </cell>
          <cell r="Q88">
            <v>1</v>
          </cell>
          <cell r="S88">
            <v>1</v>
          </cell>
          <cell r="T88">
            <v>1</v>
          </cell>
        </row>
        <row r="89">
          <cell r="B89">
            <v>194</v>
          </cell>
          <cell r="D89">
            <v>2776500000</v>
          </cell>
          <cell r="E89">
            <v>146903000</v>
          </cell>
          <cell r="F89">
            <v>29039800</v>
          </cell>
          <cell r="G89">
            <v>31877400</v>
          </cell>
          <cell r="H89">
            <v>18563600</v>
          </cell>
          <cell r="I89">
            <v>10905700</v>
          </cell>
          <cell r="J89">
            <v>357096</v>
          </cell>
          <cell r="K89">
            <v>475214</v>
          </cell>
          <cell r="L89">
            <v>32797.9</v>
          </cell>
          <cell r="M89">
            <v>44377900</v>
          </cell>
          <cell r="N89">
            <v>93.474999999999994</v>
          </cell>
          <cell r="O89">
            <v>416811</v>
          </cell>
          <cell r="P89">
            <v>0.87749999999999995</v>
          </cell>
          <cell r="Q89">
            <v>1</v>
          </cell>
          <cell r="S89">
            <v>1</v>
          </cell>
          <cell r="T89">
            <v>1</v>
          </cell>
        </row>
        <row r="90">
          <cell r="B90">
            <v>195</v>
          </cell>
          <cell r="D90">
            <v>1815410000</v>
          </cell>
          <cell r="E90">
            <v>131261000</v>
          </cell>
          <cell r="F90">
            <v>32435200</v>
          </cell>
          <cell r="G90">
            <v>30801200</v>
          </cell>
          <cell r="H90">
            <v>10705300</v>
          </cell>
          <cell r="I90">
            <v>10805500</v>
          </cell>
          <cell r="J90">
            <v>397553</v>
          </cell>
          <cell r="K90">
            <v>446384</v>
          </cell>
          <cell r="L90">
            <v>25367.7</v>
          </cell>
          <cell r="M90">
            <v>47325300</v>
          </cell>
          <cell r="N90">
            <v>106</v>
          </cell>
          <cell r="O90">
            <v>580174</v>
          </cell>
          <cell r="P90">
            <v>1.3005</v>
          </cell>
          <cell r="Q90">
            <v>1</v>
          </cell>
          <cell r="S90">
            <v>1</v>
          </cell>
          <cell r="T90">
            <v>1</v>
          </cell>
        </row>
        <row r="91">
          <cell r="B91">
            <v>281</v>
          </cell>
          <cell r="D91">
            <v>3550280000</v>
          </cell>
          <cell r="E91">
            <v>180050000</v>
          </cell>
          <cell r="F91">
            <v>71043800</v>
          </cell>
          <cell r="G91">
            <v>32261900</v>
          </cell>
          <cell r="H91">
            <v>22873600</v>
          </cell>
          <cell r="I91">
            <v>14285600</v>
          </cell>
          <cell r="J91">
            <v>181456</v>
          </cell>
          <cell r="K91">
            <v>491601</v>
          </cell>
          <cell r="L91">
            <v>39216.400000000001</v>
          </cell>
          <cell r="M91">
            <v>45252800</v>
          </cell>
          <cell r="N91">
            <v>92.05</v>
          </cell>
          <cell r="O91">
            <v>554733</v>
          </cell>
          <cell r="P91">
            <v>1.1274999999999999</v>
          </cell>
          <cell r="Q91">
            <v>1</v>
          </cell>
          <cell r="S91">
            <v>0.942936</v>
          </cell>
          <cell r="T91">
            <v>0.96799999999999997</v>
          </cell>
        </row>
        <row r="92">
          <cell r="B92">
            <v>288</v>
          </cell>
          <cell r="D92">
            <v>813705000</v>
          </cell>
          <cell r="E92">
            <v>22966200</v>
          </cell>
          <cell r="F92">
            <v>8135720</v>
          </cell>
          <cell r="G92">
            <v>6132440</v>
          </cell>
          <cell r="H92">
            <v>3754490</v>
          </cell>
          <cell r="I92">
            <v>1714010</v>
          </cell>
          <cell r="J92">
            <v>142535</v>
          </cell>
          <cell r="K92">
            <v>96690</v>
          </cell>
          <cell r="L92">
            <v>10858.1</v>
          </cell>
          <cell r="M92">
            <v>3546060</v>
          </cell>
          <cell r="N92">
            <v>36.952500000000001</v>
          </cell>
          <cell r="O92">
            <v>103894</v>
          </cell>
          <cell r="P92">
            <v>1.075</v>
          </cell>
          <cell r="Q92">
            <v>1</v>
          </cell>
          <cell r="S92">
            <v>1</v>
          </cell>
          <cell r="T92">
            <v>1</v>
          </cell>
        </row>
        <row r="93">
          <cell r="B93">
            <v>290</v>
          </cell>
          <cell r="D93">
            <v>380022000</v>
          </cell>
          <cell r="E93">
            <v>22245000</v>
          </cell>
          <cell r="F93">
            <v>9868140</v>
          </cell>
          <cell r="G93">
            <v>8633360</v>
          </cell>
          <cell r="H93">
            <v>3859120</v>
          </cell>
          <cell r="I93">
            <v>1183900</v>
          </cell>
          <cell r="J93">
            <v>37274.300000000003</v>
          </cell>
          <cell r="K93">
            <v>79048.3</v>
          </cell>
          <cell r="L93">
            <v>2240.1799999999998</v>
          </cell>
          <cell r="M93">
            <v>8518990</v>
          </cell>
          <cell r="N93">
            <v>107.76300000000001</v>
          </cell>
          <cell r="O93">
            <v>150991</v>
          </cell>
          <cell r="P93">
            <v>1.9112499999999999</v>
          </cell>
          <cell r="Q93">
            <v>1</v>
          </cell>
          <cell r="S93">
            <v>0.88123399999999996</v>
          </cell>
          <cell r="T93">
            <v>0.85929199999999994</v>
          </cell>
        </row>
        <row r="94">
          <cell r="B94">
            <v>309</v>
          </cell>
          <cell r="D94">
            <v>7597680000</v>
          </cell>
          <cell r="E94">
            <v>375188000</v>
          </cell>
          <cell r="F94">
            <v>389440000</v>
          </cell>
          <cell r="G94">
            <v>169057000</v>
          </cell>
          <cell r="H94">
            <v>83234100</v>
          </cell>
          <cell r="I94">
            <v>22432100</v>
          </cell>
          <cell r="J94">
            <v>1421770</v>
          </cell>
          <cell r="K94">
            <v>1379080</v>
          </cell>
          <cell r="L94">
            <v>28574.1</v>
          </cell>
          <cell r="M94">
            <v>101475000</v>
          </cell>
          <cell r="N94">
            <v>73.64</v>
          </cell>
          <cell r="O94">
            <v>1725540</v>
          </cell>
          <cell r="P94">
            <v>1.2437499999999999</v>
          </cell>
          <cell r="Q94">
            <v>0</v>
          </cell>
          <cell r="S94">
            <v>0.69632799999999995</v>
          </cell>
          <cell r="T94">
            <v>0.71109800000000001</v>
          </cell>
        </row>
        <row r="95">
          <cell r="B95">
            <v>315</v>
          </cell>
          <cell r="D95">
            <v>2206580000</v>
          </cell>
          <cell r="E95">
            <v>85490500</v>
          </cell>
          <cell r="F95">
            <v>36087100</v>
          </cell>
          <cell r="G95">
            <v>39585900</v>
          </cell>
          <cell r="H95">
            <v>32909400</v>
          </cell>
          <cell r="I95">
            <v>18740700</v>
          </cell>
          <cell r="J95">
            <v>679541</v>
          </cell>
          <cell r="K95">
            <v>456938</v>
          </cell>
          <cell r="L95">
            <v>17868.2</v>
          </cell>
          <cell r="M95">
            <v>116794000</v>
          </cell>
          <cell r="N95">
            <v>255.17500000000001</v>
          </cell>
          <cell r="O95">
            <v>1144700</v>
          </cell>
          <cell r="P95">
            <v>2.4975000000000001</v>
          </cell>
          <cell r="Q95">
            <v>1</v>
          </cell>
          <cell r="S95">
            <v>1</v>
          </cell>
          <cell r="T95">
            <v>1</v>
          </cell>
        </row>
        <row r="96">
          <cell r="B96">
            <v>403</v>
          </cell>
          <cell r="D96">
            <v>221288000</v>
          </cell>
          <cell r="E96">
            <v>10691500</v>
          </cell>
          <cell r="F96">
            <v>1339880</v>
          </cell>
          <cell r="G96">
            <v>3491080</v>
          </cell>
          <cell r="H96">
            <v>1698820</v>
          </cell>
          <cell r="I96">
            <v>1638430</v>
          </cell>
          <cell r="J96">
            <v>113783</v>
          </cell>
          <cell r="K96">
            <v>42731.5</v>
          </cell>
          <cell r="L96">
            <v>2888.08</v>
          </cell>
          <cell r="M96">
            <v>1635770</v>
          </cell>
          <cell r="N96">
            <v>38.309199999999997</v>
          </cell>
          <cell r="O96">
            <v>71016.899999999994</v>
          </cell>
          <cell r="P96">
            <v>1.657</v>
          </cell>
          <cell r="Q96">
            <v>1</v>
          </cell>
          <cell r="S96">
            <v>1</v>
          </cell>
          <cell r="T96">
            <v>1</v>
          </cell>
        </row>
        <row r="97">
          <cell r="B97">
            <v>428</v>
          </cell>
          <cell r="D97">
            <v>223184000</v>
          </cell>
          <cell r="E97">
            <v>14611400</v>
          </cell>
          <cell r="F97">
            <v>3779430</v>
          </cell>
          <cell r="G97">
            <v>8083830</v>
          </cell>
          <cell r="H97">
            <v>5153890</v>
          </cell>
          <cell r="I97">
            <v>980034</v>
          </cell>
          <cell r="J97">
            <v>58895</v>
          </cell>
          <cell r="K97">
            <v>62250.8</v>
          </cell>
          <cell r="L97">
            <v>3562.25</v>
          </cell>
          <cell r="M97">
            <v>8277160</v>
          </cell>
          <cell r="N97">
            <v>132.97499999999999</v>
          </cell>
          <cell r="O97">
            <v>53801</v>
          </cell>
          <cell r="P97">
            <v>0.86424999999999996</v>
          </cell>
          <cell r="Q97">
            <v>1</v>
          </cell>
          <cell r="S97">
            <v>1</v>
          </cell>
          <cell r="T97">
            <v>1</v>
          </cell>
        </row>
        <row r="98">
          <cell r="B98">
            <v>432</v>
          </cell>
          <cell r="D98">
            <v>610225000</v>
          </cell>
          <cell r="E98">
            <v>28034200</v>
          </cell>
          <cell r="F98">
            <v>4628010</v>
          </cell>
          <cell r="G98">
            <v>14052500</v>
          </cell>
          <cell r="H98">
            <v>15552800</v>
          </cell>
          <cell r="I98">
            <v>1934230</v>
          </cell>
          <cell r="J98">
            <v>160911</v>
          </cell>
          <cell r="K98">
            <v>97258.8</v>
          </cell>
          <cell r="L98">
            <v>4928.99</v>
          </cell>
          <cell r="M98">
            <v>7037710</v>
          </cell>
          <cell r="N98">
            <v>72.425700000000006</v>
          </cell>
          <cell r="O98">
            <v>243833</v>
          </cell>
          <cell r="P98">
            <v>2.5137499999999999</v>
          </cell>
          <cell r="Q98">
            <v>0</v>
          </cell>
          <cell r="S98">
            <v>0.83999299999999999</v>
          </cell>
          <cell r="T98">
            <v>0.82977199999999995</v>
          </cell>
        </row>
        <row r="99">
          <cell r="B99">
            <v>443</v>
          </cell>
          <cell r="D99">
            <v>7993150000</v>
          </cell>
          <cell r="E99">
            <v>401336000</v>
          </cell>
          <cell r="F99">
            <v>93520200</v>
          </cell>
          <cell r="G99">
            <v>234400000</v>
          </cell>
          <cell r="H99">
            <v>116697000</v>
          </cell>
          <cell r="I99">
            <v>35587200</v>
          </cell>
          <cell r="J99">
            <v>393867</v>
          </cell>
          <cell r="K99">
            <v>1222340</v>
          </cell>
          <cell r="L99">
            <v>72521.7</v>
          </cell>
          <cell r="M99">
            <v>141327000</v>
          </cell>
          <cell r="N99">
            <v>115.628</v>
          </cell>
          <cell r="O99">
            <v>1339040</v>
          </cell>
          <cell r="P99">
            <v>1.0954999999999999</v>
          </cell>
          <cell r="Q99">
            <v>1</v>
          </cell>
          <cell r="S99">
            <v>1</v>
          </cell>
          <cell r="T99">
            <v>1</v>
          </cell>
        </row>
        <row r="100">
          <cell r="B100">
            <v>454</v>
          </cell>
          <cell r="D100">
            <v>5522200000</v>
          </cell>
          <cell r="E100">
            <v>278047000</v>
          </cell>
          <cell r="F100">
            <v>79375700</v>
          </cell>
          <cell r="G100">
            <v>83975200</v>
          </cell>
          <cell r="H100">
            <v>56612100</v>
          </cell>
          <cell r="I100">
            <v>55329100</v>
          </cell>
          <cell r="J100">
            <v>1786180</v>
          </cell>
          <cell r="K100">
            <v>1087640</v>
          </cell>
          <cell r="L100">
            <v>72418.3</v>
          </cell>
          <cell r="M100">
            <v>217782000</v>
          </cell>
          <cell r="N100">
            <v>200.15</v>
          </cell>
          <cell r="O100">
            <v>2558110</v>
          </cell>
          <cell r="P100">
            <v>2.3487499999999999</v>
          </cell>
          <cell r="Q100">
            <v>1</v>
          </cell>
          <cell r="S100">
            <v>1</v>
          </cell>
          <cell r="T100">
            <v>1</v>
          </cell>
        </row>
        <row r="101">
          <cell r="B101">
            <v>500</v>
          </cell>
          <cell r="D101">
            <v>1360150000</v>
          </cell>
          <cell r="E101">
            <v>110371000</v>
          </cell>
          <cell r="F101">
            <v>50071600</v>
          </cell>
          <cell r="G101">
            <v>36136300</v>
          </cell>
          <cell r="H101">
            <v>39673800</v>
          </cell>
          <cell r="I101">
            <v>3184410</v>
          </cell>
          <cell r="J101">
            <v>481419</v>
          </cell>
          <cell r="K101">
            <v>466682</v>
          </cell>
          <cell r="L101">
            <v>10886.3</v>
          </cell>
          <cell r="M101">
            <v>325664000</v>
          </cell>
          <cell r="N101">
            <v>691.41300000000001</v>
          </cell>
          <cell r="O101">
            <v>2689930</v>
          </cell>
          <cell r="P101">
            <v>5.70899</v>
          </cell>
          <cell r="Q101">
            <v>1</v>
          </cell>
          <cell r="S101">
            <v>1</v>
          </cell>
          <cell r="T101">
            <v>1</v>
          </cell>
        </row>
        <row r="102">
          <cell r="B102">
            <v>501</v>
          </cell>
          <cell r="D102">
            <v>2543670000</v>
          </cell>
          <cell r="E102">
            <v>132066000</v>
          </cell>
          <cell r="F102">
            <v>43961400</v>
          </cell>
          <cell r="G102">
            <v>73806500</v>
          </cell>
          <cell r="H102">
            <v>40038500</v>
          </cell>
          <cell r="I102">
            <v>3835960</v>
          </cell>
          <cell r="J102">
            <v>657991</v>
          </cell>
          <cell r="K102">
            <v>537538</v>
          </cell>
          <cell r="L102">
            <v>17367.400000000001</v>
          </cell>
          <cell r="M102">
            <v>1623080000</v>
          </cell>
          <cell r="N102">
            <v>2940.51</v>
          </cell>
          <cell r="O102">
            <v>8027090</v>
          </cell>
          <cell r="P102">
            <v>14.561500000000001</v>
          </cell>
          <cell r="Q102">
            <v>0</v>
          </cell>
          <cell r="S102">
            <v>0.74648499999999995</v>
          </cell>
          <cell r="T102">
            <v>0.75467200000000001</v>
          </cell>
        </row>
        <row r="103">
          <cell r="B103">
            <v>502</v>
          </cell>
          <cell r="D103">
            <v>578375000</v>
          </cell>
          <cell r="E103">
            <v>22571500</v>
          </cell>
          <cell r="F103">
            <v>7797600</v>
          </cell>
          <cell r="G103">
            <v>15347000</v>
          </cell>
          <cell r="H103">
            <v>7504590</v>
          </cell>
          <cell r="I103">
            <v>803072</v>
          </cell>
          <cell r="J103">
            <v>123408</v>
          </cell>
          <cell r="K103">
            <v>164678</v>
          </cell>
          <cell r="L103">
            <v>7455.4</v>
          </cell>
          <cell r="M103">
            <v>399040000</v>
          </cell>
          <cell r="N103">
            <v>2367.19</v>
          </cell>
          <cell r="O103">
            <v>2560420</v>
          </cell>
          <cell r="P103">
            <v>15.2058</v>
          </cell>
          <cell r="Q103">
            <v>1</v>
          </cell>
          <cell r="S103">
            <v>1</v>
          </cell>
          <cell r="T10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17A12-D557-4325-80A5-68CF1EB97E03}">
  <sheetPr>
    <tabColor theme="5"/>
  </sheetPr>
  <dimension ref="A1:AE439"/>
  <sheetViews>
    <sheetView view="pageLayout" topLeftCell="A402" zoomScaleNormal="70" workbookViewId="0">
      <selection activeCell="U17" sqref="U17"/>
    </sheetView>
  </sheetViews>
  <sheetFormatPr baseColWidth="10" defaultColWidth="18" defaultRowHeight="12" x14ac:dyDescent="0.2"/>
  <cols>
    <col min="1" max="1" width="7.5703125" style="29" customWidth="1"/>
    <col min="2" max="2" width="34.85546875" style="68" customWidth="1"/>
    <col min="3" max="3" width="11.28515625" style="29" customWidth="1"/>
    <col min="4" max="6" width="18" style="71"/>
    <col min="7" max="7" width="23.28515625" style="71" customWidth="1"/>
    <col min="8" max="8" width="9.5703125" style="19" customWidth="1"/>
    <col min="9" max="9" width="20.28515625" style="71" customWidth="1"/>
    <col min="10" max="10" width="8" style="19" customWidth="1"/>
    <col min="11" max="15" width="18" style="71"/>
    <col min="16" max="16" width="9.42578125" style="19" customWidth="1"/>
    <col min="17" max="17" width="20.85546875" style="35" customWidth="1"/>
    <col min="18" max="18" width="10.28515625" style="19" customWidth="1"/>
    <col min="19" max="21" width="18" style="71"/>
    <col min="22" max="22" width="13.85546875" style="71" bestFit="1" customWidth="1"/>
    <col min="23" max="23" width="9.85546875" style="71" customWidth="1"/>
    <col min="24" max="24" width="6.140625" style="71" customWidth="1"/>
    <col min="25" max="26" width="0" style="19" hidden="1" customWidth="1"/>
    <col min="27" max="31" width="0" style="20" hidden="1" customWidth="1"/>
    <col min="32" max="16384" width="18" style="19"/>
  </cols>
  <sheetData>
    <row r="1" spans="1:31" x14ac:dyDescent="0.2">
      <c r="A1" s="18"/>
      <c r="C1" s="18"/>
      <c r="D1" s="68"/>
      <c r="E1" s="68"/>
      <c r="F1" s="68"/>
      <c r="G1" s="68"/>
      <c r="H1" s="18"/>
      <c r="I1" s="68"/>
      <c r="J1" s="18"/>
      <c r="K1" s="68"/>
      <c r="L1" s="68"/>
      <c r="M1" s="68"/>
      <c r="N1" s="68"/>
      <c r="O1" s="68"/>
      <c r="P1" s="18"/>
      <c r="Q1" s="32"/>
      <c r="R1" s="18"/>
      <c r="S1" s="68"/>
      <c r="T1" s="68"/>
      <c r="U1" s="68"/>
      <c r="V1" s="68"/>
      <c r="W1" s="68"/>
      <c r="X1" s="68"/>
      <c r="AA1" s="20" t="s">
        <v>0</v>
      </c>
    </row>
    <row r="2" spans="1:31" x14ac:dyDescent="0.2">
      <c r="A2" s="18"/>
      <c r="C2" s="18"/>
      <c r="D2" s="68" t="s">
        <v>1</v>
      </c>
      <c r="E2" s="68" t="s">
        <v>2</v>
      </c>
      <c r="F2" s="68" t="s">
        <v>3</v>
      </c>
      <c r="G2" s="68" t="s">
        <v>4</v>
      </c>
      <c r="H2" s="18"/>
      <c r="I2" s="68"/>
      <c r="J2" s="18"/>
      <c r="K2" s="68" t="s">
        <v>5</v>
      </c>
      <c r="L2" s="68" t="s">
        <v>6</v>
      </c>
      <c r="M2" s="68" t="s">
        <v>7</v>
      </c>
      <c r="N2" s="68" t="s">
        <v>8</v>
      </c>
      <c r="O2" s="68"/>
      <c r="P2" s="18"/>
      <c r="Q2" s="32"/>
      <c r="R2" s="18"/>
      <c r="S2" s="68"/>
      <c r="T2" s="68"/>
      <c r="U2" s="68"/>
      <c r="V2" s="68"/>
      <c r="W2" s="68"/>
      <c r="X2" s="68"/>
      <c r="AA2" s="21" t="s">
        <v>9</v>
      </c>
      <c r="AB2" s="21" t="s">
        <v>10</v>
      </c>
      <c r="AC2" s="21" t="s">
        <v>11</v>
      </c>
    </row>
    <row r="3" spans="1:31" ht="30" customHeight="1" x14ac:dyDescent="0.2">
      <c r="A3" s="22" t="s">
        <v>12</v>
      </c>
      <c r="B3" s="69" t="s">
        <v>13</v>
      </c>
      <c r="C3" s="22" t="s">
        <v>14</v>
      </c>
      <c r="D3" s="69" t="s">
        <v>15</v>
      </c>
      <c r="E3" s="69" t="s">
        <v>16</v>
      </c>
      <c r="F3" s="69" t="s">
        <v>17</v>
      </c>
      <c r="G3" s="69" t="s">
        <v>18</v>
      </c>
      <c r="H3" s="22" t="s">
        <v>12</v>
      </c>
      <c r="I3" s="69" t="s">
        <v>13</v>
      </c>
      <c r="J3" s="22" t="s">
        <v>14</v>
      </c>
      <c r="K3" s="69" t="s">
        <v>19</v>
      </c>
      <c r="L3" s="69" t="s">
        <v>20</v>
      </c>
      <c r="M3" s="69" t="s">
        <v>21</v>
      </c>
      <c r="N3" s="69" t="s">
        <v>22</v>
      </c>
      <c r="O3" s="69" t="s">
        <v>23</v>
      </c>
      <c r="P3" s="22" t="s">
        <v>12</v>
      </c>
      <c r="Q3" s="33" t="s">
        <v>13</v>
      </c>
      <c r="R3" s="22" t="s">
        <v>14</v>
      </c>
      <c r="S3" s="69" t="s">
        <v>24</v>
      </c>
      <c r="T3" s="69" t="s">
        <v>25</v>
      </c>
      <c r="U3" s="69" t="s">
        <v>26</v>
      </c>
      <c r="V3" s="69" t="s">
        <v>27</v>
      </c>
      <c r="W3" s="69" t="s">
        <v>28</v>
      </c>
      <c r="X3" s="69" t="s">
        <v>29</v>
      </c>
      <c r="AA3" s="23" t="s">
        <v>30</v>
      </c>
      <c r="AB3" s="23" t="s">
        <v>31</v>
      </c>
      <c r="AC3" s="23" t="s">
        <v>32</v>
      </c>
      <c r="AD3" s="23" t="s">
        <v>33</v>
      </c>
      <c r="AE3" s="23" t="s">
        <v>34</v>
      </c>
    </row>
    <row r="4" spans="1:31" ht="15" customHeight="1" x14ac:dyDescent="0.2">
      <c r="A4" s="24">
        <f>+'[4]Datos Anuales (sin Out y Cal)'!A4</f>
        <v>2</v>
      </c>
      <c r="B4" s="70" t="str">
        <f>+'[4]Datos Anuales (sin Out y Cal)'!B4</f>
        <v xml:space="preserve">ALABAMA POWER COMPANY                                                 </v>
      </c>
      <c r="C4" s="24">
        <f>+'[4]Datos Anuales (sin Out y Cal)'!C4</f>
        <v>2017</v>
      </c>
      <c r="D4" s="31">
        <f>+'[4]Datos Anuales (sin Out y Cal)'!D4</f>
        <v>11851022841.871962</v>
      </c>
      <c r="E4" s="25">
        <f>+'[4]Datos Anuales (sin Out y Cal)'!E4</f>
        <v>565881635.93879092</v>
      </c>
      <c r="F4" s="25">
        <f>+'[4]Datos Anuales (sin Out y Cal)'!F4</f>
        <v>163957326.26635104</v>
      </c>
      <c r="G4" s="31">
        <f>+'[4]Datos Anuales (sin Out y Cal)'!G4</f>
        <v>272811064.49499768</v>
      </c>
      <c r="H4" s="30">
        <v>2</v>
      </c>
      <c r="I4" s="31" t="s">
        <v>115</v>
      </c>
      <c r="J4" s="30">
        <v>2017</v>
      </c>
      <c r="K4" s="25">
        <f>+'[4]Datos Anuales (sin Out y Cal)'!H4</f>
        <v>154371067.47108793</v>
      </c>
      <c r="L4" s="25">
        <f>+'[4]Datos Anuales (sin Out y Cal)'!I4</f>
        <v>53709666</v>
      </c>
      <c r="M4" s="25">
        <f>+'[4]Datos Anuales (sin Out y Cal)'!J4</f>
        <v>3128158</v>
      </c>
      <c r="N4" s="25">
        <f>+'[4]Datos Anuales (sin Out y Cal)'!K4</f>
        <v>1475042</v>
      </c>
      <c r="O4" s="25">
        <f>+'[4]Datos Anuales (sin Out y Cal)'!L4</f>
        <v>9388.025531937019</v>
      </c>
      <c r="P4" s="30">
        <v>2</v>
      </c>
      <c r="Q4" s="34" t="s">
        <v>115</v>
      </c>
      <c r="R4" s="30">
        <v>2017</v>
      </c>
      <c r="S4" s="25">
        <f>+'[4]Datos Anuales (sin Out y Cal)'!M4</f>
        <v>126317.74382170812</v>
      </c>
      <c r="T4" s="25">
        <f>+'[4]Datos Anuales (sin Out y Cal)'!N4</f>
        <v>166089729.19999999</v>
      </c>
      <c r="U4" s="72">
        <f>+'[4]Datos Anuales (sin Out y Cal)'!O4</f>
        <v>112.6</v>
      </c>
      <c r="V4" s="25">
        <f>+'[4]Datos Anuales (sin Out y Cal)'!P4</f>
        <v>2957459.21</v>
      </c>
      <c r="W4" s="72">
        <f>+'[4]Datos Anuales (sin Out y Cal)'!Q4</f>
        <v>2.0049999999999999</v>
      </c>
      <c r="X4" s="25">
        <f>+'[4]Datos Anuales (sin Out y Cal)'!R4</f>
        <v>2.0049999999999999</v>
      </c>
      <c r="Y4" s="26">
        <v>2.0049999999999999</v>
      </c>
      <c r="AA4" s="27">
        <v>9580895</v>
      </c>
      <c r="AB4" s="27">
        <v>10967</v>
      </c>
      <c r="AC4" s="27">
        <v>66545519</v>
      </c>
      <c r="AD4" s="28">
        <v>0.6926707790453136</v>
      </c>
      <c r="AE4" s="28">
        <v>1578.974468062981</v>
      </c>
    </row>
    <row r="5" spans="1:31" ht="15" customHeight="1" x14ac:dyDescent="0.2">
      <c r="A5" s="24">
        <f>+'[4]Datos Anuales (sin Out y Cal)'!A5</f>
        <v>3</v>
      </c>
      <c r="B5" s="70" t="str">
        <f>+'[4]Datos Anuales (sin Out y Cal)'!B5</f>
        <v xml:space="preserve">Alaska Electric Light and Power Company                               </v>
      </c>
      <c r="C5" s="24">
        <f>+'[4]Datos Anuales (sin Out y Cal)'!C5</f>
        <v>2017</v>
      </c>
      <c r="D5" s="31">
        <f>+'[4]Datos Anuales (sin Out y Cal)'!D5</f>
        <v>142102137.99694684</v>
      </c>
      <c r="E5" s="25">
        <f>+'[4]Datos Anuales (sin Out y Cal)'!E5</f>
        <v>10302437.285608584</v>
      </c>
      <c r="F5" s="25">
        <f>+'[4]Datos Anuales (sin Out y Cal)'!F5</f>
        <v>1581033.7923249227</v>
      </c>
      <c r="G5" s="31">
        <f>+'[4]Datos Anuales (sin Out y Cal)'!G5</f>
        <v>3582083.4372016229</v>
      </c>
      <c r="H5" s="30">
        <v>3</v>
      </c>
      <c r="I5" s="31" t="s">
        <v>113</v>
      </c>
      <c r="J5" s="30">
        <v>2017</v>
      </c>
      <c r="K5" s="25">
        <f>+'[4]Datos Anuales (sin Out y Cal)'!H5</f>
        <v>2918108.9949353454</v>
      </c>
      <c r="L5" s="25">
        <f>+'[4]Datos Anuales (sin Out y Cal)'!I5</f>
        <v>414210</v>
      </c>
      <c r="M5" s="25">
        <f>+'[4]Datos Anuales (sin Out y Cal)'!J5</f>
        <v>15044</v>
      </c>
      <c r="N5" s="25">
        <f>+'[4]Datos Anuales (sin Out y Cal)'!K5</f>
        <v>17005</v>
      </c>
      <c r="O5" s="25">
        <f>+'[4]Datos Anuales (sin Out y Cal)'!L5</f>
        <v>79</v>
      </c>
      <c r="P5" s="30">
        <v>3</v>
      </c>
      <c r="Q5" s="34" t="s">
        <v>113</v>
      </c>
      <c r="R5" s="30">
        <v>2017</v>
      </c>
      <c r="S5" s="25">
        <f>+'[4]Datos Anuales (sin Out y Cal)'!M5</f>
        <v>302.33772284534552</v>
      </c>
      <c r="T5" s="25">
        <f>+'[4]Datos Anuales (sin Out y Cal)'!N5</f>
        <v>1598470</v>
      </c>
      <c r="U5" s="72">
        <f>+'[4]Datos Anuales (sin Out y Cal)'!O5</f>
        <v>94</v>
      </c>
      <c r="V5" s="25">
        <f>+'[4]Datos Anuales (sin Out y Cal)'!P5</f>
        <v>38601.35</v>
      </c>
      <c r="W5" s="72">
        <f>+'[4]Datos Anuales (sin Out y Cal)'!Q5</f>
        <v>2.27</v>
      </c>
      <c r="X5" s="25">
        <f>+'[4]Datos Anuales (sin Out y Cal)'!R5</f>
        <v>0</v>
      </c>
      <c r="Y5" s="26"/>
      <c r="AA5" s="27">
        <v>0</v>
      </c>
      <c r="AB5" s="27">
        <v>79</v>
      </c>
      <c r="AC5" s="27">
        <v>433677</v>
      </c>
      <c r="AD5" s="28">
        <v>0.62666464366221608</v>
      </c>
      <c r="AE5" s="28">
        <v>0</v>
      </c>
    </row>
    <row r="6" spans="1:31" ht="15" customHeight="1" x14ac:dyDescent="0.2">
      <c r="A6" s="24">
        <f>+'[4]Datos Anuales (sin Out y Cal)'!A6</f>
        <v>6</v>
      </c>
      <c r="B6" s="70" t="str">
        <f>+'[4]Datos Anuales (sin Out y Cal)'!B6</f>
        <v xml:space="preserve">Appalachian Power Company                                             </v>
      </c>
      <c r="C6" s="24">
        <f>+'[4]Datos Anuales (sin Out y Cal)'!C6</f>
        <v>2017</v>
      </c>
      <c r="D6" s="31">
        <f>+'[4]Datos Anuales (sin Out y Cal)'!D6</f>
        <v>4165443290.0189104</v>
      </c>
      <c r="E6" s="25">
        <f>+'[4]Datos Anuales (sin Out y Cal)'!E6</f>
        <v>169476541.48897761</v>
      </c>
      <c r="F6" s="25">
        <f>+'[4]Datos Anuales (sin Out y Cal)'!F6</f>
        <v>62605693.325307317</v>
      </c>
      <c r="G6" s="31">
        <f>+'[4]Datos Anuales (sin Out y Cal)'!G6</f>
        <v>150865760.67591286</v>
      </c>
      <c r="H6" s="30">
        <v>6</v>
      </c>
      <c r="I6" s="31" t="s">
        <v>64</v>
      </c>
      <c r="J6" s="30">
        <v>2017</v>
      </c>
      <c r="K6" s="25">
        <f>+'[4]Datos Anuales (sin Out y Cal)'!H6</f>
        <v>33079960.929380912</v>
      </c>
      <c r="L6" s="25">
        <f>+'[4]Datos Anuales (sin Out y Cal)'!I6</f>
        <v>27593035</v>
      </c>
      <c r="M6" s="25">
        <f>+'[4]Datos Anuales (sin Out y Cal)'!J6</f>
        <v>2224629</v>
      </c>
      <c r="N6" s="25">
        <f>+'[4]Datos Anuales (sin Out y Cal)'!K6</f>
        <v>955885</v>
      </c>
      <c r="O6" s="25">
        <f>+'[4]Datos Anuales (sin Out y Cal)'!L6</f>
        <v>5793.2218348159977</v>
      </c>
      <c r="P6" s="30">
        <v>6</v>
      </c>
      <c r="Q6" s="34" t="s">
        <v>64</v>
      </c>
      <c r="R6" s="30">
        <v>2017</v>
      </c>
      <c r="S6" s="25">
        <f>+'[4]Datos Anuales (sin Out y Cal)'!M6</f>
        <v>74128.467019451578</v>
      </c>
      <c r="T6" s="25">
        <f>+'[4]Datos Anuales (sin Out y Cal)'!N6</f>
        <v>280552247.5</v>
      </c>
      <c r="U6" s="72">
        <f>+'[4]Datos Anuales (sin Out y Cal)'!O6</f>
        <v>293.5</v>
      </c>
      <c r="V6" s="25">
        <f>+'[4]Datos Anuales (sin Out y Cal)'!P6</f>
        <v>1445298.12</v>
      </c>
      <c r="W6" s="72">
        <f>+'[4]Datos Anuales (sin Out y Cal)'!Q6</f>
        <v>1.512</v>
      </c>
      <c r="X6" s="25">
        <f>+'[4]Datos Anuales (sin Out y Cal)'!R6</f>
        <v>0</v>
      </c>
      <c r="Y6" s="26"/>
      <c r="AA6" s="27">
        <v>6008360</v>
      </c>
      <c r="AB6" s="27">
        <v>6967</v>
      </c>
      <c r="AC6" s="27">
        <v>35662824</v>
      </c>
      <c r="AD6" s="28">
        <v>0.5843402655571962</v>
      </c>
      <c r="AE6" s="28">
        <v>1173.7781651840023</v>
      </c>
    </row>
    <row r="7" spans="1:31" ht="15" customHeight="1" x14ac:dyDescent="0.2">
      <c r="A7" s="24">
        <f>+'[4]Datos Anuales (sin Out y Cal)'!A7</f>
        <v>7</v>
      </c>
      <c r="B7" s="70" t="str">
        <f>+'[4]Datos Anuales (sin Out y Cal)'!B7</f>
        <v xml:space="preserve">Arizona Public Service Company                                        </v>
      </c>
      <c r="C7" s="24">
        <f>+'[4]Datos Anuales (sin Out y Cal)'!C7</f>
        <v>2017</v>
      </c>
      <c r="D7" s="31">
        <f>+'[4]Datos Anuales (sin Out y Cal)'!D7</f>
        <v>6947937900.1651611</v>
      </c>
      <c r="E7" s="25">
        <f>+'[4]Datos Anuales (sin Out y Cal)'!E7</f>
        <v>452271993.94098949</v>
      </c>
      <c r="F7" s="25">
        <f>+'[4]Datos Anuales (sin Out y Cal)'!F7</f>
        <v>140896446.00817791</v>
      </c>
      <c r="G7" s="31">
        <f>+'[4]Datos Anuales (sin Out y Cal)'!G7</f>
        <v>114275742.71609272</v>
      </c>
      <c r="H7" s="30">
        <v>7</v>
      </c>
      <c r="I7" s="31" t="s">
        <v>133</v>
      </c>
      <c r="J7" s="30">
        <v>2017</v>
      </c>
      <c r="K7" s="25">
        <f>+'[4]Datos Anuales (sin Out y Cal)'!H7</f>
        <v>64062509.36189314</v>
      </c>
      <c r="L7" s="25">
        <f>+'[4]Datos Anuales (sin Out y Cal)'!I7</f>
        <v>28018011</v>
      </c>
      <c r="M7" s="25">
        <f>+'[4]Datos Anuales (sin Out y Cal)'!J7</f>
        <v>1769103</v>
      </c>
      <c r="N7" s="25">
        <f>+'[4]Datos Anuales (sin Out y Cal)'!K7</f>
        <v>1214667</v>
      </c>
      <c r="O7" s="25">
        <f>+'[4]Datos Anuales (sin Out y Cal)'!L7</f>
        <v>6716.2313862281571</v>
      </c>
      <c r="P7" s="30">
        <v>7</v>
      </c>
      <c r="Q7" s="34" t="s">
        <v>133</v>
      </c>
      <c r="R7" s="30">
        <v>2017</v>
      </c>
      <c r="S7" s="25">
        <f>+'[4]Datos Anuales (sin Out y Cal)'!M7</f>
        <v>52551.49625812794</v>
      </c>
      <c r="T7" s="25">
        <f>+'[4]Datos Anuales (sin Out y Cal)'!N7</f>
        <v>90492691.5</v>
      </c>
      <c r="U7" s="72">
        <f>+'[4]Datos Anuales (sin Out y Cal)'!O7</f>
        <v>74.5</v>
      </c>
      <c r="V7" s="25">
        <f>+'[4]Datos Anuales (sin Out y Cal)'!P7</f>
        <v>1105346.97</v>
      </c>
      <c r="W7" s="72">
        <f>+'[4]Datos Anuales (sin Out y Cal)'!Q7</f>
        <v>0.91</v>
      </c>
      <c r="X7" s="25">
        <f>+'[4]Datos Anuales (sin Out y Cal)'!R7</f>
        <v>0</v>
      </c>
      <c r="Y7" s="26"/>
      <c r="AA7" s="27">
        <v>2892159</v>
      </c>
      <c r="AB7" s="27">
        <v>7367</v>
      </c>
      <c r="AC7" s="27">
        <v>32740570</v>
      </c>
      <c r="AD7" s="28">
        <v>0.50733106975262388</v>
      </c>
      <c r="AE7" s="28">
        <v>650.76861377184332</v>
      </c>
    </row>
    <row r="8" spans="1:31" ht="15" customHeight="1" x14ac:dyDescent="0.2">
      <c r="A8" s="24">
        <f>+'[4]Datos Anuales (sin Out y Cal)'!A8</f>
        <v>8</v>
      </c>
      <c r="B8" s="70" t="str">
        <f>+'[4]Datos Anuales (sin Out y Cal)'!B8</f>
        <v xml:space="preserve">Entergy Arkansas, Inc.                                                </v>
      </c>
      <c r="C8" s="24">
        <f>+'[4]Datos Anuales (sin Out y Cal)'!C8</f>
        <v>2017</v>
      </c>
      <c r="D8" s="31">
        <f>+'[4]Datos Anuales (sin Out y Cal)'!D8</f>
        <v>4687037422.4095783</v>
      </c>
      <c r="E8" s="25">
        <f>+'[4]Datos Anuales (sin Out y Cal)'!E8</f>
        <v>184046762.6498051</v>
      </c>
      <c r="F8" s="25">
        <f>+'[4]Datos Anuales (sin Out y Cal)'!F8</f>
        <v>97627798.759967893</v>
      </c>
      <c r="G8" s="31">
        <f>+'[4]Datos Anuales (sin Out y Cal)'!G8</f>
        <v>87825097.879039496</v>
      </c>
      <c r="H8" s="30">
        <v>8</v>
      </c>
      <c r="I8" s="31" t="s">
        <v>141</v>
      </c>
      <c r="J8" s="30">
        <v>2017</v>
      </c>
      <c r="K8" s="25">
        <f>+'[4]Datos Anuales (sin Out y Cal)'!H8</f>
        <v>58775909.426722758</v>
      </c>
      <c r="L8" s="25">
        <f>+'[4]Datos Anuales (sin Out y Cal)'!I8</f>
        <v>20888456</v>
      </c>
      <c r="M8" s="25">
        <f>+'[4]Datos Anuales (sin Out y Cal)'!J8</f>
        <v>1262465</v>
      </c>
      <c r="N8" s="25">
        <f>+'[4]Datos Anuales (sin Out y Cal)'!K8</f>
        <v>708864</v>
      </c>
      <c r="O8" s="25">
        <f>+'[4]Datos Anuales (sin Out y Cal)'!L8</f>
        <v>3356.5802248784767</v>
      </c>
      <c r="P8" s="30">
        <v>8</v>
      </c>
      <c r="Q8" s="34" t="s">
        <v>141</v>
      </c>
      <c r="R8" s="30">
        <v>2017</v>
      </c>
      <c r="S8" s="25">
        <f>+'[4]Datos Anuales (sin Out y Cal)'!M8</f>
        <v>65060.140361141159</v>
      </c>
      <c r="T8" s="25">
        <f>+'[4]Datos Anuales (sin Out y Cal)'!N8</f>
        <v>154886784</v>
      </c>
      <c r="U8" s="72">
        <f>+'[4]Datos Anuales (sin Out y Cal)'!O8</f>
        <v>218.5</v>
      </c>
      <c r="V8" s="25">
        <f>+'[4]Datos Anuales (sin Out y Cal)'!P8</f>
        <v>1555956.48</v>
      </c>
      <c r="W8" s="72">
        <f>+'[4]Datos Anuales (sin Out y Cal)'!Q8</f>
        <v>2.1949999999999998</v>
      </c>
      <c r="X8" s="25">
        <f>+'[4]Datos Anuales (sin Out y Cal)'!R8</f>
        <v>0</v>
      </c>
      <c r="Y8" s="26"/>
      <c r="AA8" s="27">
        <v>8331076</v>
      </c>
      <c r="AB8" s="27">
        <v>4616</v>
      </c>
      <c r="AC8" s="27">
        <v>30534892</v>
      </c>
      <c r="AD8" s="28">
        <v>0.75513827227906904</v>
      </c>
      <c r="AE8" s="28">
        <v>1259.4197751215233</v>
      </c>
    </row>
    <row r="9" spans="1:31" ht="15" customHeight="1" x14ac:dyDescent="0.2">
      <c r="A9" s="24">
        <f>+'[4]Datos Anuales (sin Out y Cal)'!A9</f>
        <v>9</v>
      </c>
      <c r="B9" s="70" t="str">
        <f>+'[4]Datos Anuales (sin Out y Cal)'!B9</f>
        <v xml:space="preserve">Atlantic City Electric Company                                        </v>
      </c>
      <c r="C9" s="24">
        <f>+'[4]Datos Anuales (sin Out y Cal)'!C9</f>
        <v>2017</v>
      </c>
      <c r="D9" s="31">
        <f>+'[4]Datos Anuales (sin Out y Cal)'!D9</f>
        <v>2796641920.834516</v>
      </c>
      <c r="E9" s="25">
        <f>+'[4]Datos Anuales (sin Out y Cal)'!E9</f>
        <v>84040132.825828612</v>
      </c>
      <c r="F9" s="25">
        <f>+'[4]Datos Anuales (sin Out y Cal)'!F9</f>
        <v>109962518.70251226</v>
      </c>
      <c r="G9" s="31">
        <f>+'[4]Datos Anuales (sin Out y Cal)'!G9</f>
        <v>92282099.483447149</v>
      </c>
      <c r="H9" s="30">
        <v>9</v>
      </c>
      <c r="I9" s="31" t="s">
        <v>73</v>
      </c>
      <c r="J9" s="30">
        <v>2017</v>
      </c>
      <c r="K9" s="25">
        <f>+'[4]Datos Anuales (sin Out y Cal)'!H9</f>
        <v>75743441.458392084</v>
      </c>
      <c r="L9" s="25">
        <f>+'[4]Datos Anuales (sin Out y Cal)'!I9</f>
        <v>8584553</v>
      </c>
      <c r="M9" s="25">
        <f>+'[4]Datos Anuales (sin Out y Cal)'!J9</f>
        <v>657437</v>
      </c>
      <c r="N9" s="25">
        <f>+'[4]Datos Anuales (sin Out y Cal)'!K9</f>
        <v>551332</v>
      </c>
      <c r="O9" s="25">
        <f>+'[4]Datos Anuales (sin Out y Cal)'!L9</f>
        <v>2117.5512989749727</v>
      </c>
      <c r="P9" s="30">
        <v>9</v>
      </c>
      <c r="Q9" s="34" t="s">
        <v>73</v>
      </c>
      <c r="R9" s="30">
        <v>2017</v>
      </c>
      <c r="S9" s="25">
        <f>+'[4]Datos Anuales (sin Out y Cal)'!M9</f>
        <v>14340.005110912716</v>
      </c>
      <c r="T9" s="25">
        <f>+'[4]Datos Anuales (sin Out y Cal)'!N9</f>
        <v>36470611.800000004</v>
      </c>
      <c r="U9" s="72">
        <f>+'[4]Datos Anuales (sin Out y Cal)'!O9</f>
        <v>66.150000000000006</v>
      </c>
      <c r="V9" s="25">
        <f>+'[4]Datos Anuales (sin Out y Cal)'!P9</f>
        <v>600951.88</v>
      </c>
      <c r="W9" s="72">
        <f>+'[4]Datos Anuales (sin Out y Cal)'!Q9</f>
        <v>1.0900000000000001</v>
      </c>
      <c r="X9" s="25">
        <f>+'[4]Datos Anuales (sin Out y Cal)'!R9</f>
        <v>0</v>
      </c>
      <c r="Y9" s="26"/>
      <c r="AA9" s="27">
        <v>1238364</v>
      </c>
      <c r="AB9" s="27">
        <v>2401</v>
      </c>
      <c r="AC9" s="27">
        <v>10489771</v>
      </c>
      <c r="AD9" s="28">
        <v>0.49873487835167618</v>
      </c>
      <c r="AE9" s="28">
        <v>283.44870102502711</v>
      </c>
    </row>
    <row r="10" spans="1:31" ht="15" customHeight="1" x14ac:dyDescent="0.2">
      <c r="A10" s="24">
        <f>+'[4]Datos Anuales (sin Out y Cal)'!A10</f>
        <v>17</v>
      </c>
      <c r="B10" s="70" t="str">
        <f>+'[4]Datos Anuales (sin Out y Cal)'!B10</f>
        <v xml:space="preserve">Duke Energy Progress, LLC                                             </v>
      </c>
      <c r="C10" s="24">
        <f>+'[4]Datos Anuales (sin Out y Cal)'!C10</f>
        <v>2017</v>
      </c>
      <c r="D10" s="31">
        <f>+'[4]Datos Anuales (sin Out y Cal)'!D10</f>
        <v>8782880398.97756</v>
      </c>
      <c r="E10" s="25">
        <f>+'[4]Datos Anuales (sin Out y Cal)'!E10</f>
        <v>360530943.77310258</v>
      </c>
      <c r="F10" s="25">
        <f>+'[4]Datos Anuales (sin Out y Cal)'!F10</f>
        <v>69479104.958076566</v>
      </c>
      <c r="G10" s="31">
        <f>+'[4]Datos Anuales (sin Out y Cal)'!G10</f>
        <v>149187017.41633275</v>
      </c>
      <c r="H10" s="30">
        <v>17</v>
      </c>
      <c r="I10" s="31" t="s">
        <v>75</v>
      </c>
      <c r="J10" s="30">
        <v>2017</v>
      </c>
      <c r="K10" s="25">
        <f>+'[4]Datos Anuales (sin Out y Cal)'!H10</f>
        <v>72590986.158444196</v>
      </c>
      <c r="L10" s="25">
        <f>+'[4]Datos Anuales (sin Out y Cal)'!I10</f>
        <v>43270010</v>
      </c>
      <c r="M10" s="25">
        <f>+'[4]Datos Anuales (sin Out y Cal)'!J10</f>
        <v>2239026</v>
      </c>
      <c r="N10" s="25">
        <f>+'[4]Datos Anuales (sin Out y Cal)'!K10</f>
        <v>1547510</v>
      </c>
      <c r="O10" s="25">
        <f>+'[4]Datos Anuales (sin Out y Cal)'!L10</f>
        <v>9499.654544548428</v>
      </c>
      <c r="P10" s="30">
        <v>17</v>
      </c>
      <c r="Q10" s="34" t="s">
        <v>75</v>
      </c>
      <c r="R10" s="30">
        <v>2017</v>
      </c>
      <c r="S10" s="25">
        <f>+'[4]Datos Anuales (sin Out y Cal)'!M10</f>
        <v>99964.702127709927</v>
      </c>
      <c r="T10" s="25">
        <f>+'[4]Datos Anuales (sin Out y Cal)'!N10</f>
        <v>221293930</v>
      </c>
      <c r="U10" s="72">
        <f>+'[4]Datos Anuales (sin Out y Cal)'!O10</f>
        <v>143</v>
      </c>
      <c r="V10" s="25">
        <f>+'[4]Datos Anuales (sin Out y Cal)'!P10</f>
        <v>2151038.9</v>
      </c>
      <c r="W10" s="72">
        <f>+'[4]Datos Anuales (sin Out y Cal)'!Q10</f>
        <v>1.39</v>
      </c>
      <c r="X10" s="25">
        <f>+'[4]Datos Anuales (sin Out y Cal)'!R10</f>
        <v>0</v>
      </c>
      <c r="Y10" s="26"/>
      <c r="AA10" s="27">
        <v>23552726</v>
      </c>
      <c r="AB10" s="27">
        <v>14407</v>
      </c>
      <c r="AC10" s="27">
        <v>69146166</v>
      </c>
      <c r="AD10" s="28">
        <v>0.5478863014649461</v>
      </c>
      <c r="AE10" s="28">
        <v>4907.345455451572</v>
      </c>
    </row>
    <row r="11" spans="1:31" ht="15" customHeight="1" x14ac:dyDescent="0.2">
      <c r="A11" s="24">
        <f>+'[4]Datos Anuales (sin Out y Cal)'!A11</f>
        <v>22</v>
      </c>
      <c r="B11" s="70" t="str">
        <f>+'[4]Datos Anuales (sin Out y Cal)'!B11</f>
        <v xml:space="preserve">Cleco Power LLC                                                       </v>
      </c>
      <c r="C11" s="24">
        <f>+'[4]Datos Anuales (sin Out y Cal)'!C11</f>
        <v>2017</v>
      </c>
      <c r="D11" s="31">
        <f>+'[4]Datos Anuales (sin Out y Cal)'!D11</f>
        <v>1768621718.8899565</v>
      </c>
      <c r="E11" s="25">
        <f>+'[4]Datos Anuales (sin Out y Cal)'!E11</f>
        <v>103015772.53949109</v>
      </c>
      <c r="F11" s="25">
        <f>+'[4]Datos Anuales (sin Out y Cal)'!F11</f>
        <v>27922475.118263803</v>
      </c>
      <c r="G11" s="31">
        <f>+'[4]Datos Anuales (sin Out y Cal)'!G11</f>
        <v>30632388.842425648</v>
      </c>
      <c r="H11" s="30">
        <v>22</v>
      </c>
      <c r="I11" s="31" t="s">
        <v>142</v>
      </c>
      <c r="J11" s="30">
        <v>2017</v>
      </c>
      <c r="K11" s="25">
        <f>+'[4]Datos Anuales (sin Out y Cal)'!H11</f>
        <v>17607027.166181713</v>
      </c>
      <c r="L11" s="25">
        <f>+'[4]Datos Anuales (sin Out y Cal)'!I11</f>
        <v>8344721</v>
      </c>
      <c r="M11" s="25">
        <f>+'[4]Datos Anuales (sin Out y Cal)'!J11</f>
        <v>836266</v>
      </c>
      <c r="N11" s="25">
        <f>+'[4]Datos Anuales (sin Out y Cal)'!K11</f>
        <v>290218</v>
      </c>
      <c r="O11" s="25">
        <f>+'[4]Datos Anuales (sin Out y Cal)'!L11</f>
        <v>1901.6864323450864</v>
      </c>
      <c r="P11" s="30">
        <v>22</v>
      </c>
      <c r="Q11" s="34" t="s">
        <v>142</v>
      </c>
      <c r="R11" s="30">
        <v>2017</v>
      </c>
      <c r="S11" s="25">
        <f>+'[4]Datos Anuales (sin Out y Cal)'!M11</f>
        <v>16866.855532693164</v>
      </c>
      <c r="T11" s="25">
        <f>+'[4]Datos Anuales (sin Out y Cal)'!N11</f>
        <v>38308776</v>
      </c>
      <c r="U11" s="72">
        <f>+'[4]Datos Anuales (sin Out y Cal)'!O11</f>
        <v>132</v>
      </c>
      <c r="V11" s="25">
        <f>+'[4]Datos Anuales (sin Out y Cal)'!P11</f>
        <v>464348.80000000005</v>
      </c>
      <c r="W11" s="72">
        <f>+'[4]Datos Anuales (sin Out y Cal)'!Q11</f>
        <v>1.6</v>
      </c>
      <c r="X11" s="25">
        <f>+'[4]Datos Anuales (sin Out y Cal)'!R11</f>
        <v>0</v>
      </c>
      <c r="Y11" s="26"/>
      <c r="AA11" s="27">
        <v>2934863</v>
      </c>
      <c r="AB11" s="27">
        <v>2508</v>
      </c>
      <c r="AC11" s="27">
        <v>12139983</v>
      </c>
      <c r="AD11" s="28">
        <v>0.5525689027987154</v>
      </c>
      <c r="AE11" s="28">
        <v>606.31356765491353</v>
      </c>
    </row>
    <row r="12" spans="1:31" ht="15" customHeight="1" x14ac:dyDescent="0.2">
      <c r="A12" s="24">
        <f>+'[4]Datos Anuales (sin Out y Cal)'!A12</f>
        <v>27</v>
      </c>
      <c r="B12" s="70" t="str">
        <f>+'[4]Datos Anuales (sin Out y Cal)'!B12</f>
        <v xml:space="preserve">Duke Energy Ohio, Inc.                                                </v>
      </c>
      <c r="C12" s="24">
        <f>+'[4]Datos Anuales (sin Out y Cal)'!C12</f>
        <v>2017</v>
      </c>
      <c r="D12" s="31">
        <f>+'[4]Datos Anuales (sin Out y Cal)'!D12</f>
        <v>2848792807.5090961</v>
      </c>
      <c r="E12" s="25">
        <f>+'[4]Datos Anuales (sin Out y Cal)'!E12</f>
        <v>138987513.2610926</v>
      </c>
      <c r="F12" s="25">
        <f>+'[4]Datos Anuales (sin Out y Cal)'!F12</f>
        <v>33792815.90379446</v>
      </c>
      <c r="G12" s="31">
        <f>+'[4]Datos Anuales (sin Out y Cal)'!G12</f>
        <v>92853927.485248998</v>
      </c>
      <c r="H12" s="30">
        <v>27</v>
      </c>
      <c r="I12" s="31" t="s">
        <v>62</v>
      </c>
      <c r="J12" s="30">
        <v>2017</v>
      </c>
      <c r="K12" s="25">
        <f>+'[4]Datos Anuales (sin Out y Cal)'!H12</f>
        <v>41561318.076773629</v>
      </c>
      <c r="L12" s="25">
        <f>+'[4]Datos Anuales (sin Out y Cal)'!I12</f>
        <v>19730738</v>
      </c>
      <c r="M12" s="25">
        <f>+'[4]Datos Anuales (sin Out y Cal)'!J12</f>
        <v>54653</v>
      </c>
      <c r="N12" s="25">
        <f>+'[4]Datos Anuales (sin Out y Cal)'!K12</f>
        <v>712328</v>
      </c>
      <c r="O12" s="25">
        <f>+'[4]Datos Anuales (sin Out y Cal)'!L12</f>
        <v>835.79381575838056</v>
      </c>
      <c r="P12" s="30">
        <v>27</v>
      </c>
      <c r="Q12" s="34" t="s">
        <v>62</v>
      </c>
      <c r="R12" s="30">
        <v>2017</v>
      </c>
      <c r="S12" s="25">
        <f>+'[4]Datos Anuales (sin Out y Cal)'!M12</f>
        <v>26825.601863978929</v>
      </c>
      <c r="T12" s="25">
        <f>+'[4]Datos Anuales (sin Out y Cal)'!N12</f>
        <v>112903988</v>
      </c>
      <c r="U12" s="72">
        <f>+'[4]Datos Anuales (sin Out y Cal)'!O12</f>
        <v>158.5</v>
      </c>
      <c r="V12" s="25">
        <f>+'[4]Datos Anuales (sin Out y Cal)'!P12</f>
        <v>1047122.16</v>
      </c>
      <c r="W12" s="72">
        <f>+'[4]Datos Anuales (sin Out y Cal)'!Q12</f>
        <v>1.47</v>
      </c>
      <c r="X12" s="25">
        <f>+'[4]Datos Anuales (sin Out y Cal)'!R12</f>
        <v>0</v>
      </c>
      <c r="Y12" s="26"/>
      <c r="AA12" s="27">
        <v>1075208</v>
      </c>
      <c r="AB12" s="27">
        <v>1040</v>
      </c>
      <c r="AC12" s="27">
        <v>5475918</v>
      </c>
      <c r="AD12" s="28">
        <v>0.6010623024236037</v>
      </c>
      <c r="AE12" s="28">
        <v>204.20618424161941</v>
      </c>
    </row>
    <row r="13" spans="1:31" ht="15" customHeight="1" x14ac:dyDescent="0.2">
      <c r="A13" s="24">
        <f>+'[4]Datos Anuales (sin Out y Cal)'!A13</f>
        <v>30</v>
      </c>
      <c r="B13" s="70" t="str">
        <f>+'[4]Datos Anuales (sin Out y Cal)'!B13</f>
        <v xml:space="preserve">Cleveland Electric Illuminating Company, The                          </v>
      </c>
      <c r="C13" s="24">
        <f>+'[4]Datos Anuales (sin Out y Cal)'!C13</f>
        <v>2017</v>
      </c>
      <c r="D13" s="31">
        <f>+'[4]Datos Anuales (sin Out y Cal)'!D13</f>
        <v>2717362240.3696504</v>
      </c>
      <c r="E13" s="25">
        <f>+'[4]Datos Anuales (sin Out y Cal)'!E13</f>
        <v>188763585.51131231</v>
      </c>
      <c r="F13" s="25">
        <f>+'[4]Datos Anuales (sin Out y Cal)'!F13</f>
        <v>47740587.166910149</v>
      </c>
      <c r="G13" s="31">
        <f>+'[4]Datos Anuales (sin Out y Cal)'!G13</f>
        <v>51136170.082136348</v>
      </c>
      <c r="H13" s="30">
        <v>30</v>
      </c>
      <c r="I13" s="31" t="s">
        <v>50</v>
      </c>
      <c r="J13" s="30">
        <v>2017</v>
      </c>
      <c r="K13" s="25">
        <f>+'[4]Datos Anuales (sin Out y Cal)'!H13</f>
        <v>19822651.409625057</v>
      </c>
      <c r="L13" s="25">
        <f>+'[4]Datos Anuales (sin Out y Cal)'!I13</f>
        <v>18290574</v>
      </c>
      <c r="M13" s="25">
        <f>+'[4]Datos Anuales (sin Out y Cal)'!J13</f>
        <v>124200</v>
      </c>
      <c r="N13" s="25">
        <f>+'[4]Datos Anuales (sin Out y Cal)'!K13</f>
        <v>750660</v>
      </c>
      <c r="O13" s="25">
        <f>+'[4]Datos Anuales (sin Out y Cal)'!L13</f>
        <v>4220</v>
      </c>
      <c r="P13" s="30">
        <v>30</v>
      </c>
      <c r="Q13" s="34" t="s">
        <v>50</v>
      </c>
      <c r="R13" s="30">
        <v>2017</v>
      </c>
      <c r="S13" s="25">
        <f>+'[4]Datos Anuales (sin Out y Cal)'!M13</f>
        <v>50915.580031172576</v>
      </c>
      <c r="T13" s="25">
        <f>+'[4]Datos Anuales (sin Out y Cal)'!N13</f>
        <v>90246597.179999992</v>
      </c>
      <c r="U13" s="72">
        <f>+'[4]Datos Anuales (sin Out y Cal)'!O13</f>
        <v>120.223</v>
      </c>
      <c r="V13" s="25">
        <f>+'[4]Datos Anuales (sin Out y Cal)'!P13</f>
        <v>1007385.7200000001</v>
      </c>
      <c r="W13" s="72">
        <f>+'[4]Datos Anuales (sin Out y Cal)'!Q13</f>
        <v>1.3420000000000001</v>
      </c>
      <c r="X13" s="25">
        <f>+'[4]Datos Anuales (sin Out y Cal)'!R13</f>
        <v>0</v>
      </c>
      <c r="Y13" s="26"/>
      <c r="AA13" s="27">
        <v>0</v>
      </c>
      <c r="AB13" s="27">
        <v>4220</v>
      </c>
      <c r="AC13" s="27">
        <v>2322340</v>
      </c>
      <c r="AD13" s="28">
        <v>6.2821636477742429E-2</v>
      </c>
      <c r="AE13" s="28">
        <v>0</v>
      </c>
    </row>
    <row r="14" spans="1:31" ht="15" customHeight="1" x14ac:dyDescent="0.2">
      <c r="A14" s="24">
        <f>+'[4]Datos Anuales (sin Out y Cal)'!A14</f>
        <v>32</v>
      </c>
      <c r="B14" s="70" t="str">
        <f>+'[4]Datos Anuales (sin Out y Cal)'!B14</f>
        <v xml:space="preserve">Commonwealth Edison Company                                           </v>
      </c>
      <c r="C14" s="24">
        <f>+'[4]Datos Anuales (sin Out y Cal)'!C14</f>
        <v>2017</v>
      </c>
      <c r="D14" s="31">
        <f>+'[4]Datos Anuales (sin Out y Cal)'!D14</f>
        <v>20636673421.10112</v>
      </c>
      <c r="E14" s="25">
        <f>+'[4]Datos Anuales (sin Out y Cal)'!E14</f>
        <v>1076543979.1760612</v>
      </c>
      <c r="F14" s="25">
        <f>+'[4]Datos Anuales (sin Out y Cal)'!F14</f>
        <v>389215457.17485821</v>
      </c>
      <c r="G14" s="31">
        <f>+'[4]Datos Anuales (sin Out y Cal)'!G14</f>
        <v>462886754.78083533</v>
      </c>
      <c r="H14" s="30">
        <v>32</v>
      </c>
      <c r="I14" s="31" t="s">
        <v>53</v>
      </c>
      <c r="J14" s="30">
        <v>2017</v>
      </c>
      <c r="K14" s="25">
        <f>+'[4]Datos Anuales (sin Out y Cal)'!H14</f>
        <v>319498385.8225981</v>
      </c>
      <c r="L14" s="25">
        <f>+'[4]Datos Anuales (sin Out y Cal)'!I14</f>
        <v>86377668</v>
      </c>
      <c r="M14" s="25">
        <f>+'[4]Datos Anuales (sin Out y Cal)'!J14</f>
        <v>6986096</v>
      </c>
      <c r="N14" s="25">
        <f>+'[4]Datos Anuales (sin Out y Cal)'!K14</f>
        <v>3991358</v>
      </c>
      <c r="O14" s="25">
        <f>+'[4]Datos Anuales (sin Out y Cal)'!L14</f>
        <v>20096.077113687857</v>
      </c>
      <c r="P14" s="30">
        <v>32</v>
      </c>
      <c r="Q14" s="34" t="s">
        <v>53</v>
      </c>
      <c r="R14" s="30">
        <v>2017</v>
      </c>
      <c r="S14" s="25">
        <f>+'[4]Datos Anuales (sin Out y Cal)'!M14</f>
        <v>164726.56031743495</v>
      </c>
      <c r="T14" s="25">
        <f>+'[4]Datos Anuales (sin Out y Cal)'!N14</f>
        <v>221177112.21200001</v>
      </c>
      <c r="U14" s="72">
        <f>+'[4]Datos Anuales (sin Out y Cal)'!O14</f>
        <v>55.414000000000001</v>
      </c>
      <c r="V14" s="25">
        <f>+'[4]Datos Anuales (sin Out y Cal)'!P14</f>
        <v>3264930.8439999996</v>
      </c>
      <c r="W14" s="72">
        <f>+'[4]Datos Anuales (sin Out y Cal)'!Q14</f>
        <v>0.81799999999999995</v>
      </c>
      <c r="X14" s="25">
        <f>+'[4]Datos Anuales (sin Out y Cal)'!R14</f>
        <v>0</v>
      </c>
      <c r="Y14" s="26"/>
      <c r="AA14" s="27">
        <v>1190851</v>
      </c>
      <c r="AB14" s="27">
        <v>20351</v>
      </c>
      <c r="AC14" s="27">
        <v>95067999</v>
      </c>
      <c r="AD14" s="28">
        <v>0.53326673388874568</v>
      </c>
      <c r="AE14" s="28">
        <v>254.92288631214376</v>
      </c>
    </row>
    <row r="15" spans="1:31" ht="15" customHeight="1" x14ac:dyDescent="0.2">
      <c r="A15" s="24">
        <f>+'[4]Datos Anuales (sin Out y Cal)'!A15</f>
        <v>39</v>
      </c>
      <c r="B15" s="70" t="str">
        <f>+'[4]Datos Anuales (sin Out y Cal)'!B15</f>
        <v xml:space="preserve">Connecticut Light and Power Company, The                              </v>
      </c>
      <c r="C15" s="24">
        <f>+'[4]Datos Anuales (sin Out y Cal)'!C15</f>
        <v>2017</v>
      </c>
      <c r="D15" s="31">
        <f>+'[4]Datos Anuales (sin Out y Cal)'!D15</f>
        <v>7059004350.8690653</v>
      </c>
      <c r="E15" s="25">
        <f>+'[4]Datos Anuales (sin Out y Cal)'!E15</f>
        <v>231615352.70523849</v>
      </c>
      <c r="F15" s="25">
        <f>+'[4]Datos Anuales (sin Out y Cal)'!F15</f>
        <v>246363752.94062224</v>
      </c>
      <c r="G15" s="31">
        <f>+'[4]Datos Anuales (sin Out y Cal)'!G15</f>
        <v>195252369.14328161</v>
      </c>
      <c r="H15" s="30">
        <v>39</v>
      </c>
      <c r="I15" s="31" t="s">
        <v>109</v>
      </c>
      <c r="J15" s="30">
        <v>2017</v>
      </c>
      <c r="K15" s="25">
        <f>+'[4]Datos Anuales (sin Out y Cal)'!H15</f>
        <v>148575686.12064001</v>
      </c>
      <c r="L15" s="25">
        <f>+'[4]Datos Anuales (sin Out y Cal)'!I15</f>
        <v>20949489</v>
      </c>
      <c r="M15" s="25">
        <f>+'[4]Datos Anuales (sin Out y Cal)'!J15</f>
        <v>536936</v>
      </c>
      <c r="N15" s="25">
        <f>+'[4]Datos Anuales (sin Out y Cal)'!K15</f>
        <v>1245072</v>
      </c>
      <c r="O15" s="25">
        <f>+'[4]Datos Anuales (sin Out y Cal)'!L15</f>
        <v>4595.3714265345407</v>
      </c>
      <c r="P15" s="30">
        <v>39</v>
      </c>
      <c r="Q15" s="34" t="s">
        <v>109</v>
      </c>
      <c r="R15" s="30">
        <v>2017</v>
      </c>
      <c r="S15" s="25">
        <f>+'[4]Datos Anuales (sin Out y Cal)'!M15</f>
        <v>32318.115289909409</v>
      </c>
      <c r="T15" s="25">
        <f>+'[4]Datos Anuales (sin Out y Cal)'!N15</f>
        <v>97364630.400000006</v>
      </c>
      <c r="U15" s="72">
        <f>+'[4]Datos Anuales (sin Out y Cal)'!O15</f>
        <v>78.2</v>
      </c>
      <c r="V15" s="25">
        <f>+'[4]Datos Anuales (sin Out y Cal)'!P15</f>
        <v>1276198.7999999998</v>
      </c>
      <c r="W15" s="72">
        <f>+'[4]Datos Anuales (sin Out y Cal)'!Q15</f>
        <v>1.0249999999999999</v>
      </c>
      <c r="X15" s="25">
        <f>+'[4]Datos Anuales (sin Out y Cal)'!R15</f>
        <v>0</v>
      </c>
      <c r="Y15" s="26"/>
      <c r="AA15" s="27">
        <v>662208</v>
      </c>
      <c r="AB15" s="27">
        <v>4737</v>
      </c>
      <c r="AC15" s="27">
        <v>22148633</v>
      </c>
      <c r="AD15" s="28">
        <v>0.53375190258751903</v>
      </c>
      <c r="AE15" s="28">
        <v>141.62857346545948</v>
      </c>
    </row>
    <row r="16" spans="1:31" ht="15" customHeight="1" x14ac:dyDescent="0.2">
      <c r="A16" s="24">
        <f>+'[4]Datos Anuales (sin Out y Cal)'!A16</f>
        <v>41</v>
      </c>
      <c r="B16" s="70" t="str">
        <f>+'[4]Datos Anuales (sin Out y Cal)'!B16</f>
        <v xml:space="preserve">Consumers Energy Company                                              </v>
      </c>
      <c r="C16" s="24">
        <f>+'[4]Datos Anuales (sin Out y Cal)'!C16</f>
        <v>2017</v>
      </c>
      <c r="D16" s="31">
        <f>+'[4]Datos Anuales (sin Out y Cal)'!D16</f>
        <v>8633699568.1005192</v>
      </c>
      <c r="E16" s="25">
        <f>+'[4]Datos Anuales (sin Out y Cal)'!E16</f>
        <v>756955641.48641789</v>
      </c>
      <c r="F16" s="25">
        <f>+'[4]Datos Anuales (sin Out y Cal)'!F16</f>
        <v>196061653.96049762</v>
      </c>
      <c r="G16" s="31">
        <f>+'[4]Datos Anuales (sin Out y Cal)'!G16</f>
        <v>186222036.84561309</v>
      </c>
      <c r="H16" s="30">
        <v>41</v>
      </c>
      <c r="I16" s="31" t="s">
        <v>84</v>
      </c>
      <c r="J16" s="30">
        <v>2017</v>
      </c>
      <c r="K16" s="25">
        <f>+'[4]Datos Anuales (sin Out y Cal)'!H16</f>
        <v>64982751.181782477</v>
      </c>
      <c r="L16" s="25">
        <f>+'[4]Datos Anuales (sin Out y Cal)'!I16</f>
        <v>33248491</v>
      </c>
      <c r="M16" s="25">
        <f>+'[4]Datos Anuales (sin Out y Cal)'!J16</f>
        <v>1528384</v>
      </c>
      <c r="N16" s="25">
        <f>+'[4]Datos Anuales (sin Out y Cal)'!K16</f>
        <v>1816439</v>
      </c>
      <c r="O16" s="25">
        <f>+'[4]Datos Anuales (sin Out y Cal)'!L16</f>
        <v>6519.285450160578</v>
      </c>
      <c r="P16" s="30">
        <v>41</v>
      </c>
      <c r="Q16" s="34" t="s">
        <v>84</v>
      </c>
      <c r="R16" s="30">
        <v>2017</v>
      </c>
      <c r="S16" s="25">
        <f>+'[4]Datos Anuales (sin Out y Cal)'!M16</f>
        <v>129018.70472703254</v>
      </c>
      <c r="T16" s="25">
        <f>+'[4]Datos Anuales (sin Out y Cal)'!N16</f>
        <v>292265035.10000002</v>
      </c>
      <c r="U16" s="72">
        <f>+'[4]Datos Anuales (sin Out y Cal)'!O16</f>
        <v>160.9</v>
      </c>
      <c r="V16" s="25">
        <f>+'[4]Datos Anuales (sin Out y Cal)'!P16</f>
        <v>2379535.0900000003</v>
      </c>
      <c r="W16" s="72">
        <f>+'[4]Datos Anuales (sin Out y Cal)'!Q16</f>
        <v>1.31</v>
      </c>
      <c r="X16" s="25">
        <f>+'[4]Datos Anuales (sin Out y Cal)'!R16</f>
        <v>0</v>
      </c>
      <c r="Y16" s="26"/>
      <c r="AA16" s="27">
        <v>2870582</v>
      </c>
      <c r="AB16" s="27">
        <v>7057</v>
      </c>
      <c r="AC16" s="27">
        <v>37673701</v>
      </c>
      <c r="AD16" s="28">
        <v>0.60941629574702527</v>
      </c>
      <c r="AE16" s="28">
        <v>537.71454983942249</v>
      </c>
    </row>
    <row r="17" spans="1:31" ht="15" customHeight="1" x14ac:dyDescent="0.2">
      <c r="A17" s="24">
        <f>+'[4]Datos Anuales (sin Out y Cal)'!A17</f>
        <v>42</v>
      </c>
      <c r="B17" s="70" t="str">
        <f>+'[4]Datos Anuales (sin Out y Cal)'!B17</f>
        <v xml:space="preserve">The Dayton Power and Light Company                                    </v>
      </c>
      <c r="C17" s="24">
        <f>+'[4]Datos Anuales (sin Out y Cal)'!C17</f>
        <v>2017</v>
      </c>
      <c r="D17" s="31">
        <f>+'[4]Datos Anuales (sin Out y Cal)'!D17</f>
        <v>2485056085.0078444</v>
      </c>
      <c r="E17" s="25">
        <f>+'[4]Datos Anuales (sin Out y Cal)'!E17</f>
        <v>86817562.696179405</v>
      </c>
      <c r="F17" s="25">
        <f>+'[4]Datos Anuales (sin Out y Cal)'!F17</f>
        <v>59910781.51779522</v>
      </c>
      <c r="G17" s="31">
        <f>+'[4]Datos Anuales (sin Out y Cal)'!G17</f>
        <v>37179143.17109073</v>
      </c>
      <c r="H17" s="30">
        <v>42</v>
      </c>
      <c r="I17" s="31" t="s">
        <v>105</v>
      </c>
      <c r="J17" s="30">
        <v>2017</v>
      </c>
      <c r="K17" s="25">
        <f>+'[4]Datos Anuales (sin Out y Cal)'!H17</f>
        <v>35459814.41911757</v>
      </c>
      <c r="L17" s="25">
        <f>+'[4]Datos Anuales (sin Out y Cal)'!I17</f>
        <v>3684426</v>
      </c>
      <c r="M17" s="25">
        <f>+'[4]Datos Anuales (sin Out y Cal)'!J17</f>
        <v>53957</v>
      </c>
      <c r="N17" s="25">
        <f>+'[4]Datos Anuales (sin Out y Cal)'!K17</f>
        <v>261212</v>
      </c>
      <c r="O17" s="25">
        <f>+'[4]Datos Anuales (sin Out y Cal)'!L17</f>
        <v>979.34774124549131</v>
      </c>
      <c r="P17" s="30">
        <v>42</v>
      </c>
      <c r="Q17" s="34" t="s">
        <v>105</v>
      </c>
      <c r="R17" s="30">
        <v>2017</v>
      </c>
      <c r="S17" s="25">
        <f>+'[4]Datos Anuales (sin Out y Cal)'!M17</f>
        <v>13484.215327284201</v>
      </c>
      <c r="T17" s="25">
        <f>+'[4]Datos Anuales (sin Out y Cal)'!N17</f>
        <v>26983199.599999998</v>
      </c>
      <c r="U17" s="72">
        <f>+'[4]Datos Anuales (sin Out y Cal)'!O17</f>
        <v>103.3</v>
      </c>
      <c r="V17" s="25">
        <f>+'[4]Datos Anuales (sin Out y Cal)'!P17</f>
        <v>276884.72000000003</v>
      </c>
      <c r="W17" s="72">
        <f>+'[4]Datos Anuales (sin Out y Cal)'!Q17</f>
        <v>1.06</v>
      </c>
      <c r="X17" s="25">
        <f>+'[4]Datos Anuales (sin Out y Cal)'!R17</f>
        <v>0</v>
      </c>
      <c r="Y17" s="26"/>
      <c r="AA17" s="27">
        <v>8551700</v>
      </c>
      <c r="AB17" s="27">
        <v>3213</v>
      </c>
      <c r="AC17" s="27">
        <v>12301204</v>
      </c>
      <c r="AD17" s="28">
        <v>0.43705167505865866</v>
      </c>
      <c r="AE17" s="28">
        <v>2233.6522587545087</v>
      </c>
    </row>
    <row r="18" spans="1:31" ht="15" customHeight="1" x14ac:dyDescent="0.2">
      <c r="A18" s="24">
        <f>+'[4]Datos Anuales (sin Out y Cal)'!A18</f>
        <v>43</v>
      </c>
      <c r="B18" s="70" t="str">
        <f>+'[4]Datos Anuales (sin Out y Cal)'!B18</f>
        <v xml:space="preserve">Delmarva Power &amp; Light Company                                        </v>
      </c>
      <c r="C18" s="24">
        <f>+'[4]Datos Anuales (sin Out y Cal)'!C18</f>
        <v>2017</v>
      </c>
      <c r="D18" s="31">
        <f>+'[4]Datos Anuales (sin Out y Cal)'!D18</f>
        <v>2682238636.4602222</v>
      </c>
      <c r="E18" s="25">
        <f>+'[4]Datos Anuales (sin Out y Cal)'!E18</f>
        <v>164345504.53169814</v>
      </c>
      <c r="F18" s="25">
        <f>+'[4]Datos Anuales (sin Out y Cal)'!F18</f>
        <v>69274337.057197154</v>
      </c>
      <c r="G18" s="31">
        <f>+'[4]Datos Anuales (sin Out y Cal)'!G18</f>
        <v>86227715.752806947</v>
      </c>
      <c r="H18" s="30">
        <v>43</v>
      </c>
      <c r="I18" s="31" t="s">
        <v>138</v>
      </c>
      <c r="J18" s="30">
        <v>2017</v>
      </c>
      <c r="K18" s="25">
        <f>+'[4]Datos Anuales (sin Out y Cal)'!H18</f>
        <v>80240202.910990089</v>
      </c>
      <c r="L18" s="25">
        <f>+'[4]Datos Anuales (sin Out y Cal)'!I18</f>
        <v>11876306</v>
      </c>
      <c r="M18" s="25">
        <f>+'[4]Datos Anuales (sin Out y Cal)'!J18</f>
        <v>631198</v>
      </c>
      <c r="N18" s="25">
        <f>+'[4]Datos Anuales (sin Out y Cal)'!K18</f>
        <v>520657</v>
      </c>
      <c r="O18" s="25">
        <f>+'[4]Datos Anuales (sin Out y Cal)'!L18</f>
        <v>3653.0644077136612</v>
      </c>
      <c r="P18" s="30">
        <v>43</v>
      </c>
      <c r="Q18" s="34" t="s">
        <v>138</v>
      </c>
      <c r="R18" s="30">
        <v>2017</v>
      </c>
      <c r="S18" s="25">
        <f>+'[4]Datos Anuales (sin Out y Cal)'!M18</f>
        <v>26632.166287920663</v>
      </c>
      <c r="T18" s="25">
        <f>+'[4]Datos Anuales (sin Out y Cal)'!N18</f>
        <v>41230827.829999998</v>
      </c>
      <c r="U18" s="72">
        <f>+'[4]Datos Anuales (sin Out y Cal)'!O18</f>
        <v>79.19</v>
      </c>
      <c r="V18" s="25">
        <f>+'[4]Datos Anuales (sin Out y Cal)'!P18</f>
        <v>526384.22699999996</v>
      </c>
      <c r="W18" s="72">
        <f>+'[4]Datos Anuales (sin Out y Cal)'!Q18</f>
        <v>1.0109999999999999</v>
      </c>
      <c r="X18" s="25">
        <f>+'[4]Datos Anuales (sin Out y Cal)'!R18</f>
        <v>0</v>
      </c>
      <c r="Y18" s="26"/>
      <c r="AA18" s="27">
        <v>346230</v>
      </c>
      <c r="AB18" s="27">
        <v>3754</v>
      </c>
      <c r="AC18" s="27">
        <v>12876998</v>
      </c>
      <c r="AD18" s="28">
        <v>0.39157616958957631</v>
      </c>
      <c r="AE18" s="28">
        <v>100.93559228633879</v>
      </c>
    </row>
    <row r="19" spans="1:31" ht="15" customHeight="1" x14ac:dyDescent="0.2">
      <c r="A19" s="24">
        <f>+'[4]Datos Anuales (sin Out y Cal)'!A19</f>
        <v>44</v>
      </c>
      <c r="B19" s="70" t="str">
        <f>+'[4]Datos Anuales (sin Out y Cal)'!B19</f>
        <v xml:space="preserve">DTE Electric Company                                                  </v>
      </c>
      <c r="C19" s="24">
        <f>+'[4]Datos Anuales (sin Out y Cal)'!C19</f>
        <v>2017</v>
      </c>
      <c r="D19" s="31">
        <f>+'[4]Datos Anuales (sin Out y Cal)'!D19</f>
        <v>8536898017.9550123</v>
      </c>
      <c r="E19" s="25">
        <f>+'[4]Datos Anuales (sin Out y Cal)'!E19</f>
        <v>518669854.05930769</v>
      </c>
      <c r="F19" s="25">
        <f>+'[4]Datos Anuales (sin Out y Cal)'!F19</f>
        <v>281675846.49983257</v>
      </c>
      <c r="G19" s="31">
        <f>+'[4]Datos Anuales (sin Out y Cal)'!G19</f>
        <v>306269993.92792445</v>
      </c>
      <c r="H19" s="30">
        <v>44</v>
      </c>
      <c r="I19" s="31" t="s">
        <v>69</v>
      </c>
      <c r="J19" s="30">
        <v>2017</v>
      </c>
      <c r="K19" s="25">
        <f>+'[4]Datos Anuales (sin Out y Cal)'!H19</f>
        <v>155445531.86215961</v>
      </c>
      <c r="L19" s="25">
        <f>+'[4]Datos Anuales (sin Out y Cal)'!I19</f>
        <v>42322880</v>
      </c>
      <c r="M19" s="25">
        <f>+'[4]Datos Anuales (sin Out y Cal)'!J19</f>
        <v>2196252</v>
      </c>
      <c r="N19" s="25">
        <f>+'[4]Datos Anuales (sin Out y Cal)'!K19</f>
        <v>2181941</v>
      </c>
      <c r="O19" s="25">
        <f>+'[4]Datos Anuales (sin Out y Cal)'!L19</f>
        <v>9967.6782639547819</v>
      </c>
      <c r="P19" s="30">
        <v>44</v>
      </c>
      <c r="Q19" s="34" t="s">
        <v>69</v>
      </c>
      <c r="R19" s="30">
        <v>2017</v>
      </c>
      <c r="S19" s="25">
        <f>+'[4]Datos Anuales (sin Out y Cal)'!M19</f>
        <v>79573.646621136839</v>
      </c>
      <c r="T19" s="25">
        <f>+'[4]Datos Anuales (sin Out y Cal)'!N19</f>
        <v>427660436</v>
      </c>
      <c r="U19" s="72">
        <f>+'[4]Datos Anuales (sin Out y Cal)'!O19</f>
        <v>196</v>
      </c>
      <c r="V19" s="25">
        <f>+'[4]Datos Anuales (sin Out y Cal)'!P19</f>
        <v>3032897.9899999998</v>
      </c>
      <c r="W19" s="72">
        <f>+'[4]Datos Anuales (sin Out y Cal)'!Q19</f>
        <v>1.39</v>
      </c>
      <c r="X19" s="25">
        <f>+'[4]Datos Anuales (sin Out y Cal)'!R19</f>
        <v>0</v>
      </c>
      <c r="Y19" s="26"/>
      <c r="AA19" s="27">
        <v>2623336</v>
      </c>
      <c r="AB19" s="27">
        <v>10554</v>
      </c>
      <c r="AC19" s="27">
        <v>47220982</v>
      </c>
      <c r="AD19" s="28">
        <v>0.51075640130384026</v>
      </c>
      <c r="AE19" s="28">
        <v>586.32173604521824</v>
      </c>
    </row>
    <row r="20" spans="1:31" ht="15" customHeight="1" x14ac:dyDescent="0.2">
      <c r="A20" s="24">
        <f>+'[4]Datos Anuales (sin Out y Cal)'!A20</f>
        <v>45</v>
      </c>
      <c r="B20" s="70" t="str">
        <f>+'[4]Datos Anuales (sin Out y Cal)'!B20</f>
        <v xml:space="preserve">Duke Energy Carolinas, LLC                                            </v>
      </c>
      <c r="C20" s="24">
        <f>+'[4]Datos Anuales (sin Out y Cal)'!C20</f>
        <v>2017</v>
      </c>
      <c r="D20" s="31">
        <f>+'[4]Datos Anuales (sin Out y Cal)'!D20</f>
        <v>17735616943.134045</v>
      </c>
      <c r="E20" s="25">
        <f>+'[4]Datos Anuales (sin Out y Cal)'!E20</f>
        <v>896792716.01594484</v>
      </c>
      <c r="F20" s="25">
        <f>+'[4]Datos Anuales (sin Out y Cal)'!F20</f>
        <v>139640989.72628236</v>
      </c>
      <c r="G20" s="31">
        <f>+'[4]Datos Anuales (sin Out y Cal)'!G20</f>
        <v>284465600.07701308</v>
      </c>
      <c r="H20" s="30">
        <v>45</v>
      </c>
      <c r="I20" s="31" t="s">
        <v>56</v>
      </c>
      <c r="J20" s="30">
        <v>2017</v>
      </c>
      <c r="K20" s="25">
        <f>+'[4]Datos Anuales (sin Out y Cal)'!H20</f>
        <v>134673816.08740163</v>
      </c>
      <c r="L20" s="25">
        <f>+'[4]Datos Anuales (sin Out y Cal)'!I20</f>
        <v>77435296</v>
      </c>
      <c r="M20" s="25">
        <f>+'[4]Datos Anuales (sin Out y Cal)'!J20</f>
        <v>4463282</v>
      </c>
      <c r="N20" s="25">
        <f>+'[4]Datos Anuales (sin Out y Cal)'!K20</f>
        <v>2558867</v>
      </c>
      <c r="O20" s="25">
        <f>+'[4]Datos Anuales (sin Out y Cal)'!L20</f>
        <v>15551.227582465157</v>
      </c>
      <c r="P20" s="30">
        <v>45</v>
      </c>
      <c r="Q20" s="34" t="s">
        <v>56</v>
      </c>
      <c r="R20" s="30">
        <v>2017</v>
      </c>
      <c r="S20" s="25">
        <f>+'[4]Datos Anuales (sin Out y Cal)'!M20</f>
        <v>146551.94258611568</v>
      </c>
      <c r="T20" s="25">
        <f>+'[4]Datos Anuales (sin Out y Cal)'!N20</f>
        <v>491302464</v>
      </c>
      <c r="U20" s="72">
        <f>+'[4]Datos Anuales (sin Out y Cal)'!O20</f>
        <v>192</v>
      </c>
      <c r="V20" s="25">
        <f>+'[4]Datos Anuales (sin Out y Cal)'!P20</f>
        <v>3633591.1399999997</v>
      </c>
      <c r="W20" s="72">
        <f>+'[4]Datos Anuales (sin Out y Cal)'!Q20</f>
        <v>1.42</v>
      </c>
      <c r="X20" s="25">
        <f>+'[4]Datos Anuales (sin Out y Cal)'!R20</f>
        <v>0</v>
      </c>
      <c r="Y20" s="26"/>
      <c r="AA20" s="27">
        <v>9871268</v>
      </c>
      <c r="AB20" s="27">
        <v>17422</v>
      </c>
      <c r="AC20" s="27">
        <v>91928462</v>
      </c>
      <c r="AD20" s="28">
        <v>0.60234856311942753</v>
      </c>
      <c r="AE20" s="28">
        <v>1870.7724175348437</v>
      </c>
    </row>
    <row r="21" spans="1:31" ht="15" customHeight="1" x14ac:dyDescent="0.2">
      <c r="A21" s="24">
        <f>+'[4]Datos Anuales (sin Out y Cal)'!A21</f>
        <v>46</v>
      </c>
      <c r="B21" s="70" t="str">
        <f>+'[4]Datos Anuales (sin Out y Cal)'!B21</f>
        <v xml:space="preserve">Duquesne Light Company                                                </v>
      </c>
      <c r="C21" s="24">
        <f>+'[4]Datos Anuales (sin Out y Cal)'!C21</f>
        <v>2017</v>
      </c>
      <c r="D21" s="31">
        <f>+'[4]Datos Anuales (sin Out y Cal)'!D21</f>
        <v>3082027014.975152</v>
      </c>
      <c r="E21" s="25">
        <f>+'[4]Datos Anuales (sin Out y Cal)'!E21</f>
        <v>175016406.62355745</v>
      </c>
      <c r="F21" s="25">
        <f>+'[4]Datos Anuales (sin Out y Cal)'!F21</f>
        <v>66744352.882032827</v>
      </c>
      <c r="G21" s="31">
        <f>+'[4]Datos Anuales (sin Out y Cal)'!G21</f>
        <v>41884456.563766435</v>
      </c>
      <c r="H21" s="30">
        <v>46</v>
      </c>
      <c r="I21" s="31" t="s">
        <v>135</v>
      </c>
      <c r="J21" s="30">
        <v>2017</v>
      </c>
      <c r="K21" s="25">
        <f>+'[4]Datos Anuales (sin Out y Cal)'!H21</f>
        <v>106222165.85721488</v>
      </c>
      <c r="L21" s="25">
        <f>+'[4]Datos Anuales (sin Out y Cal)'!I21</f>
        <v>12672936</v>
      </c>
      <c r="M21" s="25">
        <f>+'[4]Datos Anuales (sin Out y Cal)'!J21</f>
        <v>837272</v>
      </c>
      <c r="N21" s="25">
        <f>+'[4]Datos Anuales (sin Out y Cal)'!K21</f>
        <v>594106</v>
      </c>
      <c r="O21" s="25">
        <f>+'[4]Datos Anuales (sin Out y Cal)'!L21</f>
        <v>2677.2664042922706</v>
      </c>
      <c r="P21" s="30">
        <v>46</v>
      </c>
      <c r="Q21" s="34" t="s">
        <v>135</v>
      </c>
      <c r="R21" s="30">
        <v>2017</v>
      </c>
      <c r="S21" s="25">
        <f>+'[4]Datos Anuales (sin Out y Cal)'!M21</f>
        <v>61113.915712645525</v>
      </c>
      <c r="T21" s="25">
        <f>+'[4]Datos Anuales (sin Out y Cal)'!N21</f>
        <v>66539872</v>
      </c>
      <c r="U21" s="72">
        <f>+'[4]Datos Anuales (sin Out y Cal)'!O21</f>
        <v>112</v>
      </c>
      <c r="V21" s="25">
        <f>+'[4]Datos Anuales (sin Out y Cal)'!P21</f>
        <v>576282.81999999995</v>
      </c>
      <c r="W21" s="72">
        <f>+'[4]Datos Anuales (sin Out y Cal)'!Q21</f>
        <v>0.97</v>
      </c>
      <c r="X21" s="25">
        <f>+'[4]Datos Anuales (sin Out y Cal)'!R21</f>
        <v>0</v>
      </c>
      <c r="Y21" s="26"/>
      <c r="AA21" s="27">
        <v>23887</v>
      </c>
      <c r="AB21" s="27">
        <v>2682</v>
      </c>
      <c r="AC21" s="27">
        <v>13534095</v>
      </c>
      <c r="AD21" s="28">
        <v>0.57605817065571596</v>
      </c>
      <c r="AE21" s="28">
        <v>4.7335957077292568</v>
      </c>
    </row>
    <row r="22" spans="1:31" ht="15" customHeight="1" x14ac:dyDescent="0.2">
      <c r="A22" s="24">
        <f>+'[4]Datos Anuales (sin Out y Cal)'!A22</f>
        <v>49</v>
      </c>
      <c r="B22" s="70" t="str">
        <f>+'[4]Datos Anuales (sin Out y Cal)'!B22</f>
        <v xml:space="preserve">El Paso Electric Company                                              </v>
      </c>
      <c r="C22" s="24">
        <f>+'[4]Datos Anuales (sin Out y Cal)'!C22</f>
        <v>2017</v>
      </c>
      <c r="D22" s="31">
        <f>+'[4]Datos Anuales (sin Out y Cal)'!D22</f>
        <v>1738076026.8569</v>
      </c>
      <c r="E22" s="25">
        <f>+'[4]Datos Anuales (sin Out y Cal)'!E22</f>
        <v>92954776.388862967</v>
      </c>
      <c r="F22" s="25">
        <f>+'[4]Datos Anuales (sin Out y Cal)'!F22</f>
        <v>22662994.334667105</v>
      </c>
      <c r="G22" s="31">
        <f>+'[4]Datos Anuales (sin Out y Cal)'!G22</f>
        <v>22444520.947119415</v>
      </c>
      <c r="H22" s="30">
        <v>49</v>
      </c>
      <c r="I22" s="31" t="s">
        <v>67</v>
      </c>
      <c r="J22" s="30">
        <v>2017</v>
      </c>
      <c r="K22" s="25">
        <f>+'[4]Datos Anuales (sin Out y Cal)'!H22</f>
        <v>28680794.716149393</v>
      </c>
      <c r="L22" s="25">
        <f>+'[4]Datos Anuales (sin Out y Cal)'!I22</f>
        <v>7843959</v>
      </c>
      <c r="M22" s="25">
        <f>+'[4]Datos Anuales (sin Out y Cal)'!J22</f>
        <v>528705</v>
      </c>
      <c r="N22" s="25">
        <f>+'[4]Datos Anuales (sin Out y Cal)'!K22</f>
        <v>415629</v>
      </c>
      <c r="O22" s="25">
        <f>+'[4]Datos Anuales (sin Out y Cal)'!L22</f>
        <v>1417.5916964131272</v>
      </c>
      <c r="P22" s="30">
        <v>49</v>
      </c>
      <c r="Q22" s="34" t="s">
        <v>67</v>
      </c>
      <c r="R22" s="30">
        <v>2017</v>
      </c>
      <c r="S22" s="25">
        <f>+'[4]Datos Anuales (sin Out y Cal)'!M22</f>
        <v>12639.749163156239</v>
      </c>
      <c r="T22" s="25">
        <f>+'[4]Datos Anuales (sin Out y Cal)'!N22</f>
        <v>65325656.817000002</v>
      </c>
      <c r="U22" s="72">
        <f>+'[4]Datos Anuales (sin Out y Cal)'!O22</f>
        <v>157.173</v>
      </c>
      <c r="V22" s="25">
        <f>+'[4]Datos Anuales (sin Out y Cal)'!P22</f>
        <v>668331.43200000003</v>
      </c>
      <c r="W22" s="72">
        <f>+'[4]Datos Anuales (sin Out y Cal)'!Q22</f>
        <v>1.6080000000000001</v>
      </c>
      <c r="X22" s="25">
        <f>+'[4]Datos Anuales (sin Out y Cal)'!R22</f>
        <v>0</v>
      </c>
      <c r="Y22" s="26"/>
      <c r="AA22" s="27">
        <v>3060795</v>
      </c>
      <c r="AB22" s="27">
        <v>1935</v>
      </c>
      <c r="AC22" s="27">
        <v>11446740</v>
      </c>
      <c r="AD22" s="28">
        <v>0.67529998938090685</v>
      </c>
      <c r="AE22" s="28">
        <v>517.40830358687276</v>
      </c>
    </row>
    <row r="23" spans="1:31" ht="15" customHeight="1" x14ac:dyDescent="0.2">
      <c r="A23" s="24">
        <f>+'[4]Datos Anuales (sin Out y Cal)'!A23</f>
        <v>51</v>
      </c>
      <c r="B23" s="70" t="str">
        <f>+'[4]Datos Anuales (sin Out y Cal)'!B23</f>
        <v xml:space="preserve">The Empire District Electric Company                                  </v>
      </c>
      <c r="C23" s="24">
        <f>+'[4]Datos Anuales (sin Out y Cal)'!C23</f>
        <v>2017</v>
      </c>
      <c r="D23" s="31">
        <f>+'[4]Datos Anuales (sin Out y Cal)'!D23</f>
        <v>1371354114.1667848</v>
      </c>
      <c r="E23" s="25">
        <f>+'[4]Datos Anuales (sin Out y Cal)'!E23</f>
        <v>36770229.61896947</v>
      </c>
      <c r="F23" s="25">
        <f>+'[4]Datos Anuales (sin Out y Cal)'!F23</f>
        <v>16499352.981382275</v>
      </c>
      <c r="G23" s="31">
        <f>+'[4]Datos Anuales (sin Out y Cal)'!G23</f>
        <v>23189769.806740332</v>
      </c>
      <c r="H23" s="30">
        <v>51</v>
      </c>
      <c r="I23" s="31" t="s">
        <v>122</v>
      </c>
      <c r="J23" s="30">
        <v>2017</v>
      </c>
      <c r="K23" s="25">
        <f>+'[4]Datos Anuales (sin Out y Cal)'!H23</f>
        <v>20546144.430704538</v>
      </c>
      <c r="L23" s="25">
        <f>+'[4]Datos Anuales (sin Out y Cal)'!I23</f>
        <v>4515535</v>
      </c>
      <c r="M23" s="25">
        <f>+'[4]Datos Anuales (sin Out y Cal)'!J23</f>
        <v>128445</v>
      </c>
      <c r="N23" s="25">
        <f>+'[4]Datos Anuales (sin Out y Cal)'!K23</f>
        <v>171839</v>
      </c>
      <c r="O23" s="25">
        <f>+'[4]Datos Anuales (sin Out y Cal)'!L23</f>
        <v>1022.851771056476</v>
      </c>
      <c r="P23" s="30">
        <v>51</v>
      </c>
      <c r="Q23" s="34" t="s">
        <v>122</v>
      </c>
      <c r="R23" s="30">
        <v>2017</v>
      </c>
      <c r="S23" s="25">
        <f>+'[4]Datos Anuales (sin Out y Cal)'!M23</f>
        <v>11889.569822355403</v>
      </c>
      <c r="T23" s="25">
        <f>+'[4]Datos Anuales (sin Out y Cal)'!N23</f>
        <v>4625905.88</v>
      </c>
      <c r="U23" s="72">
        <f>+'[4]Datos Anuales (sin Out y Cal)'!O23</f>
        <v>26.92</v>
      </c>
      <c r="V23" s="25">
        <f>+'[4]Datos Anuales (sin Out y Cal)'!P23</f>
        <v>155514.29500000001</v>
      </c>
      <c r="W23" s="72">
        <f>+'[4]Datos Anuales (sin Out y Cal)'!Q23</f>
        <v>0.90500000000000003</v>
      </c>
      <c r="X23" s="25">
        <f>+'[4]Datos Anuales (sin Out y Cal)'!R23</f>
        <v>0</v>
      </c>
      <c r="Y23" s="26"/>
      <c r="AA23" s="27">
        <v>325820</v>
      </c>
      <c r="AB23" s="27">
        <v>1075</v>
      </c>
      <c r="AC23" s="27">
        <v>6716556</v>
      </c>
      <c r="AD23" s="28">
        <v>0.71323733673144307</v>
      </c>
      <c r="AE23" s="28">
        <v>52.148228943524032</v>
      </c>
    </row>
    <row r="24" spans="1:31" ht="15" customHeight="1" x14ac:dyDescent="0.2">
      <c r="A24" s="24">
        <f>+'[4]Datos Anuales (sin Out y Cal)'!A24</f>
        <v>54</v>
      </c>
      <c r="B24" s="70" t="str">
        <f>+'[4]Datos Anuales (sin Out y Cal)'!B24</f>
        <v xml:space="preserve">Fitchburg Gas and Electric Light Company                              </v>
      </c>
      <c r="C24" s="24">
        <f>+'[4]Datos Anuales (sin Out y Cal)'!C24</f>
        <v>2017</v>
      </c>
      <c r="D24" s="31">
        <f>+'[4]Datos Anuales (sin Out y Cal)'!D24</f>
        <v>153589410.09277007</v>
      </c>
      <c r="E24" s="25">
        <f>+'[4]Datos Anuales (sin Out y Cal)'!E24</f>
        <v>9245116.9995223433</v>
      </c>
      <c r="F24" s="25">
        <f>+'[4]Datos Anuales (sin Out y Cal)'!F24</f>
        <v>7609092.3494251799</v>
      </c>
      <c r="G24" s="31">
        <f>+'[4]Datos Anuales (sin Out y Cal)'!G24</f>
        <v>4183955.0559179843</v>
      </c>
      <c r="H24" s="30">
        <v>54</v>
      </c>
      <c r="I24" s="31" t="s">
        <v>77</v>
      </c>
      <c r="J24" s="30">
        <v>2017</v>
      </c>
      <c r="K24" s="25">
        <f>+'[4]Datos Anuales (sin Out y Cal)'!H24</f>
        <v>3446514.5881095687</v>
      </c>
      <c r="L24" s="25">
        <f>+'[4]Datos Anuales (sin Out y Cal)'!I24</f>
        <v>438488</v>
      </c>
      <c r="M24" s="25">
        <f>+'[4]Datos Anuales (sin Out y Cal)'!J24</f>
        <v>2350</v>
      </c>
      <c r="N24" s="25">
        <f>+'[4]Datos Anuales (sin Out y Cal)'!K24</f>
        <v>29633</v>
      </c>
      <c r="O24" s="25">
        <f>+'[4]Datos Anuales (sin Out y Cal)'!L24</f>
        <v>75.686626084704059</v>
      </c>
      <c r="P24" s="30">
        <v>54</v>
      </c>
      <c r="Q24" s="34" t="s">
        <v>77</v>
      </c>
      <c r="R24" s="30">
        <v>2017</v>
      </c>
      <c r="S24" s="25">
        <f>+'[4]Datos Anuales (sin Out y Cal)'!M24</f>
        <v>751.30636938476505</v>
      </c>
      <c r="T24" s="25">
        <f>+'[4]Datos Anuales (sin Out y Cal)'!N24</f>
        <v>2216548.4</v>
      </c>
      <c r="U24" s="72">
        <f>+'[4]Datos Anuales (sin Out y Cal)'!O24</f>
        <v>74.8</v>
      </c>
      <c r="V24" s="25">
        <f>+'[4]Datos Anuales (sin Out y Cal)'!P24</f>
        <v>73015.712</v>
      </c>
      <c r="W24" s="72">
        <f>+'[4]Datos Anuales (sin Out y Cal)'!Q24</f>
        <v>2.464</v>
      </c>
      <c r="X24" s="25">
        <f>+'[4]Datos Anuales (sin Out y Cal)'!R24</f>
        <v>0</v>
      </c>
      <c r="Y24" s="26"/>
      <c r="AA24" s="27">
        <v>17008</v>
      </c>
      <c r="AB24" s="27">
        <v>83</v>
      </c>
      <c r="AC24" s="27">
        <v>193025</v>
      </c>
      <c r="AD24" s="28">
        <v>0.26547972712768886</v>
      </c>
      <c r="AE24" s="28">
        <v>7.313373915295946</v>
      </c>
    </row>
    <row r="25" spans="1:31" ht="15" customHeight="1" x14ac:dyDescent="0.2">
      <c r="A25" s="24">
        <f>+'[4]Datos Anuales (sin Out y Cal)'!A25</f>
        <v>55</v>
      </c>
      <c r="B25" s="70" t="str">
        <f>+'[4]Datos Anuales (sin Out y Cal)'!B25</f>
        <v xml:space="preserve">Duke Energy Florida, LLC                                              </v>
      </c>
      <c r="C25" s="24">
        <f>+'[4]Datos Anuales (sin Out y Cal)'!C25</f>
        <v>2017</v>
      </c>
      <c r="D25" s="31">
        <f>+'[4]Datos Anuales (sin Out y Cal)'!D25</f>
        <v>7178985709.9855433</v>
      </c>
      <c r="E25" s="25">
        <f>+'[4]Datos Anuales (sin Out y Cal)'!E25</f>
        <v>208952636.01765302</v>
      </c>
      <c r="F25" s="25">
        <f>+'[4]Datos Anuales (sin Out y Cal)'!F25</f>
        <v>181432819.5699867</v>
      </c>
      <c r="G25" s="31">
        <f>+'[4]Datos Anuales (sin Out y Cal)'!G25</f>
        <v>152941710.91191721</v>
      </c>
      <c r="H25" s="30">
        <v>55</v>
      </c>
      <c r="I25" s="31" t="s">
        <v>59</v>
      </c>
      <c r="J25" s="30">
        <v>2017</v>
      </c>
      <c r="K25" s="25">
        <f>+'[4]Datos Anuales (sin Out y Cal)'!H25</f>
        <v>130005302.11614613</v>
      </c>
      <c r="L25" s="25">
        <f>+'[4]Datos Anuales (sin Out y Cal)'!I25</f>
        <v>38024012</v>
      </c>
      <c r="M25" s="25">
        <f>+'[4]Datos Anuales (sin Out y Cal)'!J25</f>
        <v>2498535</v>
      </c>
      <c r="N25" s="25">
        <f>+'[4]Datos Anuales (sin Out y Cal)'!K25</f>
        <v>1775339</v>
      </c>
      <c r="O25" s="25">
        <f>+'[4]Datos Anuales (sin Out y Cal)'!L25</f>
        <v>8805.5467971155485</v>
      </c>
      <c r="P25" s="30">
        <v>55</v>
      </c>
      <c r="Q25" s="34" t="s">
        <v>59</v>
      </c>
      <c r="R25" s="30">
        <v>2017</v>
      </c>
      <c r="S25" s="25">
        <f>+'[4]Datos Anuales (sin Out y Cal)'!M25</f>
        <v>62430.062885612802</v>
      </c>
      <c r="T25" s="25">
        <f>+'[4]Datos Anuales (sin Out y Cal)'!N25</f>
        <v>165106527</v>
      </c>
      <c r="U25" s="72">
        <f>+'[4]Datos Anuales (sin Out y Cal)'!O25</f>
        <v>93</v>
      </c>
      <c r="V25" s="25">
        <f>+'[4]Datos Anuales (sin Out y Cal)'!P25</f>
        <v>2325694.0900000003</v>
      </c>
      <c r="W25" s="72">
        <f>+'[4]Datos Anuales (sin Out y Cal)'!Q25</f>
        <v>1.31</v>
      </c>
      <c r="X25" s="25">
        <f>+'[4]Datos Anuales (sin Out y Cal)'!R25</f>
        <v>0</v>
      </c>
      <c r="Y25" s="26"/>
      <c r="AA25" s="27">
        <v>2266281</v>
      </c>
      <c r="AB25" s="27">
        <v>9296</v>
      </c>
      <c r="AC25" s="27">
        <v>42954859</v>
      </c>
      <c r="AD25" s="28">
        <v>0.52748738348698121</v>
      </c>
      <c r="AE25" s="28">
        <v>490.45320288445129</v>
      </c>
    </row>
    <row r="26" spans="1:31" ht="15" customHeight="1" x14ac:dyDescent="0.2">
      <c r="A26" s="24">
        <f>+'[4]Datos Anuales (sin Out y Cal)'!A26</f>
        <v>56</v>
      </c>
      <c r="B26" s="70" t="str">
        <f>+'[4]Datos Anuales (sin Out y Cal)'!B26</f>
        <v xml:space="preserve">Florida Power &amp; Light Company                                         </v>
      </c>
      <c r="C26" s="24">
        <f>+'[4]Datos Anuales (sin Out y Cal)'!C26</f>
        <v>2017</v>
      </c>
      <c r="D26" s="31">
        <f>+'[4]Datos Anuales (sin Out y Cal)'!D26</f>
        <v>16832205855.113459</v>
      </c>
      <c r="E26" s="25">
        <f>+'[4]Datos Anuales (sin Out y Cal)'!E26</f>
        <v>1084207706.4365764</v>
      </c>
      <c r="F26" s="25">
        <f>+'[4]Datos Anuales (sin Out y Cal)'!F26</f>
        <v>175252856.81168342</v>
      </c>
      <c r="G26" s="31">
        <f>+'[4]Datos Anuales (sin Out y Cal)'!G26</f>
        <v>1485382483.4143734</v>
      </c>
      <c r="H26" s="30">
        <v>56</v>
      </c>
      <c r="I26" s="31" t="s">
        <v>80</v>
      </c>
      <c r="J26" s="30">
        <v>2017</v>
      </c>
      <c r="K26" s="25">
        <f>+'[4]Datos Anuales (sin Out y Cal)'!H26</f>
        <v>316057228.43389302</v>
      </c>
      <c r="L26" s="25">
        <f>+'[4]Datos Anuales (sin Out y Cal)'!I26</f>
        <v>108870964</v>
      </c>
      <c r="M26" s="25">
        <f>+'[4]Datos Anuales (sin Out y Cal)'!J26</f>
        <v>6370203</v>
      </c>
      <c r="N26" s="25">
        <f>+'[4]Datos Anuales (sin Out y Cal)'!K26</f>
        <v>4901886</v>
      </c>
      <c r="O26" s="25">
        <f>+'[4]Datos Anuales (sin Out y Cal)'!L26</f>
        <v>21675.951930372146</v>
      </c>
      <c r="P26" s="30">
        <v>56</v>
      </c>
      <c r="Q26" s="34" t="s">
        <v>80</v>
      </c>
      <c r="R26" s="30">
        <v>2017</v>
      </c>
      <c r="S26" s="25">
        <f>+'[4]Datos Anuales (sin Out y Cal)'!M26</f>
        <v>168096.20832508343</v>
      </c>
      <c r="T26" s="25">
        <f>+'[4]Datos Anuales (sin Out y Cal)'!N26</f>
        <v>289064217.42000002</v>
      </c>
      <c r="U26" s="72">
        <f>+'[4]Datos Anuales (sin Out y Cal)'!O26</f>
        <v>58.97</v>
      </c>
      <c r="V26" s="25">
        <f>+'[4]Datos Anuales (sin Out y Cal)'!P26</f>
        <v>9803772</v>
      </c>
      <c r="W26" s="72">
        <f>+'[4]Datos Anuales (sin Out y Cal)'!Q26</f>
        <v>2</v>
      </c>
      <c r="X26" s="25">
        <f>+'[4]Datos Anuales (sin Out y Cal)'!R26</f>
        <v>0</v>
      </c>
      <c r="Y26" s="26"/>
      <c r="AA26" s="27">
        <v>9002219</v>
      </c>
      <c r="AB26" s="27">
        <v>23373</v>
      </c>
      <c r="AC26" s="27">
        <v>123985212</v>
      </c>
      <c r="AD26" s="28">
        <v>0.60555183389802891</v>
      </c>
      <c r="AE26" s="28">
        <v>1697.0480696278523</v>
      </c>
    </row>
    <row r="27" spans="1:31" ht="15" customHeight="1" x14ac:dyDescent="0.2">
      <c r="A27" s="24">
        <f>+'[4]Datos Anuales (sin Out y Cal)'!A27</f>
        <v>57</v>
      </c>
      <c r="B27" s="70" t="str">
        <f>+'[4]Datos Anuales (sin Out y Cal)'!B27</f>
        <v xml:space="preserve">Georgia Power Company                                                 </v>
      </c>
      <c r="C27" s="24">
        <f>+'[4]Datos Anuales (sin Out y Cal)'!C27</f>
        <v>2017</v>
      </c>
      <c r="D27" s="31">
        <f>+'[4]Datos Anuales (sin Out y Cal)'!D27</f>
        <v>12240571664.947231</v>
      </c>
      <c r="E27" s="25">
        <f>+'[4]Datos Anuales (sin Out y Cal)'!E27</f>
        <v>668649362.8596375</v>
      </c>
      <c r="F27" s="25">
        <f>+'[4]Datos Anuales (sin Out y Cal)'!F27</f>
        <v>324726009.95519263</v>
      </c>
      <c r="G27" s="31">
        <f>+'[4]Datos Anuales (sin Out y Cal)'!G27</f>
        <v>251036794.9268215</v>
      </c>
      <c r="H27" s="30">
        <v>57</v>
      </c>
      <c r="I27" s="31" t="s">
        <v>83</v>
      </c>
      <c r="J27" s="30">
        <v>2017</v>
      </c>
      <c r="K27" s="25">
        <f>+'[4]Datos Anuales (sin Out y Cal)'!H27</f>
        <v>189669179.18097508</v>
      </c>
      <c r="L27" s="25">
        <f>+'[4]Datos Anuales (sin Out y Cal)'!I27</f>
        <v>82400878</v>
      </c>
      <c r="M27" s="25">
        <f>+'[4]Datos Anuales (sin Out y Cal)'!J27</f>
        <v>3898665</v>
      </c>
      <c r="N27" s="25">
        <f>+'[4]Datos Anuales (sin Out y Cal)'!K27</f>
        <v>2501474</v>
      </c>
      <c r="O27" s="25">
        <f>+'[4]Datos Anuales (sin Out y Cal)'!L27</f>
        <v>15280.554972660446</v>
      </c>
      <c r="P27" s="30">
        <v>57</v>
      </c>
      <c r="Q27" s="34" t="s">
        <v>83</v>
      </c>
      <c r="R27" s="30">
        <v>2017</v>
      </c>
      <c r="S27" s="25">
        <f>+'[4]Datos Anuales (sin Out y Cal)'!M27</f>
        <v>113483.65423657659</v>
      </c>
      <c r="T27" s="25">
        <f>+'[4]Datos Anuales (sin Out y Cal)'!N27</f>
        <v>291221603.07999998</v>
      </c>
      <c r="U27" s="72">
        <f>+'[4]Datos Anuales (sin Out y Cal)'!O27</f>
        <v>116.42</v>
      </c>
      <c r="V27" s="25">
        <f>+'[4]Datos Anuales (sin Out y Cal)'!P27</f>
        <v>5478228.0599999996</v>
      </c>
      <c r="W27" s="72">
        <f>+'[4]Datos Anuales (sin Out y Cal)'!Q27</f>
        <v>2.19</v>
      </c>
      <c r="X27" s="25">
        <f>+'[4]Datos Anuales (sin Out y Cal)'!R27</f>
        <v>0</v>
      </c>
      <c r="Y27" s="26"/>
      <c r="AA27" s="27">
        <v>4077344</v>
      </c>
      <c r="AB27" s="27">
        <v>16002</v>
      </c>
      <c r="AC27" s="27">
        <v>90437464</v>
      </c>
      <c r="AD27" s="28">
        <v>0.64516381799307043</v>
      </c>
      <c r="AE27" s="28">
        <v>721.44502733955483</v>
      </c>
    </row>
    <row r="28" spans="1:31" ht="15" customHeight="1" x14ac:dyDescent="0.2">
      <c r="A28" s="24">
        <f>+'[4]Datos Anuales (sin Out y Cal)'!A28</f>
        <v>59</v>
      </c>
      <c r="B28" s="70" t="str">
        <f>+'[4]Datos Anuales (sin Out y Cal)'!B28</f>
        <v xml:space="preserve">Liberty Utilities (Granite State Electric) Corp.                      </v>
      </c>
      <c r="C28" s="24">
        <f>+'[4]Datos Anuales (sin Out y Cal)'!C28</f>
        <v>2017</v>
      </c>
      <c r="D28" s="31">
        <f>+'[4]Datos Anuales (sin Out y Cal)'!D28</f>
        <v>281509665.23302829</v>
      </c>
      <c r="E28" s="25">
        <f>+'[4]Datos Anuales (sin Out y Cal)'!E28</f>
        <v>6070036.0117770582</v>
      </c>
      <c r="F28" s="25">
        <f>+'[4]Datos Anuales (sin Out y Cal)'!F28</f>
        <v>2832995.7308588228</v>
      </c>
      <c r="G28" s="31">
        <f>+'[4]Datos Anuales (sin Out y Cal)'!G28</f>
        <v>6683740.1445346661</v>
      </c>
      <c r="H28" s="30">
        <v>59</v>
      </c>
      <c r="I28" s="31" t="s">
        <v>88</v>
      </c>
      <c r="J28" s="30">
        <v>2017</v>
      </c>
      <c r="K28" s="25">
        <f>+'[4]Datos Anuales (sin Out y Cal)'!H28</f>
        <v>2059004.0108598834</v>
      </c>
      <c r="L28" s="25">
        <f>+'[4]Datos Anuales (sin Out y Cal)'!I28</f>
        <v>893577</v>
      </c>
      <c r="M28" s="25">
        <f>+'[4]Datos Anuales (sin Out y Cal)'!J28</f>
        <v>23560</v>
      </c>
      <c r="N28" s="25">
        <f>+'[4]Datos Anuales (sin Out y Cal)'!K28</f>
        <v>43911</v>
      </c>
      <c r="O28" s="25">
        <f>+'[4]Datos Anuales (sin Out y Cal)'!L28</f>
        <v>180.58550453417024</v>
      </c>
      <c r="P28" s="30">
        <v>59</v>
      </c>
      <c r="Q28" s="34" t="s">
        <v>88</v>
      </c>
      <c r="R28" s="30">
        <v>2017</v>
      </c>
      <c r="S28" s="25">
        <f>+'[4]Datos Anuales (sin Out y Cal)'!M28</f>
        <v>4527.1405124151061</v>
      </c>
      <c r="T28" s="25">
        <f>+'[4]Datos Anuales (sin Out y Cal)'!N28</f>
        <v>33934420.799999997</v>
      </c>
      <c r="U28" s="72">
        <f>+'[4]Datos Anuales (sin Out y Cal)'!O28</f>
        <v>772.8</v>
      </c>
      <c r="V28" s="25">
        <f>+'[4]Datos Anuales (sin Out y Cal)'!P28</f>
        <v>174458.40299999999</v>
      </c>
      <c r="W28" s="72">
        <f>+'[4]Datos Anuales (sin Out y Cal)'!Q28</f>
        <v>3.9729999999999999</v>
      </c>
      <c r="X28" s="25">
        <f>+'[4]Datos Anuales (sin Out y Cal)'!R28</f>
        <v>0</v>
      </c>
      <c r="Y28" s="26"/>
      <c r="AA28" s="27">
        <v>1023</v>
      </c>
      <c r="AB28" s="27">
        <v>181</v>
      </c>
      <c r="AC28" s="27">
        <v>446719</v>
      </c>
      <c r="AD28" s="28">
        <v>0.2817420974292994</v>
      </c>
      <c r="AE28" s="28">
        <v>0.41449546582974989</v>
      </c>
    </row>
    <row r="29" spans="1:31" ht="15" customHeight="1" x14ac:dyDescent="0.2">
      <c r="A29" s="24">
        <f>+'[4]Datos Anuales (sin Out y Cal)'!A29</f>
        <v>61</v>
      </c>
      <c r="B29" s="70" t="str">
        <f>+'[4]Datos Anuales (sin Out y Cal)'!B29</f>
        <v xml:space="preserve">Green Mountain Power Corp                                             </v>
      </c>
      <c r="C29" s="24">
        <f>+'[4]Datos Anuales (sin Out y Cal)'!C29</f>
        <v>2017</v>
      </c>
      <c r="D29" s="31">
        <f>+'[4]Datos Anuales (sin Out y Cal)'!D29</f>
        <v>1312970204.6400514</v>
      </c>
      <c r="E29" s="25">
        <f>+'[4]Datos Anuales (sin Out y Cal)'!E29</f>
        <v>67606482.042650566</v>
      </c>
      <c r="F29" s="25">
        <f>+'[4]Datos Anuales (sin Out y Cal)'!F29</f>
        <v>8946944.2349356599</v>
      </c>
      <c r="G29" s="31">
        <f>+'[4]Datos Anuales (sin Out y Cal)'!G29</f>
        <v>38329302.463759325</v>
      </c>
      <c r="H29" s="30">
        <v>61</v>
      </c>
      <c r="I29" s="31" t="s">
        <v>58</v>
      </c>
      <c r="J29" s="30">
        <v>2017</v>
      </c>
      <c r="K29" s="25">
        <f>+'[4]Datos Anuales (sin Out y Cal)'!H29</f>
        <v>11935041.599846913</v>
      </c>
      <c r="L29" s="25">
        <f>+'[4]Datos Anuales (sin Out y Cal)'!I29</f>
        <v>4146863</v>
      </c>
      <c r="M29" s="25">
        <f>+'[4]Datos Anuales (sin Out y Cal)'!J29</f>
        <v>222119</v>
      </c>
      <c r="N29" s="25">
        <f>+'[4]Datos Anuales (sin Out y Cal)'!K29</f>
        <v>263532</v>
      </c>
      <c r="O29" s="25">
        <f>+'[4]Datos Anuales (sin Out y Cal)'!L29</f>
        <v>611.95898145250794</v>
      </c>
      <c r="P29" s="30">
        <v>61</v>
      </c>
      <c r="Q29" s="34" t="s">
        <v>58</v>
      </c>
      <c r="R29" s="30">
        <v>2017</v>
      </c>
      <c r="S29" s="25">
        <f>+'[4]Datos Anuales (sin Out y Cal)'!M29</f>
        <v>15422.45731262926</v>
      </c>
      <c r="T29" s="25">
        <f>+'[4]Datos Anuales (sin Out y Cal)'!N29</f>
        <v>67480003.920000002</v>
      </c>
      <c r="U29" s="72">
        <f>+'[4]Datos Anuales (sin Out y Cal)'!O29</f>
        <v>256.06</v>
      </c>
      <c r="V29" s="25">
        <f>+'[4]Datos Anuales (sin Out y Cal)'!P29</f>
        <v>664100.64</v>
      </c>
      <c r="W29" s="72">
        <f>+'[4]Datos Anuales (sin Out y Cal)'!Q29</f>
        <v>2.52</v>
      </c>
      <c r="X29" s="25">
        <f>+'[4]Datos Anuales (sin Out y Cal)'!R29</f>
        <v>0</v>
      </c>
      <c r="Y29" s="26"/>
      <c r="AA29" s="27">
        <v>486688</v>
      </c>
      <c r="AB29" s="27">
        <v>680</v>
      </c>
      <c r="AC29" s="27">
        <v>4863946</v>
      </c>
      <c r="AD29" s="28">
        <v>0.81653673113080838</v>
      </c>
      <c r="AE29" s="28">
        <v>68.041018547492115</v>
      </c>
    </row>
    <row r="30" spans="1:31" ht="15" customHeight="1" x14ac:dyDescent="0.2">
      <c r="A30" s="24">
        <f>+'[4]Datos Anuales (sin Out y Cal)'!A30</f>
        <v>62</v>
      </c>
      <c r="B30" s="70" t="str">
        <f>+'[4]Datos Anuales (sin Out y Cal)'!B30</f>
        <v xml:space="preserve">Gulf Power Company                                                    </v>
      </c>
      <c r="C30" s="24">
        <f>+'[4]Datos Anuales (sin Out y Cal)'!C30</f>
        <v>2017</v>
      </c>
      <c r="D30" s="31">
        <f>+'[4]Datos Anuales (sin Out y Cal)'!D30</f>
        <v>1674311111.2342241</v>
      </c>
      <c r="E30" s="25">
        <f>+'[4]Datos Anuales (sin Out y Cal)'!E30</f>
        <v>106806575.1559978</v>
      </c>
      <c r="F30" s="25">
        <f>+'[4]Datos Anuales (sin Out y Cal)'!F30</f>
        <v>59672825.106407158</v>
      </c>
      <c r="G30" s="31">
        <f>+'[4]Datos Anuales (sin Out y Cal)'!G30</f>
        <v>48012163.853527889</v>
      </c>
      <c r="H30" s="30">
        <v>62</v>
      </c>
      <c r="I30" s="31" t="s">
        <v>101</v>
      </c>
      <c r="J30" s="30">
        <v>2017</v>
      </c>
      <c r="K30" s="25">
        <f>+'[4]Datos Anuales (sin Out y Cal)'!H30</f>
        <v>38249566.830650233</v>
      </c>
      <c r="L30" s="25">
        <f>+'[4]Datos Anuales (sin Out y Cal)'!I30</f>
        <v>10808617</v>
      </c>
      <c r="M30" s="25">
        <f>+'[4]Datos Anuales (sin Out y Cal)'!J30</f>
        <v>573669</v>
      </c>
      <c r="N30" s="25">
        <f>+'[4]Datos Anuales (sin Out y Cal)'!K30</f>
        <v>459050</v>
      </c>
      <c r="O30" s="25">
        <f>+'[4]Datos Anuales (sin Out y Cal)'!L30</f>
        <v>1730.6206151987208</v>
      </c>
      <c r="P30" s="30">
        <v>62</v>
      </c>
      <c r="Q30" s="34" t="s">
        <v>101</v>
      </c>
      <c r="R30" s="30">
        <v>2017</v>
      </c>
      <c r="S30" s="25">
        <f>+'[4]Datos Anuales (sin Out y Cal)'!M30</f>
        <v>29012.290571921432</v>
      </c>
      <c r="T30" s="25">
        <f>+'[4]Datos Anuales (sin Out y Cal)'!N30</f>
        <v>46226335</v>
      </c>
      <c r="U30" s="72">
        <f>+'[4]Datos Anuales (sin Out y Cal)'!O30</f>
        <v>100.7</v>
      </c>
      <c r="V30" s="25">
        <f>+'[4]Datos Anuales (sin Out y Cal)'!P30</f>
        <v>550860</v>
      </c>
      <c r="W30" s="72">
        <f>+'[4]Datos Anuales (sin Out y Cal)'!Q30</f>
        <v>1.2</v>
      </c>
      <c r="X30" s="25">
        <f>+'[4]Datos Anuales (sin Out y Cal)'!R30</f>
        <v>0</v>
      </c>
      <c r="Y30" s="26"/>
      <c r="AA30" s="27">
        <v>4636837</v>
      </c>
      <c r="AB30" s="27">
        <v>2434</v>
      </c>
      <c r="AC30" s="27">
        <v>16045482</v>
      </c>
      <c r="AD30" s="28">
        <v>0.75253739827331978</v>
      </c>
      <c r="AE30" s="28">
        <v>703.37938480127923</v>
      </c>
    </row>
    <row r="31" spans="1:31" ht="15" customHeight="1" x14ac:dyDescent="0.2">
      <c r="A31" s="24">
        <f>+'[4]Datos Anuales (sin Out y Cal)'!A31</f>
        <v>70</v>
      </c>
      <c r="B31" s="70" t="str">
        <f>+'[4]Datos Anuales (sin Out y Cal)'!B31</f>
        <v xml:space="preserve">Idaho Power Company                                                   </v>
      </c>
      <c r="C31" s="24">
        <f>+'[4]Datos Anuales (sin Out y Cal)'!C31</f>
        <v>2017</v>
      </c>
      <c r="D31" s="31">
        <f>+'[4]Datos Anuales (sin Out y Cal)'!D31</f>
        <v>2422946318.4753141</v>
      </c>
      <c r="E31" s="25">
        <f>+'[4]Datos Anuales (sin Out y Cal)'!E31</f>
        <v>146322256.10170776</v>
      </c>
      <c r="F31" s="25">
        <f>+'[4]Datos Anuales (sin Out y Cal)'!F31</f>
        <v>76893883.498045951</v>
      </c>
      <c r="G31" s="31">
        <f>+'[4]Datos Anuales (sin Out y Cal)'!G31</f>
        <v>47386964.110323809</v>
      </c>
      <c r="H31" s="30">
        <v>70</v>
      </c>
      <c r="I31" s="31" t="s">
        <v>130</v>
      </c>
      <c r="J31" s="30">
        <v>2017</v>
      </c>
      <c r="K31" s="25">
        <f>+'[4]Datos Anuales (sin Out y Cal)'!H31</f>
        <v>73660385.105170861</v>
      </c>
      <c r="L31" s="25">
        <f>+'[4]Datos Anuales (sin Out y Cal)'!I31</f>
        <v>14570954</v>
      </c>
      <c r="M31" s="25">
        <f>+'[4]Datos Anuales (sin Out y Cal)'!J31</f>
        <v>1256411</v>
      </c>
      <c r="N31" s="25">
        <f>+'[4]Datos Anuales (sin Out y Cal)'!K31</f>
        <v>539590</v>
      </c>
      <c r="O31" s="25">
        <f>+'[4]Datos Anuales (sin Out y Cal)'!L31</f>
        <v>3015.1534163476131</v>
      </c>
      <c r="P31" s="30">
        <v>70</v>
      </c>
      <c r="Q31" s="34" t="s">
        <v>130</v>
      </c>
      <c r="R31" s="30">
        <v>2017</v>
      </c>
      <c r="S31" s="25">
        <f>+'[4]Datos Anuales (sin Out y Cal)'!M31</f>
        <v>43878.263932641879</v>
      </c>
      <c r="T31" s="25">
        <f>+'[4]Datos Anuales (sin Out y Cal)'!N31</f>
        <v>113313900</v>
      </c>
      <c r="U31" s="72">
        <f>+'[4]Datos Anuales (sin Out y Cal)'!O31</f>
        <v>210</v>
      </c>
      <c r="V31" s="25">
        <f>+'[4]Datos Anuales (sin Out y Cal)'!P31</f>
        <v>825572.70000000007</v>
      </c>
      <c r="W31" s="72">
        <f>+'[4]Datos Anuales (sin Out y Cal)'!Q31</f>
        <v>1.53</v>
      </c>
      <c r="X31" s="25">
        <f>+'[4]Datos Anuales (sin Out y Cal)'!R31</f>
        <v>0</v>
      </c>
      <c r="Y31" s="26"/>
      <c r="AA31" s="27">
        <v>2135649</v>
      </c>
      <c r="AB31" s="27">
        <v>3422</v>
      </c>
      <c r="AC31" s="27">
        <v>17963014</v>
      </c>
      <c r="AD31" s="28">
        <v>0.59923213747201154</v>
      </c>
      <c r="AE31" s="28">
        <v>406.8465836523871</v>
      </c>
    </row>
    <row r="32" spans="1:31" ht="15" customHeight="1" x14ac:dyDescent="0.2">
      <c r="A32" s="24">
        <f>+'[4]Datos Anuales (sin Out y Cal)'!A32</f>
        <v>73</v>
      </c>
      <c r="B32" s="70" t="str">
        <f>+'[4]Datos Anuales (sin Out y Cal)'!B32</f>
        <v xml:space="preserve">Indiana Michigan Power Company                                        </v>
      </c>
      <c r="C32" s="24">
        <f>+'[4]Datos Anuales (sin Out y Cal)'!C32</f>
        <v>2017</v>
      </c>
      <c r="D32" s="31">
        <f>+'[4]Datos Anuales (sin Out y Cal)'!D32</f>
        <v>2152780501.0535097</v>
      </c>
      <c r="E32" s="25">
        <f>+'[4]Datos Anuales (sin Out y Cal)'!E32</f>
        <v>120829091.71550193</v>
      </c>
      <c r="F32" s="25">
        <f>+'[4]Datos Anuales (sin Out y Cal)'!F32</f>
        <v>44788540.883703835</v>
      </c>
      <c r="G32" s="31">
        <f>+'[4]Datos Anuales (sin Out y Cal)'!G32</f>
        <v>66528716.650349818</v>
      </c>
      <c r="H32" s="30">
        <v>73</v>
      </c>
      <c r="I32" s="31" t="s">
        <v>61</v>
      </c>
      <c r="J32" s="30">
        <v>2017</v>
      </c>
      <c r="K32" s="25">
        <f>+'[4]Datos Anuales (sin Out y Cal)'!H32</f>
        <v>19583370.586392567</v>
      </c>
      <c r="L32" s="25">
        <f>+'[4]Datos Anuales (sin Out y Cal)'!I32</f>
        <v>17946571</v>
      </c>
      <c r="M32" s="25">
        <f>+'[4]Datos Anuales (sin Out y Cal)'!J32</f>
        <v>1690490</v>
      </c>
      <c r="N32" s="25">
        <f>+'[4]Datos Anuales (sin Out y Cal)'!K32</f>
        <v>592014</v>
      </c>
      <c r="O32" s="25">
        <f>+'[4]Datos Anuales (sin Out y Cal)'!L32</f>
        <v>2636.1049564930531</v>
      </c>
      <c r="P32" s="30">
        <v>73</v>
      </c>
      <c r="Q32" s="34" t="s">
        <v>61</v>
      </c>
      <c r="R32" s="30">
        <v>2017</v>
      </c>
      <c r="S32" s="25">
        <f>+'[4]Datos Anuales (sin Out y Cal)'!M32</f>
        <v>32469.842506030302</v>
      </c>
      <c r="T32" s="25">
        <f>+'[4]Datos Anuales (sin Out y Cal)'!N32</f>
        <v>98451928.200000003</v>
      </c>
      <c r="U32" s="72">
        <f>+'[4]Datos Anuales (sin Out y Cal)'!O32</f>
        <v>166.3</v>
      </c>
      <c r="V32" s="25">
        <f>+'[4]Datos Anuales (sin Out y Cal)'!P32</f>
        <v>654175.47</v>
      </c>
      <c r="W32" s="72">
        <f>+'[4]Datos Anuales (sin Out y Cal)'!Q32</f>
        <v>1.105</v>
      </c>
      <c r="X32" s="25">
        <f>+'[4]Datos Anuales (sin Out y Cal)'!R32</f>
        <v>0</v>
      </c>
      <c r="Y32" s="26"/>
      <c r="AA32" s="27">
        <v>11873382</v>
      </c>
      <c r="AB32" s="27">
        <v>4230</v>
      </c>
      <c r="AC32" s="27">
        <v>31510485</v>
      </c>
      <c r="AD32" s="28">
        <v>0.85037525502768874</v>
      </c>
      <c r="AE32" s="28">
        <v>1593.8950435069469</v>
      </c>
    </row>
    <row r="33" spans="1:31" ht="15" customHeight="1" x14ac:dyDescent="0.2">
      <c r="A33" s="24">
        <f>+'[4]Datos Anuales (sin Out y Cal)'!A33</f>
        <v>74</v>
      </c>
      <c r="B33" s="70" t="str">
        <f>+'[4]Datos Anuales (sin Out y Cal)'!B33</f>
        <v xml:space="preserve">Indianapolis Power &amp; Light Company                                    </v>
      </c>
      <c r="C33" s="24">
        <f>+'[4]Datos Anuales (sin Out y Cal)'!C33</f>
        <v>2017</v>
      </c>
      <c r="D33" s="31">
        <f>+'[4]Datos Anuales (sin Out y Cal)'!D33</f>
        <v>2967919395.0648246</v>
      </c>
      <c r="E33" s="25">
        <f>+'[4]Datos Anuales (sin Out y Cal)'!E33</f>
        <v>217098835.91680923</v>
      </c>
      <c r="F33" s="25">
        <f>+'[4]Datos Anuales (sin Out y Cal)'!F33</f>
        <v>29213283.075606205</v>
      </c>
      <c r="G33" s="31">
        <f>+'[4]Datos Anuales (sin Out y Cal)'!G33</f>
        <v>38201577.478724174</v>
      </c>
      <c r="H33" s="30">
        <v>74</v>
      </c>
      <c r="I33" s="31" t="s">
        <v>78</v>
      </c>
      <c r="J33" s="30">
        <v>2017</v>
      </c>
      <c r="K33" s="25">
        <f>+'[4]Datos Anuales (sin Out y Cal)'!H33</f>
        <v>34392368.412511706</v>
      </c>
      <c r="L33" s="25">
        <f>+'[4]Datos Anuales (sin Out y Cal)'!I33</f>
        <v>13216391</v>
      </c>
      <c r="M33" s="25">
        <f>+'[4]Datos Anuales (sin Out y Cal)'!J33</f>
        <v>432532</v>
      </c>
      <c r="N33" s="25">
        <f>+'[4]Datos Anuales (sin Out y Cal)'!K33</f>
        <v>491347</v>
      </c>
      <c r="O33" s="25">
        <f>+'[4]Datos Anuales (sin Out y Cal)'!L33</f>
        <v>2498.016736121941</v>
      </c>
      <c r="P33" s="30">
        <v>74</v>
      </c>
      <c r="Q33" s="34" t="s">
        <v>78</v>
      </c>
      <c r="R33" s="30">
        <v>2017</v>
      </c>
      <c r="S33" s="25">
        <f>+'[4]Datos Anuales (sin Out y Cal)'!M33</f>
        <v>18196.995910643014</v>
      </c>
      <c r="T33" s="25">
        <f>+'[4]Datos Anuales (sin Out y Cal)'!N33</f>
        <v>29303935.080000002</v>
      </c>
      <c r="U33" s="72">
        <f>+'[4]Datos Anuales (sin Out y Cal)'!O33</f>
        <v>59.64</v>
      </c>
      <c r="V33" s="25">
        <f>+'[4]Datos Anuales (sin Out y Cal)'!P33</f>
        <v>491347</v>
      </c>
      <c r="W33" s="72">
        <f>+'[4]Datos Anuales (sin Out y Cal)'!Q33</f>
        <v>1</v>
      </c>
      <c r="X33" s="25">
        <f>+'[4]Datos Anuales (sin Out y Cal)'!R33</f>
        <v>0</v>
      </c>
      <c r="Y33" s="26"/>
      <c r="AA33" s="27">
        <v>268098</v>
      </c>
      <c r="AB33" s="27">
        <v>2547</v>
      </c>
      <c r="AC33" s="27">
        <v>13940386</v>
      </c>
      <c r="AD33" s="28">
        <v>0.62480104626626731</v>
      </c>
      <c r="AE33" s="28">
        <v>48.983263878059034</v>
      </c>
    </row>
    <row r="34" spans="1:31" ht="15" customHeight="1" x14ac:dyDescent="0.2">
      <c r="A34" s="24">
        <f>+'[4]Datos Anuales (sin Out y Cal)'!A34</f>
        <v>77</v>
      </c>
      <c r="B34" s="70" t="str">
        <f>+'[4]Datos Anuales (sin Out y Cal)'!B34</f>
        <v xml:space="preserve">Jersey Central Power &amp; Light Company                                  </v>
      </c>
      <c r="C34" s="24">
        <f>+'[4]Datos Anuales (sin Out y Cal)'!C34</f>
        <v>2017</v>
      </c>
      <c r="D34" s="31">
        <f>+'[4]Datos Anuales (sin Out y Cal)'!D34</f>
        <v>6008477617.2870111</v>
      </c>
      <c r="E34" s="25">
        <f>+'[4]Datos Anuales (sin Out y Cal)'!E34</f>
        <v>223473677.62630039</v>
      </c>
      <c r="F34" s="25">
        <f>+'[4]Datos Anuales (sin Out y Cal)'!F34</f>
        <v>176344181.27441916</v>
      </c>
      <c r="G34" s="31">
        <f>+'[4]Datos Anuales (sin Out y Cal)'!G34</f>
        <v>95974402.775812179</v>
      </c>
      <c r="H34" s="30">
        <v>77</v>
      </c>
      <c r="I34" s="31" t="s">
        <v>134</v>
      </c>
      <c r="J34" s="30">
        <v>2017</v>
      </c>
      <c r="K34" s="25">
        <f>+'[4]Datos Anuales (sin Out y Cal)'!H34</f>
        <v>106225207.88116904</v>
      </c>
      <c r="L34" s="25">
        <f>+'[4]Datos Anuales (sin Out y Cal)'!I34</f>
        <v>20319844</v>
      </c>
      <c r="M34" s="25">
        <f>+'[4]Datos Anuales (sin Out y Cal)'!J34</f>
        <v>868660</v>
      </c>
      <c r="N34" s="25">
        <f>+'[4]Datos Anuales (sin Out y Cal)'!K34</f>
        <v>1122087</v>
      </c>
      <c r="O34" s="25">
        <f>+'[4]Datos Anuales (sin Out y Cal)'!L34</f>
        <v>5607.3638222718491</v>
      </c>
      <c r="P34" s="30">
        <v>77</v>
      </c>
      <c r="Q34" s="34" t="s">
        <v>134</v>
      </c>
      <c r="R34" s="30">
        <v>2017</v>
      </c>
      <c r="S34" s="25">
        <f>+'[4]Datos Anuales (sin Out y Cal)'!M34</f>
        <v>37132.838739206753</v>
      </c>
      <c r="T34" s="25">
        <f>+'[4]Datos Anuales (sin Out y Cal)'!N34</f>
        <v>145163273.10299999</v>
      </c>
      <c r="U34" s="72">
        <f>+'[4]Datos Anuales (sin Out y Cal)'!O34</f>
        <v>129.369</v>
      </c>
      <c r="V34" s="25">
        <f>+'[4]Datos Anuales (sin Out y Cal)'!P34</f>
        <v>1412707.5329999998</v>
      </c>
      <c r="W34" s="72">
        <f>+'[4]Datos Anuales (sin Out y Cal)'!Q34</f>
        <v>1.2589999999999999</v>
      </c>
      <c r="X34" s="25">
        <f>+'[4]Datos Anuales (sin Out y Cal)'!R34</f>
        <v>0</v>
      </c>
      <c r="Y34" s="26"/>
      <c r="AA34" s="27">
        <v>215920</v>
      </c>
      <c r="AB34" s="27">
        <v>5721</v>
      </c>
      <c r="AC34" s="27">
        <v>10870467</v>
      </c>
      <c r="AD34" s="28">
        <v>0.21690629093007496</v>
      </c>
      <c r="AE34" s="28">
        <v>113.63617772815097</v>
      </c>
    </row>
    <row r="35" spans="1:31" ht="15" customHeight="1" x14ac:dyDescent="0.2">
      <c r="A35" s="24">
        <f>+'[4]Datos Anuales (sin Out y Cal)'!A35</f>
        <v>81</v>
      </c>
      <c r="B35" s="70" t="str">
        <f>+'[4]Datos Anuales (sin Out y Cal)'!B35</f>
        <v xml:space="preserve">Kentucky Power Company                                                </v>
      </c>
      <c r="C35" s="24">
        <f>+'[4]Datos Anuales (sin Out y Cal)'!C35</f>
        <v>2017</v>
      </c>
      <c r="D35" s="31">
        <f>+'[4]Datos Anuales (sin Out y Cal)'!D35</f>
        <v>957890239.95646787</v>
      </c>
      <c r="E35" s="25">
        <f>+'[4]Datos Anuales (sin Out y Cal)'!E35</f>
        <v>31174670.34063673</v>
      </c>
      <c r="F35" s="25">
        <f>+'[4]Datos Anuales (sin Out y Cal)'!F35</f>
        <v>22362760.890465118</v>
      </c>
      <c r="G35" s="31">
        <f>+'[4]Datos Anuales (sin Out y Cal)'!G35</f>
        <v>49493429.867761277</v>
      </c>
      <c r="H35" s="30">
        <v>81</v>
      </c>
      <c r="I35" s="31" t="s">
        <v>89</v>
      </c>
      <c r="J35" s="30">
        <v>2017</v>
      </c>
      <c r="K35" s="25">
        <f>+'[4]Datos Anuales (sin Out y Cal)'!H35</f>
        <v>11322406.959346481</v>
      </c>
      <c r="L35" s="25">
        <f>+'[4]Datos Anuales (sin Out y Cal)'!I35</f>
        <v>5590206</v>
      </c>
      <c r="M35" s="25">
        <f>+'[4]Datos Anuales (sin Out y Cal)'!J35</f>
        <v>380789</v>
      </c>
      <c r="N35" s="25">
        <f>+'[4]Datos Anuales (sin Out y Cal)'!K35</f>
        <v>167618</v>
      </c>
      <c r="O35" s="25">
        <f>+'[4]Datos Anuales (sin Out y Cal)'!L35</f>
        <v>970.55647149535821</v>
      </c>
      <c r="P35" s="30">
        <v>81</v>
      </c>
      <c r="Q35" s="34" t="s">
        <v>89</v>
      </c>
      <c r="R35" s="30">
        <v>2017</v>
      </c>
      <c r="S35" s="25">
        <f>+'[4]Datos Anuales (sin Out y Cal)'!M35</f>
        <v>15476.250142881487</v>
      </c>
      <c r="T35" s="25">
        <f>+'[4]Datos Anuales (sin Out y Cal)'!N35</f>
        <v>68103193.400000006</v>
      </c>
      <c r="U35" s="72">
        <f>+'[4]Datos Anuales (sin Out y Cal)'!O35</f>
        <v>406.3</v>
      </c>
      <c r="V35" s="25">
        <f>+'[4]Datos Anuales (sin Out y Cal)'!P35</f>
        <v>420385.94400000002</v>
      </c>
      <c r="W35" s="72">
        <f>+'[4]Datos Anuales (sin Out y Cal)'!Q35</f>
        <v>2.508</v>
      </c>
      <c r="X35" s="25">
        <f>+'[4]Datos Anuales (sin Out y Cal)'!R35</f>
        <v>0</v>
      </c>
      <c r="Y35" s="26"/>
      <c r="AA35" s="27">
        <v>1516154</v>
      </c>
      <c r="AB35" s="27">
        <v>1217</v>
      </c>
      <c r="AC35" s="27">
        <v>7487149</v>
      </c>
      <c r="AD35" s="28">
        <v>0.70229858211111229</v>
      </c>
      <c r="AE35" s="28">
        <v>246.44352850464176</v>
      </c>
    </row>
    <row r="36" spans="1:31" ht="15" customHeight="1" x14ac:dyDescent="0.2">
      <c r="A36" s="24">
        <f>+'[4]Datos Anuales (sin Out y Cal)'!A36</f>
        <v>82</v>
      </c>
      <c r="B36" s="70" t="str">
        <f>+'[4]Datos Anuales (sin Out y Cal)'!B36</f>
        <v xml:space="preserve">Kentucky Utilities Company                                            </v>
      </c>
      <c r="C36" s="24">
        <f>+'[4]Datos Anuales (sin Out y Cal)'!C36</f>
        <v>2017</v>
      </c>
      <c r="D36" s="31">
        <f>+'[4]Datos Anuales (sin Out y Cal)'!D36</f>
        <v>2678915444.7786303</v>
      </c>
      <c r="E36" s="25">
        <f>+'[4]Datos Anuales (sin Out y Cal)'!E36</f>
        <v>123590774.03443246</v>
      </c>
      <c r="F36" s="25">
        <f>+'[4]Datos Anuales (sin Out y Cal)'!F36</f>
        <v>65377999.515633658</v>
      </c>
      <c r="G36" s="31">
        <f>+'[4]Datos Anuales (sin Out y Cal)'!G36</f>
        <v>54625584.491157755</v>
      </c>
      <c r="H36" s="30">
        <v>82</v>
      </c>
      <c r="I36" s="31" t="s">
        <v>76</v>
      </c>
      <c r="J36" s="30">
        <v>2017</v>
      </c>
      <c r="K36" s="25">
        <f>+'[4]Datos Anuales (sin Out y Cal)'!H36</f>
        <v>43503453.035422258</v>
      </c>
      <c r="L36" s="25">
        <f>+'[4]Datos Anuales (sin Out y Cal)'!I36</f>
        <v>18228738</v>
      </c>
      <c r="M36" s="25">
        <f>+'[4]Datos Anuales (sin Out y Cal)'!J36</f>
        <v>1255964</v>
      </c>
      <c r="N36" s="25">
        <f>+'[4]Datos Anuales (sin Out y Cal)'!K36</f>
        <v>550657</v>
      </c>
      <c r="O36" s="25">
        <f>+'[4]Datos Anuales (sin Out y Cal)'!L36</f>
        <v>3586.6813792951393</v>
      </c>
      <c r="P36" s="30">
        <v>82</v>
      </c>
      <c r="Q36" s="34" t="s">
        <v>76</v>
      </c>
      <c r="R36" s="30">
        <v>2017</v>
      </c>
      <c r="S36" s="25">
        <f>+'[4]Datos Anuales (sin Out y Cal)'!M36</f>
        <v>22637.368168407025</v>
      </c>
      <c r="T36" s="25">
        <f>+'[4]Datos Anuales (sin Out y Cal)'!N36</f>
        <v>40765137.710000001</v>
      </c>
      <c r="U36" s="72">
        <f>+'[4]Datos Anuales (sin Out y Cal)'!O36</f>
        <v>74.03</v>
      </c>
      <c r="V36" s="25">
        <f>+'[4]Datos Anuales (sin Out y Cal)'!P36</f>
        <v>492838.01500000001</v>
      </c>
      <c r="W36" s="72">
        <f>+'[4]Datos Anuales (sin Out y Cal)'!Q36</f>
        <v>0.89500000000000002</v>
      </c>
      <c r="X36" s="25">
        <f>+'[4]Datos Anuales (sin Out y Cal)'!R36</f>
        <v>0</v>
      </c>
      <c r="Y36" s="26"/>
      <c r="AA36" s="27">
        <v>2269059</v>
      </c>
      <c r="AB36" s="27">
        <v>4004</v>
      </c>
      <c r="AC36" s="27">
        <v>21770685</v>
      </c>
      <c r="AD36" s="28">
        <v>0.62068881461004755</v>
      </c>
      <c r="AE36" s="28">
        <v>417.31862070486062</v>
      </c>
    </row>
    <row r="37" spans="1:31" ht="15" customHeight="1" x14ac:dyDescent="0.2">
      <c r="A37" s="24">
        <f>+'[4]Datos Anuales (sin Out y Cal)'!A37</f>
        <v>83</v>
      </c>
      <c r="B37" s="70" t="str">
        <f>+'[4]Datos Anuales (sin Out y Cal)'!B37</f>
        <v xml:space="preserve">Kingsport Power Company                                               </v>
      </c>
      <c r="C37" s="24">
        <f>+'[4]Datos Anuales (sin Out y Cal)'!C37</f>
        <v>2017</v>
      </c>
      <c r="D37" s="31">
        <f>+'[4]Datos Anuales (sin Out y Cal)'!D37</f>
        <v>180672631.4958058</v>
      </c>
      <c r="E37" s="25">
        <f>+'[4]Datos Anuales (sin Out y Cal)'!E37</f>
        <v>8925462.6423922889</v>
      </c>
      <c r="F37" s="25">
        <f>+'[4]Datos Anuales (sin Out y Cal)'!F37</f>
        <v>2121400.2486602156</v>
      </c>
      <c r="G37" s="31">
        <f>+'[4]Datos Anuales (sin Out y Cal)'!G37</f>
        <v>5423722.1759540038</v>
      </c>
      <c r="H37" s="30">
        <v>83</v>
      </c>
      <c r="I37" s="31" t="s">
        <v>86</v>
      </c>
      <c r="J37" s="30">
        <v>2017</v>
      </c>
      <c r="K37" s="25">
        <f>+'[4]Datos Anuales (sin Out y Cal)'!H37</f>
        <v>2377548.5895432108</v>
      </c>
      <c r="L37" s="25">
        <f>+'[4]Datos Anuales (sin Out y Cal)'!I37</f>
        <v>1971080</v>
      </c>
      <c r="M37" s="25">
        <f>+'[4]Datos Anuales (sin Out y Cal)'!J37</f>
        <v>45705</v>
      </c>
      <c r="N37" s="25">
        <f>+'[4]Datos Anuales (sin Out y Cal)'!K37</f>
        <v>47840</v>
      </c>
      <c r="O37" s="25">
        <f>+'[4]Datos Anuales (sin Out y Cal)'!L37</f>
        <v>409</v>
      </c>
      <c r="P37" s="30">
        <v>83</v>
      </c>
      <c r="Q37" s="34" t="s">
        <v>86</v>
      </c>
      <c r="R37" s="30">
        <v>2017</v>
      </c>
      <c r="S37" s="25">
        <f>+'[4]Datos Anuales (sin Out y Cal)'!M37</f>
        <v>1839.5393395621309</v>
      </c>
      <c r="T37" s="25">
        <f>+'[4]Datos Anuales (sin Out y Cal)'!N37</f>
        <v>11031904</v>
      </c>
      <c r="U37" s="72">
        <f>+'[4]Datos Anuales (sin Out y Cal)'!O37</f>
        <v>230.6</v>
      </c>
      <c r="V37" s="25">
        <f>+'[4]Datos Anuales (sin Out y Cal)'!P37</f>
        <v>64488.320000000007</v>
      </c>
      <c r="W37" s="72">
        <f>+'[4]Datos Anuales (sin Out y Cal)'!Q37</f>
        <v>1.3480000000000001</v>
      </c>
      <c r="X37" s="25">
        <f>+'[4]Datos Anuales (sin Out y Cal)'!R37</f>
        <v>0</v>
      </c>
      <c r="Y37" s="26"/>
      <c r="AA37" s="27">
        <v>0</v>
      </c>
      <c r="AB37" s="27">
        <v>409</v>
      </c>
      <c r="AC37" s="27">
        <v>2016785</v>
      </c>
      <c r="AD37" s="28">
        <v>0.5629012180281564</v>
      </c>
      <c r="AE37" s="28">
        <v>0</v>
      </c>
    </row>
    <row r="38" spans="1:31" ht="15" customHeight="1" x14ac:dyDescent="0.2">
      <c r="A38" s="24">
        <f>+'[4]Datos Anuales (sin Out y Cal)'!A38</f>
        <v>88</v>
      </c>
      <c r="B38" s="70" t="str">
        <f>+'[4]Datos Anuales (sin Out y Cal)'!B38</f>
        <v xml:space="preserve">Louisville Gas and Electric Company                                   </v>
      </c>
      <c r="C38" s="24">
        <f>+'[4]Datos Anuales (sin Out y Cal)'!C38</f>
        <v>2017</v>
      </c>
      <c r="D38" s="31">
        <f>+'[4]Datos Anuales (sin Out y Cal)'!D38</f>
        <v>1574981381.0366333</v>
      </c>
      <c r="E38" s="25">
        <f>+'[4]Datos Anuales (sin Out y Cal)'!E38</f>
        <v>62084920.907107875</v>
      </c>
      <c r="F38" s="25">
        <f>+'[4]Datos Anuales (sin Out y Cal)'!F38</f>
        <v>37783372.559193939</v>
      </c>
      <c r="G38" s="31">
        <f>+'[4]Datos Anuales (sin Out y Cal)'!G38</f>
        <v>41031661.94113072</v>
      </c>
      <c r="H38" s="30">
        <v>88</v>
      </c>
      <c r="I38" s="31" t="s">
        <v>90</v>
      </c>
      <c r="J38" s="30">
        <v>2017</v>
      </c>
      <c r="K38" s="25">
        <f>+'[4]Datos Anuales (sin Out y Cal)'!H38</f>
        <v>32084741.936306469</v>
      </c>
      <c r="L38" s="25">
        <f>+'[4]Datos Anuales (sin Out y Cal)'!I38</f>
        <v>11526591</v>
      </c>
      <c r="M38" s="25">
        <f>+'[4]Datos Anuales (sin Out y Cal)'!J38</f>
        <v>518232</v>
      </c>
      <c r="N38" s="25">
        <f>+'[4]Datos Anuales (sin Out y Cal)'!K38</f>
        <v>408749</v>
      </c>
      <c r="O38" s="25">
        <f>+'[4]Datos Anuales (sin Out y Cal)'!L38</f>
        <v>2301.577808346231</v>
      </c>
      <c r="P38" s="30">
        <v>88</v>
      </c>
      <c r="Q38" s="34" t="s">
        <v>90</v>
      </c>
      <c r="R38" s="30">
        <v>2017</v>
      </c>
      <c r="S38" s="25">
        <f>+'[4]Datos Anuales (sin Out y Cal)'!M38</f>
        <v>22925.924080527933</v>
      </c>
      <c r="T38" s="25">
        <f>+'[4]Datos Anuales (sin Out y Cal)'!N38</f>
        <v>31216161.130000003</v>
      </c>
      <c r="U38" s="72">
        <f>+'[4]Datos Anuales (sin Out y Cal)'!O38</f>
        <v>76.37</v>
      </c>
      <c r="V38" s="25">
        <f>+'[4]Datos Anuales (sin Out y Cal)'!P38</f>
        <v>407931.50199999998</v>
      </c>
      <c r="W38" s="72">
        <f>+'[4]Datos Anuales (sin Out y Cal)'!Q38</f>
        <v>0.998</v>
      </c>
      <c r="X38" s="25">
        <f>+'[4]Datos Anuales (sin Out y Cal)'!R38</f>
        <v>0</v>
      </c>
      <c r="Y38" s="26"/>
      <c r="AA38" s="27">
        <v>1606543</v>
      </c>
      <c r="AB38" s="27">
        <v>2608</v>
      </c>
      <c r="AC38" s="27">
        <v>13673501</v>
      </c>
      <c r="AD38" s="28">
        <v>0.59850534533714317</v>
      </c>
      <c r="AE38" s="28">
        <v>306.42219165376883</v>
      </c>
    </row>
    <row r="39" spans="1:31" ht="15" customHeight="1" x14ac:dyDescent="0.2">
      <c r="A39" s="24">
        <f>+'[4]Datos Anuales (sin Out y Cal)'!A39</f>
        <v>93</v>
      </c>
      <c r="B39" s="70" t="str">
        <f>+'[4]Datos Anuales (sin Out y Cal)'!B39</f>
        <v xml:space="preserve">Massachusetts Electric Company                                        </v>
      </c>
      <c r="C39" s="24">
        <f>+'[4]Datos Anuales (sin Out y Cal)'!C39</f>
        <v>2017</v>
      </c>
      <c r="D39" s="31">
        <f>+'[4]Datos Anuales (sin Out y Cal)'!D39</f>
        <v>4891970539.0590935</v>
      </c>
      <c r="E39" s="25">
        <f>+'[4]Datos Anuales (sin Out y Cal)'!E39</f>
        <v>205486414.54567617</v>
      </c>
      <c r="F39" s="25">
        <f>+'[4]Datos Anuales (sin Out y Cal)'!F39</f>
        <v>361759386.46205997</v>
      </c>
      <c r="G39" s="31">
        <f>+'[4]Datos Anuales (sin Out y Cal)'!G39</f>
        <v>157728161.88173643</v>
      </c>
      <c r="H39" s="30">
        <v>93</v>
      </c>
      <c r="I39" s="31" t="s">
        <v>41</v>
      </c>
      <c r="J39" s="30">
        <v>2017</v>
      </c>
      <c r="K39" s="25">
        <f>+'[4]Datos Anuales (sin Out y Cal)'!H39</f>
        <v>153968000.47498477</v>
      </c>
      <c r="L39" s="25">
        <f>+'[4]Datos Anuales (sin Out y Cal)'!I39</f>
        <v>6423818</v>
      </c>
      <c r="M39" s="25">
        <f>+'[4]Datos Anuales (sin Out y Cal)'!J39</f>
        <v>375255</v>
      </c>
      <c r="N39" s="25">
        <f>+'[4]Datos Anuales (sin Out y Cal)'!K39</f>
        <v>755141</v>
      </c>
      <c r="O39" s="25">
        <f>+'[4]Datos Anuales (sin Out y Cal)'!L39</f>
        <v>4315.5589796434706</v>
      </c>
      <c r="P39" s="30">
        <v>93</v>
      </c>
      <c r="Q39" s="34" t="s">
        <v>41</v>
      </c>
      <c r="R39" s="30">
        <v>2017</v>
      </c>
      <c r="S39" s="25">
        <f>+'[4]Datos Anuales (sin Out y Cal)'!M39</f>
        <v>112422.65666764113</v>
      </c>
      <c r="T39" s="25">
        <f>+'[4]Datos Anuales (sin Out y Cal)'!N39</f>
        <v>89559722.599999994</v>
      </c>
      <c r="U39" s="72">
        <f>+'[4]Datos Anuales (sin Out y Cal)'!O39</f>
        <v>118.6</v>
      </c>
      <c r="V39" s="25">
        <f>+'[4]Datos Anuales (sin Out y Cal)'!P39</f>
        <v>888800.95700000005</v>
      </c>
      <c r="W39" s="72">
        <f>+'[4]Datos Anuales (sin Out y Cal)'!Q39</f>
        <v>1.177</v>
      </c>
      <c r="X39" s="25">
        <f>+'[4]Datos Anuales (sin Out y Cal)'!R39</f>
        <v>0</v>
      </c>
      <c r="Y39" s="26"/>
      <c r="AA39" s="27">
        <v>3861</v>
      </c>
      <c r="AB39" s="27">
        <v>4318</v>
      </c>
      <c r="AC39" s="27">
        <v>6829848</v>
      </c>
      <c r="AD39" s="28">
        <v>0.1805611425888444</v>
      </c>
      <c r="AE39" s="28">
        <v>2.4410203565291644</v>
      </c>
    </row>
    <row r="40" spans="1:31" ht="15" customHeight="1" x14ac:dyDescent="0.2">
      <c r="A40" s="24">
        <f>+'[4]Datos Anuales (sin Out y Cal)'!A40</f>
        <v>95</v>
      </c>
      <c r="B40" s="70" t="str">
        <f>+'[4]Datos Anuales (sin Out y Cal)'!B40</f>
        <v xml:space="preserve">MDU Resources Group, Inc.                                             </v>
      </c>
      <c r="C40" s="24">
        <f>+'[4]Datos Anuales (sin Out y Cal)'!C40</f>
        <v>2017</v>
      </c>
      <c r="D40" s="31">
        <f>+'[4]Datos Anuales (sin Out y Cal)'!D40</f>
        <v>468800564.82109129</v>
      </c>
      <c r="E40" s="25">
        <f>+'[4]Datos Anuales (sin Out y Cal)'!E40</f>
        <v>28003624.033701908</v>
      </c>
      <c r="F40" s="25">
        <f>+'[4]Datos Anuales (sin Out y Cal)'!F40</f>
        <v>6240543.7788556013</v>
      </c>
      <c r="G40" s="31">
        <f>+'[4]Datos Anuales (sin Out y Cal)'!G40</f>
        <v>14500835.479738455</v>
      </c>
      <c r="H40" s="30">
        <v>95</v>
      </c>
      <c r="I40" s="31" t="s">
        <v>52</v>
      </c>
      <c r="J40" s="30">
        <v>2017</v>
      </c>
      <c r="K40" s="25">
        <f>+'[4]Datos Anuales (sin Out y Cal)'!H40</f>
        <v>6023109.9535144037</v>
      </c>
      <c r="L40" s="25">
        <f>+'[4]Datos Anuales (sin Out y Cal)'!I40</f>
        <v>3306470</v>
      </c>
      <c r="M40" s="25">
        <f>+'[4]Datos Anuales (sin Out y Cal)'!J40</f>
        <v>273495</v>
      </c>
      <c r="N40" s="25">
        <f>+'[4]Datos Anuales (sin Out y Cal)'!K40</f>
        <v>142901</v>
      </c>
      <c r="O40" s="25">
        <f>+'[4]Datos Anuales (sin Out y Cal)'!L40</f>
        <v>572.60673531244754</v>
      </c>
      <c r="P40" s="30">
        <v>95</v>
      </c>
      <c r="Q40" s="34" t="s">
        <v>52</v>
      </c>
      <c r="R40" s="30">
        <v>2017</v>
      </c>
      <c r="S40" s="25">
        <f>+'[4]Datos Anuales (sin Out y Cal)'!M40</f>
        <v>7549.609169100152</v>
      </c>
      <c r="T40" s="25">
        <f>+'[4]Datos Anuales (sin Out y Cal)'!N40</f>
        <v>21292249</v>
      </c>
      <c r="U40" s="72">
        <f>+'[4]Datos Anuales (sin Out y Cal)'!O40</f>
        <v>149</v>
      </c>
      <c r="V40" s="25">
        <f>+'[4]Datos Anuales (sin Out y Cal)'!P40</f>
        <v>264366.85000000003</v>
      </c>
      <c r="W40" s="72">
        <f>+'[4]Datos Anuales (sin Out y Cal)'!Q40</f>
        <v>1.85</v>
      </c>
      <c r="X40" s="25">
        <f>+'[4]Datos Anuales (sin Out y Cal)'!R40</f>
        <v>0</v>
      </c>
      <c r="Y40" s="26"/>
      <c r="AA40" s="27">
        <v>39971</v>
      </c>
      <c r="AB40" s="27">
        <v>579</v>
      </c>
      <c r="AC40" s="27">
        <v>3619936</v>
      </c>
      <c r="AD40" s="28">
        <v>0.71370415059818137</v>
      </c>
      <c r="AE40" s="28">
        <v>6.3932646875524881</v>
      </c>
    </row>
    <row r="41" spans="1:31" ht="15" customHeight="1" x14ac:dyDescent="0.2">
      <c r="A41" s="24">
        <f>+'[4]Datos Anuales (sin Out y Cal)'!A41</f>
        <v>96</v>
      </c>
      <c r="B41" s="70" t="str">
        <f>+'[4]Datos Anuales (sin Out y Cal)'!B41</f>
        <v xml:space="preserve">Metropolitan Edison Company                                           </v>
      </c>
      <c r="C41" s="24">
        <f>+'[4]Datos Anuales (sin Out y Cal)'!C41</f>
        <v>2017</v>
      </c>
      <c r="D41" s="31">
        <f>+'[4]Datos Anuales (sin Out y Cal)'!D41</f>
        <v>2930371338.2134118</v>
      </c>
      <c r="E41" s="25">
        <f>+'[4]Datos Anuales (sin Out y Cal)'!E41</f>
        <v>100965973.27133073</v>
      </c>
      <c r="F41" s="25">
        <f>+'[4]Datos Anuales (sin Out y Cal)'!F41</f>
        <v>64223308.686187752</v>
      </c>
      <c r="G41" s="31">
        <f>+'[4]Datos Anuales (sin Out y Cal)'!G41</f>
        <v>49984957.988616094</v>
      </c>
      <c r="H41" s="30">
        <v>96</v>
      </c>
      <c r="I41" s="31" t="s">
        <v>132</v>
      </c>
      <c r="J41" s="30">
        <v>2017</v>
      </c>
      <c r="K41" s="25">
        <f>+'[4]Datos Anuales (sin Out y Cal)'!H41</f>
        <v>43888691.207246333</v>
      </c>
      <c r="L41" s="25">
        <f>+'[4]Datos Anuales (sin Out y Cal)'!I41</f>
        <v>13776593</v>
      </c>
      <c r="M41" s="25">
        <f>+'[4]Datos Anuales (sin Out y Cal)'!J41</f>
        <v>370256</v>
      </c>
      <c r="N41" s="25">
        <f>+'[4]Datos Anuales (sin Out y Cal)'!K41</f>
        <v>566695</v>
      </c>
      <c r="O41" s="25">
        <f>+'[4]Datos Anuales (sin Out y Cal)'!L41</f>
        <v>2896.4820225495678</v>
      </c>
      <c r="P41" s="30">
        <v>96</v>
      </c>
      <c r="Q41" s="34" t="s">
        <v>132</v>
      </c>
      <c r="R41" s="30">
        <v>2017</v>
      </c>
      <c r="S41" s="25">
        <f>+'[4]Datos Anuales (sin Out y Cal)'!M41</f>
        <v>27818.761929963846</v>
      </c>
      <c r="T41" s="25">
        <f>+'[4]Datos Anuales (sin Out y Cal)'!N41</f>
        <v>90341383.510000005</v>
      </c>
      <c r="U41" s="72">
        <f>+'[4]Datos Anuales (sin Out y Cal)'!O41</f>
        <v>159.41800000000001</v>
      </c>
      <c r="V41" s="25">
        <f>+'[4]Datos Anuales (sin Out y Cal)'!P41</f>
        <v>853442.67</v>
      </c>
      <c r="W41" s="72">
        <f>+'[4]Datos Anuales (sin Out y Cal)'!Q41</f>
        <v>1.506</v>
      </c>
      <c r="X41" s="25">
        <f>+'[4]Datos Anuales (sin Out y Cal)'!R41</f>
        <v>0</v>
      </c>
      <c r="Y41" s="26"/>
      <c r="AA41" s="27">
        <v>833</v>
      </c>
      <c r="AB41" s="27">
        <v>2897</v>
      </c>
      <c r="AC41" s="27">
        <v>4658892</v>
      </c>
      <c r="AD41" s="28">
        <v>0.18358197663147044</v>
      </c>
      <c r="AE41" s="28">
        <v>0.51797745043242038</v>
      </c>
    </row>
    <row r="42" spans="1:31" ht="15" customHeight="1" x14ac:dyDescent="0.2">
      <c r="A42" s="24">
        <f>+'[4]Datos Anuales (sin Out y Cal)'!A42</f>
        <v>98</v>
      </c>
      <c r="B42" s="70" t="str">
        <f>+'[4]Datos Anuales (sin Out y Cal)'!B42</f>
        <v xml:space="preserve">ALLETE, Inc.                                                          </v>
      </c>
      <c r="C42" s="24">
        <f>+'[4]Datos Anuales (sin Out y Cal)'!C42</f>
        <v>2017</v>
      </c>
      <c r="D42" s="31">
        <f>+'[4]Datos Anuales (sin Out y Cal)'!D42</f>
        <v>902001977.30407083</v>
      </c>
      <c r="E42" s="25">
        <f>+'[4]Datos Anuales (sin Out y Cal)'!E42</f>
        <v>91495467.675226375</v>
      </c>
      <c r="F42" s="25">
        <f>+'[4]Datos Anuales (sin Out y Cal)'!F42</f>
        <v>19427305.761942282</v>
      </c>
      <c r="G42" s="31">
        <f>+'[4]Datos Anuales (sin Out y Cal)'!G42</f>
        <v>28541837.782920074</v>
      </c>
      <c r="H42" s="30">
        <v>98</v>
      </c>
      <c r="I42" s="31" t="s">
        <v>42</v>
      </c>
      <c r="J42" s="30">
        <v>2017</v>
      </c>
      <c r="K42" s="25">
        <f>+'[4]Datos Anuales (sin Out y Cal)'!H42</f>
        <v>20761534.429381777</v>
      </c>
      <c r="L42" s="25">
        <f>+'[4]Datos Anuales (sin Out y Cal)'!I42</f>
        <v>8997352</v>
      </c>
      <c r="M42" s="25">
        <f>+'[4]Datos Anuales (sin Out y Cal)'!J42</f>
        <v>542486</v>
      </c>
      <c r="N42" s="25">
        <f>+'[4]Datos Anuales (sin Out y Cal)'!K42</f>
        <v>146370</v>
      </c>
      <c r="O42" s="25">
        <f>+'[4]Datos Anuales (sin Out y Cal)'!L42</f>
        <v>1001.9545668123485</v>
      </c>
      <c r="P42" s="30">
        <v>98</v>
      </c>
      <c r="Q42" s="34" t="s">
        <v>42</v>
      </c>
      <c r="R42" s="30">
        <v>2017</v>
      </c>
      <c r="S42" s="25">
        <f>+'[4]Datos Anuales (sin Out y Cal)'!M42</f>
        <v>10352.89277121395</v>
      </c>
      <c r="T42" s="25">
        <f>+'[4]Datos Anuales (sin Out y Cal)'!N42</f>
        <v>15816742.200000001</v>
      </c>
      <c r="U42" s="72">
        <f>+'[4]Datos Anuales (sin Out y Cal)'!O42</f>
        <v>108.06</v>
      </c>
      <c r="V42" s="25">
        <f>+'[4]Datos Anuales (sin Out y Cal)'!P42</f>
        <v>181498.8</v>
      </c>
      <c r="W42" s="72">
        <f>+'[4]Datos Anuales (sin Out y Cal)'!Q42</f>
        <v>1.24</v>
      </c>
      <c r="X42" s="25">
        <f>+'[4]Datos Anuales (sin Out y Cal)'!R42</f>
        <v>0</v>
      </c>
      <c r="Y42" s="26"/>
      <c r="AA42" s="27">
        <v>5695306</v>
      </c>
      <c r="AB42" s="27">
        <v>1599</v>
      </c>
      <c r="AC42" s="27">
        <v>15253101</v>
      </c>
      <c r="AD42" s="28">
        <v>1.0889440746356884</v>
      </c>
      <c r="AE42" s="28">
        <v>597.0454331876515</v>
      </c>
    </row>
    <row r="43" spans="1:31" ht="15" customHeight="1" x14ac:dyDescent="0.2">
      <c r="A43" s="24">
        <f>+'[4]Datos Anuales (sin Out y Cal)'!A43</f>
        <v>100</v>
      </c>
      <c r="B43" s="70" t="str">
        <f>+'[4]Datos Anuales (sin Out y Cal)'!B43</f>
        <v xml:space="preserve">Entergy Mississippi, Inc.                                             </v>
      </c>
      <c r="C43" s="24">
        <f>+'[4]Datos Anuales (sin Out y Cal)'!C43</f>
        <v>2017</v>
      </c>
      <c r="D43" s="31">
        <f>+'[4]Datos Anuales (sin Out y Cal)'!D43</f>
        <v>2603007803.0451741</v>
      </c>
      <c r="E43" s="25">
        <f>+'[4]Datos Anuales (sin Out y Cal)'!E43</f>
        <v>86419447.10003756</v>
      </c>
      <c r="F43" s="25">
        <f>+'[4]Datos Anuales (sin Out y Cal)'!F43</f>
        <v>37570375.743246347</v>
      </c>
      <c r="G43" s="31">
        <f>+'[4]Datos Anuales (sin Out y Cal)'!G43</f>
        <v>52207387.105557628</v>
      </c>
      <c r="H43" s="30">
        <v>100</v>
      </c>
      <c r="I43" s="31" t="s">
        <v>54</v>
      </c>
      <c r="J43" s="30">
        <v>2017</v>
      </c>
      <c r="K43" s="25">
        <f>+'[4]Datos Anuales (sin Out y Cal)'!H43</f>
        <v>43802563.794230603</v>
      </c>
      <c r="L43" s="25">
        <f>+'[4]Datos Anuales (sin Out y Cal)'!I43</f>
        <v>13047701</v>
      </c>
      <c r="M43" s="25">
        <f>+'[4]Datos Anuales (sin Out y Cal)'!J43</f>
        <v>762096</v>
      </c>
      <c r="N43" s="25">
        <f>+'[4]Datos Anuales (sin Out y Cal)'!K43</f>
        <v>449068</v>
      </c>
      <c r="O43" s="25">
        <f>+'[4]Datos Anuales (sin Out y Cal)'!L43</f>
        <v>2780.5636281012994</v>
      </c>
      <c r="P43" s="30">
        <v>100</v>
      </c>
      <c r="Q43" s="34" t="s">
        <v>54</v>
      </c>
      <c r="R43" s="30">
        <v>2017</v>
      </c>
      <c r="S43" s="25">
        <f>+'[4]Datos Anuales (sin Out y Cal)'!M43</f>
        <v>15521.260469061992</v>
      </c>
      <c r="T43" s="25">
        <f>+'[4]Datos Anuales (sin Out y Cal)'!N43</f>
        <v>85367826.799999997</v>
      </c>
      <c r="U43" s="72">
        <f>+'[4]Datos Anuales (sin Out y Cal)'!O43</f>
        <v>190.1</v>
      </c>
      <c r="V43" s="25">
        <f>+'[4]Datos Anuales (sin Out y Cal)'!P43</f>
        <v>1050370.0519999999</v>
      </c>
      <c r="W43" s="72">
        <f>+'[4]Datos Anuales (sin Out y Cal)'!Q43</f>
        <v>2.339</v>
      </c>
      <c r="X43" s="25">
        <f>+'[4]Datos Anuales (sin Out y Cal)'!R43</f>
        <v>0</v>
      </c>
      <c r="Y43" s="26"/>
      <c r="AA43" s="27">
        <v>857217</v>
      </c>
      <c r="AB43" s="27">
        <v>2953</v>
      </c>
      <c r="AC43" s="27">
        <v>14679976</v>
      </c>
      <c r="AD43" s="28">
        <v>0.56748945040025855</v>
      </c>
      <c r="AE43" s="28">
        <v>172.43637189870063</v>
      </c>
    </row>
    <row r="44" spans="1:31" ht="15" customHeight="1" x14ac:dyDescent="0.2">
      <c r="A44" s="24">
        <f>+'[4]Datos Anuales (sin Out y Cal)'!A44</f>
        <v>101</v>
      </c>
      <c r="B44" s="70" t="str">
        <f>+'[4]Datos Anuales (sin Out y Cal)'!B44</f>
        <v xml:space="preserve">MONONGAHELA POWER COMPANY                                             </v>
      </c>
      <c r="C44" s="24">
        <f>+'[4]Datos Anuales (sin Out y Cal)'!C44</f>
        <v>2017</v>
      </c>
      <c r="D44" s="31">
        <f>+'[4]Datos Anuales (sin Out y Cal)'!D44</f>
        <v>2421812834.3469744</v>
      </c>
      <c r="E44" s="25">
        <f>+'[4]Datos Anuales (sin Out y Cal)'!E44</f>
        <v>116109502.07798803</v>
      </c>
      <c r="F44" s="25">
        <f>+'[4]Datos Anuales (sin Out y Cal)'!F44</f>
        <v>26193740.465301327</v>
      </c>
      <c r="G44" s="31">
        <f>+'[4]Datos Anuales (sin Out y Cal)'!G44</f>
        <v>65594289.977078408</v>
      </c>
      <c r="H44" s="30">
        <v>101</v>
      </c>
      <c r="I44" s="31" t="s">
        <v>131</v>
      </c>
      <c r="J44" s="30">
        <v>2017</v>
      </c>
      <c r="K44" s="25">
        <f>+'[4]Datos Anuales (sin Out y Cal)'!H44</f>
        <v>28945713.074348319</v>
      </c>
      <c r="L44" s="25">
        <f>+'[4]Datos Anuales (sin Out y Cal)'!I44</f>
        <v>11632619</v>
      </c>
      <c r="M44" s="25">
        <f>+'[4]Datos Anuales (sin Out y Cal)'!J44</f>
        <v>402843</v>
      </c>
      <c r="N44" s="25">
        <f>+'[4]Datos Anuales (sin Out y Cal)'!K44</f>
        <v>390809</v>
      </c>
      <c r="O44" s="25">
        <f>+'[4]Datos Anuales (sin Out y Cal)'!L44</f>
        <v>1335.3604547255404</v>
      </c>
      <c r="P44" s="30">
        <v>101</v>
      </c>
      <c r="Q44" s="34" t="s">
        <v>131</v>
      </c>
      <c r="R44" s="30">
        <v>2017</v>
      </c>
      <c r="S44" s="25">
        <f>+'[4]Datos Anuales (sin Out y Cal)'!M44</f>
        <v>42278.053097547454</v>
      </c>
      <c r="T44" s="25">
        <f>+'[4]Datos Anuales (sin Out y Cal)'!N44</f>
        <v>147860240.296</v>
      </c>
      <c r="U44" s="72">
        <f>+'[4]Datos Anuales (sin Out y Cal)'!O44</f>
        <v>378.34399999999999</v>
      </c>
      <c r="V44" s="25">
        <f>+'[4]Datos Anuales (sin Out y Cal)'!P44</f>
        <v>860561.41799999995</v>
      </c>
      <c r="W44" s="72">
        <f>+'[4]Datos Anuales (sin Out y Cal)'!Q44</f>
        <v>2.202</v>
      </c>
      <c r="X44" s="25">
        <f>+'[4]Datos Anuales (sin Out y Cal)'!R44</f>
        <v>0</v>
      </c>
      <c r="Y44" s="26"/>
      <c r="AA44" s="27">
        <v>5864456</v>
      </c>
      <c r="AB44" s="27">
        <v>1986</v>
      </c>
      <c r="AC44" s="27">
        <v>17900556</v>
      </c>
      <c r="AD44" s="28">
        <v>1.028923698768089</v>
      </c>
      <c r="AE44" s="28">
        <v>650.63954527445969</v>
      </c>
    </row>
    <row r="45" spans="1:31" ht="15" customHeight="1" x14ac:dyDescent="0.2">
      <c r="A45" s="24">
        <f>+'[4]Datos Anuales (sin Out y Cal)'!A45</f>
        <v>105</v>
      </c>
      <c r="B45" s="70" t="str">
        <f>+'[4]Datos Anuales (sin Out y Cal)'!B45</f>
        <v xml:space="preserve">Mt. Carmel Public Utility Co                                          </v>
      </c>
      <c r="C45" s="24">
        <f>+'[4]Datos Anuales (sin Out y Cal)'!C45</f>
        <v>2017</v>
      </c>
      <c r="D45" s="31">
        <f>+'[4]Datos Anuales (sin Out y Cal)'!D45</f>
        <v>37037547.370334752</v>
      </c>
      <c r="E45" s="25">
        <f>+'[4]Datos Anuales (sin Out y Cal)'!E45</f>
        <v>2419403.4639261761</v>
      </c>
      <c r="F45" s="25">
        <f>+'[4]Datos Anuales (sin Out y Cal)'!F45</f>
        <v>883210.01237245195</v>
      </c>
      <c r="G45" s="31">
        <f>+'[4]Datos Anuales (sin Out y Cal)'!G45</f>
        <v>1516532.1767219908</v>
      </c>
      <c r="H45" s="30">
        <v>105</v>
      </c>
      <c r="I45" s="31" t="s">
        <v>92</v>
      </c>
      <c r="J45" s="30">
        <v>2017</v>
      </c>
      <c r="K45" s="25">
        <f>+'[4]Datos Anuales (sin Out y Cal)'!H45</f>
        <v>2153524.8878857456</v>
      </c>
      <c r="L45" s="25">
        <f>+'[4]Datos Anuales (sin Out y Cal)'!I45</f>
        <v>91714</v>
      </c>
      <c r="M45" s="25">
        <f>+'[4]Datos Anuales (sin Out y Cal)'!J45</f>
        <v>7493</v>
      </c>
      <c r="N45" s="25">
        <f>+'[4]Datos Anuales (sin Out y Cal)'!K45</f>
        <v>5382</v>
      </c>
      <c r="O45" s="25">
        <f>+'[4]Datos Anuales (sin Out y Cal)'!L45</f>
        <v>23.212874738554497</v>
      </c>
      <c r="P45" s="30">
        <v>105</v>
      </c>
      <c r="Q45" s="34" t="s">
        <v>92</v>
      </c>
      <c r="R45" s="30">
        <v>2017</v>
      </c>
      <c r="S45" s="25">
        <f>+'[4]Datos Anuales (sin Out y Cal)'!M45</f>
        <v>359.09497192420514</v>
      </c>
      <c r="T45" s="25">
        <f>+'[4]Datos Anuales (sin Out y Cal)'!N45</f>
        <v>0</v>
      </c>
      <c r="U45" s="72">
        <f>+'[4]Datos Anuales (sin Out y Cal)'!O45</f>
        <v>0</v>
      </c>
      <c r="V45" s="25">
        <f>+'[4]Datos Anuales (sin Out y Cal)'!P45</f>
        <v>16092.18</v>
      </c>
      <c r="W45" s="72">
        <f>+'[4]Datos Anuales (sin Out y Cal)'!Q45</f>
        <v>2.99</v>
      </c>
      <c r="X45" s="25">
        <f>+'[4]Datos Anuales (sin Out y Cal)'!R45</f>
        <v>0</v>
      </c>
      <c r="Y45" s="26"/>
      <c r="AA45" s="27">
        <v>3387</v>
      </c>
      <c r="AB45" s="27">
        <v>24</v>
      </c>
      <c r="AC45" s="27">
        <v>103272</v>
      </c>
      <c r="AD45" s="28">
        <v>0.49121004566210047</v>
      </c>
      <c r="AE45" s="28">
        <v>0.7871252614455031</v>
      </c>
    </row>
    <row r="46" spans="1:31" ht="15" customHeight="1" x14ac:dyDescent="0.2">
      <c r="A46" s="24">
        <f>+'[4]Datos Anuales (sin Out y Cal)'!A46</f>
        <v>107</v>
      </c>
      <c r="B46" s="70" t="str">
        <f>+'[4]Datos Anuales (sin Out y Cal)'!B46</f>
        <v xml:space="preserve">The Narragansett Electric Company                                     </v>
      </c>
      <c r="C46" s="24">
        <f>+'[4]Datos Anuales (sin Out y Cal)'!C46</f>
        <v>2017</v>
      </c>
      <c r="D46" s="31">
        <f>+'[4]Datos Anuales (sin Out y Cal)'!D46</f>
        <v>2199619743.2434602</v>
      </c>
      <c r="E46" s="25">
        <f>+'[4]Datos Anuales (sin Out y Cal)'!E46</f>
        <v>83080675.631434426</v>
      </c>
      <c r="F46" s="25">
        <f>+'[4]Datos Anuales (sin Out y Cal)'!F46</f>
        <v>121171927.79157701</v>
      </c>
      <c r="G46" s="31">
        <f>+'[4]Datos Anuales (sin Out y Cal)'!G46</f>
        <v>54390454.032874957</v>
      </c>
      <c r="H46" s="30">
        <v>107</v>
      </c>
      <c r="I46" s="31" t="s">
        <v>99</v>
      </c>
      <c r="J46" s="30">
        <v>2017</v>
      </c>
      <c r="K46" s="25">
        <f>+'[4]Datos Anuales (sin Out y Cal)'!H46</f>
        <v>88963514.869104177</v>
      </c>
      <c r="L46" s="25">
        <f>+'[4]Datos Anuales (sin Out y Cal)'!I46</f>
        <v>3868162</v>
      </c>
      <c r="M46" s="25">
        <f>+'[4]Datos Anuales (sin Out y Cal)'!J46</f>
        <v>264196</v>
      </c>
      <c r="N46" s="25">
        <f>+'[4]Datos Anuales (sin Out y Cal)'!K46</f>
        <v>422165</v>
      </c>
      <c r="O46" s="25">
        <f>+'[4]Datos Anuales (sin Out y Cal)'!L46</f>
        <v>1688</v>
      </c>
      <c r="P46" s="30">
        <v>107</v>
      </c>
      <c r="Q46" s="34" t="s">
        <v>99</v>
      </c>
      <c r="R46" s="30">
        <v>2017</v>
      </c>
      <c r="S46" s="25">
        <f>+'[4]Datos Anuales (sin Out y Cal)'!M46</f>
        <v>25152.05007100751</v>
      </c>
      <c r="T46" s="25">
        <f>+'[4]Datos Anuales (sin Out y Cal)'!N46</f>
        <v>24949951.5</v>
      </c>
      <c r="U46" s="72">
        <f>+'[4]Datos Anuales (sin Out y Cal)'!O46</f>
        <v>59.1</v>
      </c>
      <c r="V46" s="25">
        <f>+'[4]Datos Anuales (sin Out y Cal)'!P46</f>
        <v>500265.52500000002</v>
      </c>
      <c r="W46" s="72">
        <f>+'[4]Datos Anuales (sin Out y Cal)'!Q46</f>
        <v>1.1850000000000001</v>
      </c>
      <c r="X46" s="25">
        <f>+'[4]Datos Anuales (sin Out y Cal)'!R46</f>
        <v>0</v>
      </c>
      <c r="Y46" s="26"/>
      <c r="AA46" s="27">
        <v>0</v>
      </c>
      <c r="AB46" s="27">
        <v>1688</v>
      </c>
      <c r="AC46" s="27">
        <v>4144132</v>
      </c>
      <c r="AD46" s="28">
        <v>0.28025736328420869</v>
      </c>
      <c r="AE46" s="28">
        <v>0</v>
      </c>
    </row>
    <row r="47" spans="1:31" ht="15" customHeight="1" x14ac:dyDescent="0.2">
      <c r="A47" s="24">
        <f>+'[4]Datos Anuales (sin Out y Cal)'!A47</f>
        <v>108</v>
      </c>
      <c r="B47" s="70" t="str">
        <f>+'[4]Datos Anuales (sin Out y Cal)'!B47</f>
        <v xml:space="preserve">Nevada Power Company, d/b/a NV Energy                                 </v>
      </c>
      <c r="C47" s="24">
        <f>+'[4]Datos Anuales (sin Out y Cal)'!C47</f>
        <v>2017</v>
      </c>
      <c r="D47" s="31">
        <f>+'[4]Datos Anuales (sin Out y Cal)'!D47</f>
        <v>3401755965.0890465</v>
      </c>
      <c r="E47" s="25">
        <f>+'[4]Datos Anuales (sin Out y Cal)'!E47</f>
        <v>199722067.35279688</v>
      </c>
      <c r="F47" s="25">
        <f>+'[4]Datos Anuales (sin Out y Cal)'!F47</f>
        <v>90851138.373905405</v>
      </c>
      <c r="G47" s="31">
        <f>+'[4]Datos Anuales (sin Out y Cal)'!G47</f>
        <v>23973968.606533371</v>
      </c>
      <c r="H47" s="30">
        <v>108</v>
      </c>
      <c r="I47" s="31" t="s">
        <v>94</v>
      </c>
      <c r="J47" s="30">
        <v>2017</v>
      </c>
      <c r="K47" s="25">
        <f>+'[4]Datos Anuales (sin Out y Cal)'!H47</f>
        <v>49759775.114422001</v>
      </c>
      <c r="L47" s="25">
        <f>+'[4]Datos Anuales (sin Out y Cal)'!I47</f>
        <v>20570469</v>
      </c>
      <c r="M47" s="25">
        <f>+'[4]Datos Anuales (sin Out y Cal)'!J47</f>
        <v>647137</v>
      </c>
      <c r="N47" s="25">
        <f>+'[4]Datos Anuales (sin Out y Cal)'!K47</f>
        <v>918452</v>
      </c>
      <c r="O47" s="25">
        <f>+'[4]Datos Anuales (sin Out y Cal)'!L47</f>
        <v>5156.7211954705208</v>
      </c>
      <c r="P47" s="30">
        <v>108</v>
      </c>
      <c r="Q47" s="34" t="s">
        <v>94</v>
      </c>
      <c r="R47" s="30">
        <v>2017</v>
      </c>
      <c r="S47" s="25">
        <f>+'[4]Datos Anuales (sin Out y Cal)'!M47</f>
        <v>35947.885407593712</v>
      </c>
      <c r="T47" s="25">
        <f>+'[4]Datos Anuales (sin Out y Cal)'!N47</f>
        <v>36453359.879999995</v>
      </c>
      <c r="U47" s="72">
        <f>+'[4]Datos Anuales (sin Out y Cal)'!O47</f>
        <v>39.69</v>
      </c>
      <c r="V47" s="25">
        <f>+'[4]Datos Anuales (sin Out y Cal)'!P47</f>
        <v>459226</v>
      </c>
      <c r="W47" s="72">
        <f>+'[4]Datos Anuales (sin Out y Cal)'!Q47</f>
        <v>0.5</v>
      </c>
      <c r="X47" s="25">
        <f>+'[4]Datos Anuales (sin Out y Cal)'!R47</f>
        <v>0</v>
      </c>
      <c r="Y47" s="26"/>
      <c r="AA47" s="27">
        <v>3180737</v>
      </c>
      <c r="AB47" s="27">
        <v>5929</v>
      </c>
      <c r="AC47" s="27">
        <v>24419406</v>
      </c>
      <c r="AD47" s="28">
        <v>0.4701641802424581</v>
      </c>
      <c r="AE47" s="28">
        <v>772.27880452947954</v>
      </c>
    </row>
    <row r="48" spans="1:31" ht="15" customHeight="1" x14ac:dyDescent="0.2">
      <c r="A48" s="24">
        <f>+'[4]Datos Anuales (sin Out y Cal)'!A48</f>
        <v>114</v>
      </c>
      <c r="B48" s="70" t="str">
        <f>+'[4]Datos Anuales (sin Out y Cal)'!B48</f>
        <v xml:space="preserve">Entergy New Orleans, Inc.                                             </v>
      </c>
      <c r="C48" s="24">
        <f>+'[4]Datos Anuales (sin Out y Cal)'!C48</f>
        <v>2017</v>
      </c>
      <c r="D48" s="31">
        <f>+'[4]Datos Anuales (sin Out y Cal)'!D48</f>
        <v>713810218.78714657</v>
      </c>
      <c r="E48" s="25">
        <f>+'[4]Datos Anuales (sin Out y Cal)'!E48</f>
        <v>45602444.996392727</v>
      </c>
      <c r="F48" s="25">
        <f>+'[4]Datos Anuales (sin Out y Cal)'!F48</f>
        <v>19899631.224230889</v>
      </c>
      <c r="G48" s="31">
        <f>+'[4]Datos Anuales (sin Out y Cal)'!G48</f>
        <v>17012530.665021766</v>
      </c>
      <c r="H48" s="30">
        <v>114</v>
      </c>
      <c r="I48" s="31" t="s">
        <v>85</v>
      </c>
      <c r="J48" s="30">
        <v>2017</v>
      </c>
      <c r="K48" s="25">
        <f>+'[4]Datos Anuales (sin Out y Cal)'!H48</f>
        <v>24873851.44659945</v>
      </c>
      <c r="L48" s="25">
        <f>+'[4]Datos Anuales (sin Out y Cal)'!I48</f>
        <v>5623978</v>
      </c>
      <c r="M48" s="25">
        <f>+'[4]Datos Anuales (sin Out y Cal)'!J48</f>
        <v>137860</v>
      </c>
      <c r="N48" s="25">
        <f>+'[4]Datos Anuales (sin Out y Cal)'!K48</f>
        <v>200137</v>
      </c>
      <c r="O48" s="25">
        <f>+'[4]Datos Anuales (sin Out y Cal)'!L48</f>
        <v>863.07725896221928</v>
      </c>
      <c r="P48" s="30">
        <v>114</v>
      </c>
      <c r="Q48" s="34" t="s">
        <v>85</v>
      </c>
      <c r="R48" s="30">
        <v>2017</v>
      </c>
      <c r="S48" s="25">
        <f>+'[4]Datos Anuales (sin Out y Cal)'!M48</f>
        <v>2180.8385628294254</v>
      </c>
      <c r="T48" s="25">
        <f>+'[4]Datos Anuales (sin Out y Cal)'!N48</f>
        <v>38606427.300000004</v>
      </c>
      <c r="U48" s="72">
        <f>+'[4]Datos Anuales (sin Out y Cal)'!O48</f>
        <v>192.9</v>
      </c>
      <c r="V48" s="25">
        <f>+'[4]Datos Anuales (sin Out y Cal)'!P48</f>
        <v>369452.902</v>
      </c>
      <c r="W48" s="72">
        <f>+'[4]Datos Anuales (sin Out y Cal)'!Q48</f>
        <v>1.8460000000000001</v>
      </c>
      <c r="X48" s="25">
        <f>+'[4]Datos Anuales (sin Out y Cal)'!R48</f>
        <v>0</v>
      </c>
      <c r="Y48" s="26"/>
      <c r="AA48" s="27">
        <v>1703399</v>
      </c>
      <c r="AB48" s="27">
        <v>1118</v>
      </c>
      <c r="AC48" s="27">
        <v>7470499</v>
      </c>
      <c r="AD48" s="28">
        <v>0.76278773658114207</v>
      </c>
      <c r="AE48" s="28">
        <v>254.92274103778075</v>
      </c>
    </row>
    <row r="49" spans="1:31" ht="15" customHeight="1" x14ac:dyDescent="0.2">
      <c r="A49" s="24">
        <f>+'[4]Datos Anuales (sin Out y Cal)'!A49</f>
        <v>115</v>
      </c>
      <c r="B49" s="70" t="str">
        <f>+'[4]Datos Anuales (sin Out y Cal)'!B49</f>
        <v xml:space="preserve">New York State Electric &amp; Gas Corporation                             </v>
      </c>
      <c r="C49" s="24">
        <f>+'[4]Datos Anuales (sin Out y Cal)'!C49</f>
        <v>2017</v>
      </c>
      <c r="D49" s="31">
        <f>+'[4]Datos Anuales (sin Out y Cal)'!D49</f>
        <v>3595235952.0039358</v>
      </c>
      <c r="E49" s="25">
        <f>+'[4]Datos Anuales (sin Out y Cal)'!E49</f>
        <v>175267565.02113798</v>
      </c>
      <c r="F49" s="25">
        <f>+'[4]Datos Anuales (sin Out y Cal)'!F49</f>
        <v>170786556.83138162</v>
      </c>
      <c r="G49" s="31">
        <f>+'[4]Datos Anuales (sin Out y Cal)'!G49</f>
        <v>227266655.96666303</v>
      </c>
      <c r="H49" s="30">
        <v>115</v>
      </c>
      <c r="I49" s="31" t="s">
        <v>96</v>
      </c>
      <c r="J49" s="30">
        <v>2017</v>
      </c>
      <c r="K49" s="25">
        <f>+'[4]Datos Anuales (sin Out y Cal)'!H49</f>
        <v>82232847.731797516</v>
      </c>
      <c r="L49" s="25">
        <f>+'[4]Datos Anuales (sin Out y Cal)'!I49</f>
        <v>15363789</v>
      </c>
      <c r="M49" s="25">
        <f>+'[4]Datos Anuales (sin Out y Cal)'!J49</f>
        <v>881760</v>
      </c>
      <c r="N49" s="25">
        <f>+'[4]Datos Anuales (sin Out y Cal)'!K49</f>
        <v>893790</v>
      </c>
      <c r="O49" s="25">
        <f>+'[4]Datos Anuales (sin Out y Cal)'!L49</f>
        <v>2556.6038266171213</v>
      </c>
      <c r="P49" s="30">
        <v>115</v>
      </c>
      <c r="Q49" s="34" t="s">
        <v>96</v>
      </c>
      <c r="R49" s="30">
        <v>2017</v>
      </c>
      <c r="S49" s="25">
        <f>+'[4]Datos Anuales (sin Out y Cal)'!M49</f>
        <v>44030.005934243571</v>
      </c>
      <c r="T49" s="25">
        <f>+'[4]Datos Anuales (sin Out y Cal)'!N49</f>
        <v>130314582.00000001</v>
      </c>
      <c r="U49" s="72">
        <f>+'[4]Datos Anuales (sin Out y Cal)'!O49</f>
        <v>145.80000000000001</v>
      </c>
      <c r="V49" s="25">
        <f>+'[4]Datos Anuales (sin Out y Cal)'!P49</f>
        <v>1617759.9000000001</v>
      </c>
      <c r="W49" s="72">
        <f>+'[4]Datos Anuales (sin Out y Cal)'!Q49</f>
        <v>1.81</v>
      </c>
      <c r="X49" s="25">
        <f>+'[4]Datos Anuales (sin Out y Cal)'!R49</f>
        <v>0</v>
      </c>
      <c r="Y49" s="26"/>
      <c r="AA49" s="27">
        <v>1269639</v>
      </c>
      <c r="AB49" s="27">
        <v>2756</v>
      </c>
      <c r="AC49" s="27">
        <v>17548607</v>
      </c>
      <c r="AD49" s="28">
        <v>0.72687432484376135</v>
      </c>
      <c r="AE49" s="28">
        <v>199.39617338287877</v>
      </c>
    </row>
    <row r="50" spans="1:31" ht="15" customHeight="1" x14ac:dyDescent="0.2">
      <c r="A50" s="24">
        <f>+'[4]Datos Anuales (sin Out y Cal)'!A50</f>
        <v>117</v>
      </c>
      <c r="B50" s="70" t="str">
        <f>+'[4]Datos Anuales (sin Out y Cal)'!B50</f>
        <v xml:space="preserve">Niagara Mohawk Power Corporation                                      </v>
      </c>
      <c r="C50" s="24">
        <f>+'[4]Datos Anuales (sin Out y Cal)'!C50</f>
        <v>2017</v>
      </c>
      <c r="D50" s="31">
        <f>+'[4]Datos Anuales (sin Out y Cal)'!D50</f>
        <v>8811741759.1625538</v>
      </c>
      <c r="E50" s="25">
        <f>+'[4]Datos Anuales (sin Out y Cal)'!E50</f>
        <v>231745589.6969777</v>
      </c>
      <c r="F50" s="25">
        <f>+'[4]Datos Anuales (sin Out y Cal)'!F50</f>
        <v>160197256.74713263</v>
      </c>
      <c r="G50" s="31">
        <f>+'[4]Datos Anuales (sin Out y Cal)'!G50</f>
        <v>291770233.20136547</v>
      </c>
      <c r="H50" s="30">
        <v>117</v>
      </c>
      <c r="I50" s="31" t="s">
        <v>87</v>
      </c>
      <c r="J50" s="30">
        <v>2017</v>
      </c>
      <c r="K50" s="25">
        <f>+'[4]Datos Anuales (sin Out y Cal)'!H50</f>
        <v>325980034.35774195</v>
      </c>
      <c r="L50" s="25">
        <f>+'[4]Datos Anuales (sin Out y Cal)'!I50</f>
        <v>13184751</v>
      </c>
      <c r="M50" s="25">
        <f>+'[4]Datos Anuales (sin Out y Cal)'!J50</f>
        <v>849344</v>
      </c>
      <c r="N50" s="25">
        <f>+'[4]Datos Anuales (sin Out y Cal)'!K50</f>
        <v>1348833</v>
      </c>
      <c r="O50" s="25">
        <f>+'[4]Datos Anuales (sin Out y Cal)'!L50</f>
        <v>6163.4091849002707</v>
      </c>
      <c r="P50" s="30">
        <v>117</v>
      </c>
      <c r="Q50" s="34" t="s">
        <v>87</v>
      </c>
      <c r="R50" s="30">
        <v>2017</v>
      </c>
      <c r="S50" s="25">
        <f>+'[4]Datos Anuales (sin Out y Cal)'!M50</f>
        <v>113236.88371761412</v>
      </c>
      <c r="T50" s="25">
        <f>+'[4]Datos Anuales (sin Out y Cal)'!N50</f>
        <v>181053853.58999997</v>
      </c>
      <c r="U50" s="72">
        <f>+'[4]Datos Anuales (sin Out y Cal)'!O50</f>
        <v>134.22999999999999</v>
      </c>
      <c r="V50" s="25">
        <f>+'[4]Datos Anuales (sin Out y Cal)'!P50</f>
        <v>1907249.862</v>
      </c>
      <c r="W50" s="72">
        <f>+'[4]Datos Anuales (sin Out y Cal)'!Q50</f>
        <v>1.4139999999999999</v>
      </c>
      <c r="X50" s="25">
        <f>+'[4]Datos Anuales (sin Out y Cal)'!R50</f>
        <v>0</v>
      </c>
      <c r="Y50" s="26"/>
      <c r="AA50" s="27">
        <v>5906</v>
      </c>
      <c r="AB50" s="27">
        <v>6166</v>
      </c>
      <c r="AC50" s="27">
        <v>14055961</v>
      </c>
      <c r="AD50" s="28">
        <v>0.26022733668356596</v>
      </c>
      <c r="AE50" s="28">
        <v>2.5908150997288621</v>
      </c>
    </row>
    <row r="51" spans="1:31" ht="15" customHeight="1" x14ac:dyDescent="0.2">
      <c r="A51" s="24">
        <f>+'[4]Datos Anuales (sin Out y Cal)'!A51</f>
        <v>119</v>
      </c>
      <c r="B51" s="70" t="str">
        <f>+'[4]Datos Anuales (sin Out y Cal)'!B51</f>
        <v xml:space="preserve">Northern Indiana Public Service Company                               </v>
      </c>
      <c r="C51" s="24">
        <f>+'[4]Datos Anuales (sin Out y Cal)'!C51</f>
        <v>2017</v>
      </c>
      <c r="D51" s="31">
        <f>+'[4]Datos Anuales (sin Out y Cal)'!D51</f>
        <v>2919852911.2080193</v>
      </c>
      <c r="E51" s="25">
        <f>+'[4]Datos Anuales (sin Out y Cal)'!E51</f>
        <v>129778560.7986314</v>
      </c>
      <c r="F51" s="25">
        <f>+'[4]Datos Anuales (sin Out y Cal)'!F51</f>
        <v>21526182.430336077</v>
      </c>
      <c r="G51" s="31">
        <f>+'[4]Datos Anuales (sin Out y Cal)'!G51</f>
        <v>49920347.757090852</v>
      </c>
      <c r="H51" s="30">
        <v>119</v>
      </c>
      <c r="I51" s="31" t="s">
        <v>98</v>
      </c>
      <c r="J51" s="30">
        <v>2017</v>
      </c>
      <c r="K51" s="25">
        <f>+'[4]Datos Anuales (sin Out y Cal)'!H51</f>
        <v>45019007.750854127</v>
      </c>
      <c r="L51" s="25">
        <f>+'[4]Datos Anuales (sin Out y Cal)'!I51</f>
        <v>16693050</v>
      </c>
      <c r="M51" s="25">
        <f>+'[4]Datos Anuales (sin Out y Cal)'!J51</f>
        <v>811573</v>
      </c>
      <c r="N51" s="25">
        <f>+'[4]Datos Anuales (sin Out y Cal)'!K51</f>
        <v>466691</v>
      </c>
      <c r="O51" s="25">
        <f>+'[4]Datos Anuales (sin Out y Cal)'!L51</f>
        <v>3094.2525738380214</v>
      </c>
      <c r="P51" s="30">
        <v>119</v>
      </c>
      <c r="Q51" s="34" t="s">
        <v>98</v>
      </c>
      <c r="R51" s="30">
        <v>2017</v>
      </c>
      <c r="S51" s="25">
        <f>+'[4]Datos Anuales (sin Out y Cal)'!M51</f>
        <v>19886.162670558697</v>
      </c>
      <c r="T51" s="25">
        <f>+'[4]Datos Anuales (sin Out y Cal)'!N51</f>
        <v>0</v>
      </c>
      <c r="U51" s="72">
        <f>+'[4]Datos Anuales (sin Out y Cal)'!O51</f>
        <v>0</v>
      </c>
      <c r="V51" s="25">
        <f>+'[4]Datos Anuales (sin Out y Cal)'!P51</f>
        <v>0</v>
      </c>
      <c r="W51" s="72">
        <f>+'[4]Datos Anuales (sin Out y Cal)'!Q51</f>
        <v>0</v>
      </c>
      <c r="X51" s="25">
        <f>+'[4]Datos Anuales (sin Out y Cal)'!R51</f>
        <v>0</v>
      </c>
      <c r="Y51" s="26"/>
      <c r="AA51" s="27">
        <v>32514</v>
      </c>
      <c r="AB51" s="27">
        <v>3100</v>
      </c>
      <c r="AC51" s="27">
        <v>17537137</v>
      </c>
      <c r="AD51" s="28">
        <v>0.64579234791574602</v>
      </c>
      <c r="AE51" s="28">
        <v>5.747426161978435</v>
      </c>
    </row>
    <row r="52" spans="1:31" ht="15" customHeight="1" x14ac:dyDescent="0.2">
      <c r="A52" s="24">
        <f>+'[4]Datos Anuales (sin Out y Cal)'!A52</f>
        <v>120</v>
      </c>
      <c r="B52" s="70" t="str">
        <f>+'[4]Datos Anuales (sin Out y Cal)'!B52</f>
        <v xml:space="preserve">Northern States Power Company (Minnesota)                             </v>
      </c>
      <c r="C52" s="24">
        <f>+'[4]Datos Anuales (sin Out y Cal)'!C52</f>
        <v>2017</v>
      </c>
      <c r="D52" s="31">
        <f>+'[4]Datos Anuales (sin Out y Cal)'!D52</f>
        <v>5796642963.5219679</v>
      </c>
      <c r="E52" s="25">
        <f>+'[4]Datos Anuales (sin Out y Cal)'!E52</f>
        <v>166971735.9679127</v>
      </c>
      <c r="F52" s="25">
        <f>+'[4]Datos Anuales (sin Out y Cal)'!F52</f>
        <v>168594855.27251616</v>
      </c>
      <c r="G52" s="31">
        <f>+'[4]Datos Anuales (sin Out y Cal)'!G52</f>
        <v>126872271.74297291</v>
      </c>
      <c r="H52" s="30">
        <v>120</v>
      </c>
      <c r="I52" s="31" t="s">
        <v>100</v>
      </c>
      <c r="J52" s="30">
        <v>2017</v>
      </c>
      <c r="K52" s="25">
        <f>+'[4]Datos Anuales (sin Out y Cal)'!H52</f>
        <v>68947896.762469277</v>
      </c>
      <c r="L52" s="25">
        <f>+'[4]Datos Anuales (sin Out y Cal)'!I52</f>
        <v>34065667</v>
      </c>
      <c r="M52" s="25">
        <f>+'[4]Datos Anuales (sin Out y Cal)'!J52</f>
        <v>1374380</v>
      </c>
      <c r="N52" s="25">
        <f>+'[4]Datos Anuales (sin Out y Cal)'!K52</f>
        <v>1466398</v>
      </c>
      <c r="O52" s="25">
        <f>+'[4]Datos Anuales (sin Out y Cal)'!L52</f>
        <v>6350.7552761331581</v>
      </c>
      <c r="P52" s="30">
        <v>120</v>
      </c>
      <c r="Q52" s="34" t="s">
        <v>100</v>
      </c>
      <c r="R52" s="30">
        <v>2017</v>
      </c>
      <c r="S52" s="25">
        <f>+'[4]Datos Anuales (sin Out y Cal)'!M52</f>
        <v>125076.60759208542</v>
      </c>
      <c r="T52" s="25">
        <f>+'[4]Datos Anuales (sin Out y Cal)'!N52</f>
        <v>108352148.22</v>
      </c>
      <c r="U52" s="72">
        <f>+'[4]Datos Anuales (sin Out y Cal)'!O52</f>
        <v>73.89</v>
      </c>
      <c r="V52" s="25">
        <f>+'[4]Datos Anuales (sin Out y Cal)'!P52</f>
        <v>1319758.2</v>
      </c>
      <c r="W52" s="72">
        <f>+'[4]Datos Anuales (sin Out y Cal)'!Q52</f>
        <v>0.9</v>
      </c>
      <c r="X52" s="25">
        <f>+'[4]Datos Anuales (sin Out y Cal)'!R52</f>
        <v>0</v>
      </c>
      <c r="Y52" s="26"/>
      <c r="AA52" s="27">
        <v>6654822</v>
      </c>
      <c r="AB52" s="27">
        <v>7371</v>
      </c>
      <c r="AC52" s="27">
        <v>48079340</v>
      </c>
      <c r="AD52" s="28">
        <v>0.74460848357347598</v>
      </c>
      <c r="AE52" s="28">
        <v>1020.2447238668417</v>
      </c>
    </row>
    <row r="53" spans="1:31" ht="15" customHeight="1" x14ac:dyDescent="0.2">
      <c r="A53" s="24">
        <f>+'[4]Datos Anuales (sin Out y Cal)'!A53</f>
        <v>121</v>
      </c>
      <c r="B53" s="70" t="str">
        <f>+'[4]Datos Anuales (sin Out y Cal)'!B53</f>
        <v xml:space="preserve">Northern States Power Company (Wisconsin)                             </v>
      </c>
      <c r="C53" s="24">
        <f>+'[4]Datos Anuales (sin Out y Cal)'!C53</f>
        <v>2017</v>
      </c>
      <c r="D53" s="31">
        <f>+'[4]Datos Anuales (sin Out y Cal)'!D53</f>
        <v>1730298748.8975081</v>
      </c>
      <c r="E53" s="25">
        <f>+'[4]Datos Anuales (sin Out y Cal)'!E53</f>
        <v>57586458.716690637</v>
      </c>
      <c r="F53" s="25">
        <f>+'[4]Datos Anuales (sin Out y Cal)'!F53</f>
        <v>23609543.842135575</v>
      </c>
      <c r="G53" s="31">
        <f>+'[4]Datos Anuales (sin Out y Cal)'!G53</f>
        <v>32272477.905414209</v>
      </c>
      <c r="H53" s="30">
        <v>121</v>
      </c>
      <c r="I53" s="31" t="s">
        <v>123</v>
      </c>
      <c r="J53" s="30">
        <v>2017</v>
      </c>
      <c r="K53" s="25">
        <f>+'[4]Datos Anuales (sin Out y Cal)'!H53</f>
        <v>16567755.400065927</v>
      </c>
      <c r="L53" s="25">
        <f>+'[4]Datos Anuales (sin Out y Cal)'!I53</f>
        <v>6727740</v>
      </c>
      <c r="M53" s="25">
        <f>+'[4]Datos Anuales (sin Out y Cal)'!J53</f>
        <v>603348</v>
      </c>
      <c r="N53" s="25">
        <f>+'[4]Datos Anuales (sin Out y Cal)'!K53</f>
        <v>257668</v>
      </c>
      <c r="O53" s="25">
        <f>+'[4]Datos Anuales (sin Out y Cal)'!L53</f>
        <v>1251</v>
      </c>
      <c r="P53" s="30">
        <v>121</v>
      </c>
      <c r="Q53" s="34" t="s">
        <v>123</v>
      </c>
      <c r="R53" s="30">
        <v>2017</v>
      </c>
      <c r="S53" s="25">
        <f>+'[4]Datos Anuales (sin Out y Cal)'!M53</f>
        <v>40030.030913217539</v>
      </c>
      <c r="T53" s="25">
        <f>+'[4]Datos Anuales (sin Out y Cal)'!N53</f>
        <v>34903707.280000001</v>
      </c>
      <c r="U53" s="72">
        <f>+'[4]Datos Anuales (sin Out y Cal)'!O53</f>
        <v>135.46</v>
      </c>
      <c r="V53" s="25">
        <f>+'[4]Datos Anuales (sin Out y Cal)'!P53</f>
        <v>340121.76</v>
      </c>
      <c r="W53" s="72">
        <f>+'[4]Datos Anuales (sin Out y Cal)'!Q53</f>
        <v>1.32</v>
      </c>
      <c r="X53" s="25">
        <f>+'[4]Datos Anuales (sin Out y Cal)'!R53</f>
        <v>0</v>
      </c>
      <c r="Y53" s="26"/>
      <c r="AA53" s="27">
        <v>0</v>
      </c>
      <c r="AB53" s="27">
        <v>1251</v>
      </c>
      <c r="AC53" s="27">
        <v>7337275</v>
      </c>
      <c r="AD53" s="28">
        <v>0.66953514813719794</v>
      </c>
      <c r="AE53" s="28">
        <v>0</v>
      </c>
    </row>
    <row r="54" spans="1:31" ht="15" customHeight="1" x14ac:dyDescent="0.2">
      <c r="A54" s="24">
        <f>+'[4]Datos Anuales (sin Out y Cal)'!A54</f>
        <v>126</v>
      </c>
      <c r="B54" s="70" t="str">
        <f>+'[4]Datos Anuales (sin Out y Cal)'!B54</f>
        <v xml:space="preserve">Ohio Edison Company                                                   </v>
      </c>
      <c r="C54" s="24">
        <f>+'[4]Datos Anuales (sin Out y Cal)'!C54</f>
        <v>2017</v>
      </c>
      <c r="D54" s="31">
        <f>+'[4]Datos Anuales (sin Out y Cal)'!D54</f>
        <v>3624988865.54006</v>
      </c>
      <c r="E54" s="25">
        <f>+'[4]Datos Anuales (sin Out y Cal)'!E54</f>
        <v>240936754.17418912</v>
      </c>
      <c r="F54" s="25">
        <f>+'[4]Datos Anuales (sin Out y Cal)'!F54</f>
        <v>64768523.401827857</v>
      </c>
      <c r="G54" s="31">
        <f>+'[4]Datos Anuales (sin Out y Cal)'!G54</f>
        <v>72379179.647985533</v>
      </c>
      <c r="H54" s="30">
        <v>126</v>
      </c>
      <c r="I54" s="31" t="s">
        <v>102</v>
      </c>
      <c r="J54" s="30">
        <v>2017</v>
      </c>
      <c r="K54" s="25">
        <f>+'[4]Datos Anuales (sin Out y Cal)'!H54</f>
        <v>23072908.949911345</v>
      </c>
      <c r="L54" s="25">
        <f>+'[4]Datos Anuales (sin Out y Cal)'!I54</f>
        <v>23411957</v>
      </c>
      <c r="M54" s="25">
        <f>+'[4]Datos Anuales (sin Out y Cal)'!J54</f>
        <v>366221</v>
      </c>
      <c r="N54" s="25">
        <f>+'[4]Datos Anuales (sin Out y Cal)'!K54</f>
        <v>1046760</v>
      </c>
      <c r="O54" s="25">
        <f>+'[4]Datos Anuales (sin Out y Cal)'!L54</f>
        <v>4836.4711279043768</v>
      </c>
      <c r="P54" s="30">
        <v>126</v>
      </c>
      <c r="Q54" s="34" t="s">
        <v>102</v>
      </c>
      <c r="R54" s="30">
        <v>2017</v>
      </c>
      <c r="S54" s="25">
        <f>+'[4]Datos Anuales (sin Out y Cal)'!M54</f>
        <v>105713.07290023992</v>
      </c>
      <c r="T54" s="25">
        <f>+'[4]Datos Anuales (sin Out y Cal)'!N54</f>
        <v>104333709.48</v>
      </c>
      <c r="U54" s="72">
        <f>+'[4]Datos Anuales (sin Out y Cal)'!O54</f>
        <v>99.673000000000002</v>
      </c>
      <c r="V54" s="25">
        <f>+'[4]Datos Anuales (sin Out y Cal)'!P54</f>
        <v>1423593.6</v>
      </c>
      <c r="W54" s="72">
        <f>+'[4]Datos Anuales (sin Out y Cal)'!Q54</f>
        <v>1.36</v>
      </c>
      <c r="X54" s="25">
        <f>+'[4]Datos Anuales (sin Out y Cal)'!R54</f>
        <v>0</v>
      </c>
      <c r="Y54" s="26"/>
      <c r="AA54" s="27">
        <v>565101</v>
      </c>
      <c r="AB54" s="27">
        <v>5434</v>
      </c>
      <c r="AC54" s="27">
        <v>5139097</v>
      </c>
      <c r="AD54" s="28">
        <v>0.10796004944346689</v>
      </c>
      <c r="AE54" s="28">
        <v>597.528872095623</v>
      </c>
    </row>
    <row r="55" spans="1:31" ht="15" customHeight="1" x14ac:dyDescent="0.2">
      <c r="A55" s="24">
        <f>+'[4]Datos Anuales (sin Out y Cal)'!A55</f>
        <v>127</v>
      </c>
      <c r="B55" s="70" t="str">
        <f>+'[4]Datos Anuales (sin Out y Cal)'!B55</f>
        <v xml:space="preserve">Ohio Power Company                                                    </v>
      </c>
      <c r="C55" s="24">
        <f>+'[4]Datos Anuales (sin Out y Cal)'!C55</f>
        <v>2017</v>
      </c>
      <c r="D55" s="31">
        <f>+'[4]Datos Anuales (sin Out y Cal)'!D55</f>
        <v>5210993062.5639887</v>
      </c>
      <c r="E55" s="25">
        <f>+'[4]Datos Anuales (sin Out y Cal)'!E55</f>
        <v>292767110.17523456</v>
      </c>
      <c r="F55" s="25">
        <f>+'[4]Datos Anuales (sin Out y Cal)'!F55</f>
        <v>136848296.24901363</v>
      </c>
      <c r="G55" s="31">
        <f>+'[4]Datos Anuales (sin Out y Cal)'!G55</f>
        <v>178022661.33282092</v>
      </c>
      <c r="H55" s="30">
        <v>127</v>
      </c>
      <c r="I55" s="31" t="s">
        <v>104</v>
      </c>
      <c r="J55" s="30">
        <v>2017</v>
      </c>
      <c r="K55" s="25">
        <f>+'[4]Datos Anuales (sin Out y Cal)'!H55</f>
        <v>45259865.071493611</v>
      </c>
      <c r="L55" s="25">
        <f>+'[4]Datos Anuales (sin Out y Cal)'!I55</f>
        <v>42709414</v>
      </c>
      <c r="M55" s="25">
        <f>+'[4]Datos Anuales (sin Out y Cal)'!J55</f>
        <v>868841</v>
      </c>
      <c r="N55" s="25">
        <f>+'[4]Datos Anuales (sin Out y Cal)'!K55</f>
        <v>1472771</v>
      </c>
      <c r="O55" s="25">
        <f>+'[4]Datos Anuales (sin Out y Cal)'!L55</f>
        <v>2486.1090987755651</v>
      </c>
      <c r="P55" s="30">
        <v>127</v>
      </c>
      <c r="Q55" s="34" t="s">
        <v>104</v>
      </c>
      <c r="R55" s="30">
        <v>2017</v>
      </c>
      <c r="S55" s="25">
        <f>+'[4]Datos Anuales (sin Out y Cal)'!M55</f>
        <v>68192.065062814901</v>
      </c>
      <c r="T55" s="25">
        <f>+'[4]Datos Anuales (sin Out y Cal)'!N55</f>
        <v>293081429</v>
      </c>
      <c r="U55" s="72">
        <f>+'[4]Datos Anuales (sin Out y Cal)'!O55</f>
        <v>199</v>
      </c>
      <c r="V55" s="25">
        <f>+'[4]Datos Anuales (sin Out y Cal)'!P55</f>
        <v>2160555.057</v>
      </c>
      <c r="W55" s="72">
        <f>+'[4]Datos Anuales (sin Out y Cal)'!Q55</f>
        <v>1.4670000000000001</v>
      </c>
      <c r="X55" s="25">
        <f>+'[4]Datos Anuales (sin Out y Cal)'!R55</f>
        <v>0</v>
      </c>
      <c r="Y55" s="26"/>
      <c r="AA55" s="27">
        <v>2979100</v>
      </c>
      <c r="AB55" s="27">
        <v>3089</v>
      </c>
      <c r="AC55" s="27">
        <v>15263856</v>
      </c>
      <c r="AD55" s="28">
        <v>0.56408200552557242</v>
      </c>
      <c r="AE55" s="28">
        <v>602.89090122443497</v>
      </c>
    </row>
    <row r="56" spans="1:31" ht="15" customHeight="1" x14ac:dyDescent="0.2">
      <c r="A56" s="24">
        <f>+'[4]Datos Anuales (sin Out y Cal)'!A56</f>
        <v>130</v>
      </c>
      <c r="B56" s="70" t="str">
        <f>+'[4]Datos Anuales (sin Out y Cal)'!B56</f>
        <v xml:space="preserve">Oklahoma Gas and Electric Company                                     </v>
      </c>
      <c r="C56" s="24">
        <f>+'[4]Datos Anuales (sin Out y Cal)'!C56</f>
        <v>2017</v>
      </c>
      <c r="D56" s="31">
        <f>+'[4]Datos Anuales (sin Out y Cal)'!D56</f>
        <v>4459374748.9676313</v>
      </c>
      <c r="E56" s="25">
        <f>+'[4]Datos Anuales (sin Out y Cal)'!E56</f>
        <v>273481259.37152326</v>
      </c>
      <c r="F56" s="25">
        <f>+'[4]Datos Anuales (sin Out y Cal)'!F56</f>
        <v>83866915.439093068</v>
      </c>
      <c r="G56" s="31">
        <f>+'[4]Datos Anuales (sin Out y Cal)'!G56</f>
        <v>102940945.34404451</v>
      </c>
      <c r="H56" s="30">
        <v>130</v>
      </c>
      <c r="I56" s="31" t="s">
        <v>128</v>
      </c>
      <c r="J56" s="30">
        <v>2017</v>
      </c>
      <c r="K56" s="25">
        <f>+'[4]Datos Anuales (sin Out y Cal)'!H56</f>
        <v>54187601.808077231</v>
      </c>
      <c r="L56" s="25">
        <f>+'[4]Datos Anuales (sin Out y Cal)'!I56</f>
        <v>26277891</v>
      </c>
      <c r="M56" s="25">
        <f>+'[4]Datos Anuales (sin Out y Cal)'!J56</f>
        <v>1212766</v>
      </c>
      <c r="N56" s="25">
        <f>+'[4]Datos Anuales (sin Out y Cal)'!K56</f>
        <v>838252</v>
      </c>
      <c r="O56" s="25">
        <f>+'[4]Datos Anuales (sin Out y Cal)'!L56</f>
        <v>6054.1222353402245</v>
      </c>
      <c r="P56" s="30">
        <v>130</v>
      </c>
      <c r="Q56" s="34" t="s">
        <v>128</v>
      </c>
      <c r="R56" s="30">
        <v>2017</v>
      </c>
      <c r="S56" s="25">
        <f>+'[4]Datos Anuales (sin Out y Cal)'!M56</f>
        <v>51423.040392680909</v>
      </c>
      <c r="T56" s="25">
        <f>+'[4]Datos Anuales (sin Out y Cal)'!N56</f>
        <v>135377698</v>
      </c>
      <c r="U56" s="72">
        <f>+'[4]Datos Anuales (sin Out y Cal)'!O56</f>
        <v>161.5</v>
      </c>
      <c r="V56" s="25">
        <f>+'[4]Datos Anuales (sin Out y Cal)'!P56</f>
        <v>1257378</v>
      </c>
      <c r="W56" s="72">
        <f>+'[4]Datos Anuales (sin Out y Cal)'!Q56</f>
        <v>1.5</v>
      </c>
      <c r="X56" s="25">
        <f>+'[4]Datos Anuales (sin Out y Cal)'!R56</f>
        <v>0</v>
      </c>
      <c r="Y56" s="26"/>
      <c r="AA56" s="27">
        <v>1833580</v>
      </c>
      <c r="AB56" s="27">
        <v>6456</v>
      </c>
      <c r="AC56" s="27">
        <v>29455704</v>
      </c>
      <c r="AD56" s="28">
        <v>0.52083694046952189</v>
      </c>
      <c r="AE56" s="28">
        <v>401.87776465977515</v>
      </c>
    </row>
    <row r="57" spans="1:31" ht="15" customHeight="1" x14ac:dyDescent="0.2">
      <c r="A57" s="24">
        <f>+'[4]Datos Anuales (sin Out y Cal)'!A57</f>
        <v>131</v>
      </c>
      <c r="B57" s="70" t="str">
        <f>+'[4]Datos Anuales (sin Out y Cal)'!B57</f>
        <v xml:space="preserve">Orange and Rockland Utilities, Inc                                    </v>
      </c>
      <c r="C57" s="24">
        <f>+'[4]Datos Anuales (sin Out y Cal)'!C57</f>
        <v>2017</v>
      </c>
      <c r="D57" s="31">
        <f>+'[4]Datos Anuales (sin Out y Cal)'!D57</f>
        <v>1081024037.1532357</v>
      </c>
      <c r="E57" s="25">
        <f>+'[4]Datos Anuales (sin Out y Cal)'!E57</f>
        <v>61176594.505388021</v>
      </c>
      <c r="F57" s="25">
        <f>+'[4]Datos Anuales (sin Out y Cal)'!F57</f>
        <v>58117388.593596682</v>
      </c>
      <c r="G57" s="31">
        <f>+'[4]Datos Anuales (sin Out y Cal)'!G57</f>
        <v>47922387.513583086</v>
      </c>
      <c r="H57" s="30">
        <v>131</v>
      </c>
      <c r="I57" s="31" t="s">
        <v>127</v>
      </c>
      <c r="J57" s="30">
        <v>2017</v>
      </c>
      <c r="K57" s="25">
        <f>+'[4]Datos Anuales (sin Out y Cal)'!H57</f>
        <v>56215971.89659217</v>
      </c>
      <c r="L57" s="25">
        <f>+'[4]Datos Anuales (sin Out y Cal)'!I57</f>
        <v>3872536</v>
      </c>
      <c r="M57" s="25">
        <f>+'[4]Datos Anuales (sin Out y Cal)'!J57</f>
        <v>206660</v>
      </c>
      <c r="N57" s="25">
        <f>+'[4]Datos Anuales (sin Out y Cal)'!K57</f>
        <v>231068</v>
      </c>
      <c r="O57" s="25">
        <f>+'[4]Datos Anuales (sin Out y Cal)'!L57</f>
        <v>1348.2894334670816</v>
      </c>
      <c r="P57" s="30">
        <v>131</v>
      </c>
      <c r="Q57" s="34" t="s">
        <v>127</v>
      </c>
      <c r="R57" s="30">
        <v>2017</v>
      </c>
      <c r="S57" s="25">
        <f>+'[4]Datos Anuales (sin Out y Cal)'!M57</f>
        <v>8785.2429693481645</v>
      </c>
      <c r="T57" s="25">
        <f>+'[4]Datos Anuales (sin Out y Cal)'!N57</f>
        <v>21323417.175999999</v>
      </c>
      <c r="U57" s="72">
        <f>+'[4]Datos Anuales (sin Out y Cal)'!O57</f>
        <v>92.281999999999996</v>
      </c>
      <c r="V57" s="25">
        <f>+'[4]Datos Anuales (sin Out y Cal)'!P57</f>
        <v>244007.80800000002</v>
      </c>
      <c r="W57" s="72">
        <f>+'[4]Datos Anuales (sin Out y Cal)'!Q57</f>
        <v>1.056</v>
      </c>
      <c r="X57" s="25">
        <f>+'[4]Datos Anuales (sin Out y Cal)'!R57</f>
        <v>0</v>
      </c>
      <c r="Y57" s="26"/>
      <c r="AA57" s="27">
        <v>184305</v>
      </c>
      <c r="AB57" s="27">
        <v>1409</v>
      </c>
      <c r="AC57" s="27">
        <v>4277439</v>
      </c>
      <c r="AD57" s="28">
        <v>0.34655225215590579</v>
      </c>
      <c r="AE57" s="28">
        <v>60.710566532918406</v>
      </c>
    </row>
    <row r="58" spans="1:31" ht="15" customHeight="1" x14ac:dyDescent="0.2">
      <c r="A58" s="24">
        <f>+'[4]Datos Anuales (sin Out y Cal)'!A58</f>
        <v>134</v>
      </c>
      <c r="B58" s="70" t="str">
        <f>+'[4]Datos Anuales (sin Out y Cal)'!B58</f>
        <v xml:space="preserve">PacifiCorp                                                            </v>
      </c>
      <c r="C58" s="24">
        <f>+'[4]Datos Anuales (sin Out y Cal)'!C58</f>
        <v>2017</v>
      </c>
      <c r="D58" s="31">
        <f>+'[4]Datos Anuales (sin Out y Cal)'!D58</f>
        <v>11029321035.961872</v>
      </c>
      <c r="E58" s="25">
        <f>+'[4]Datos Anuales (sin Out y Cal)'!E58</f>
        <v>354468103.06981868</v>
      </c>
      <c r="F58" s="25">
        <f>+'[4]Datos Anuales (sin Out y Cal)'!F58</f>
        <v>188088216.62962973</v>
      </c>
      <c r="G58" s="31">
        <f>+'[4]Datos Anuales (sin Out y Cal)'!G58</f>
        <v>208047474.49735355</v>
      </c>
      <c r="H58" s="30">
        <v>134</v>
      </c>
      <c r="I58" s="31" t="s">
        <v>106</v>
      </c>
      <c r="J58" s="30">
        <v>2017</v>
      </c>
      <c r="K58" s="25">
        <f>+'[4]Datos Anuales (sin Out y Cal)'!H58</f>
        <v>59590839.99468796</v>
      </c>
      <c r="L58" s="25">
        <f>+'[4]Datos Anuales (sin Out y Cal)'!I58</f>
        <v>55249822</v>
      </c>
      <c r="M58" s="25">
        <f>+'[4]Datos Anuales (sin Out y Cal)'!J58</f>
        <v>3879854</v>
      </c>
      <c r="N58" s="25">
        <f>+'[4]Datos Anuales (sin Out y Cal)'!K58</f>
        <v>1867324</v>
      </c>
      <c r="O58" s="25">
        <f>+'[4]Datos Anuales (sin Out y Cal)'!L58</f>
        <v>9211.8102958314412</v>
      </c>
      <c r="P58" s="30">
        <v>134</v>
      </c>
      <c r="Q58" s="34" t="s">
        <v>106</v>
      </c>
      <c r="R58" s="30">
        <v>2017</v>
      </c>
      <c r="S58" s="25">
        <f>+'[4]Datos Anuales (sin Out y Cal)'!M58</f>
        <v>90391.979757073132</v>
      </c>
      <c r="T58" s="25">
        <f>+'[4]Datos Anuales (sin Out y Cal)'!N58</f>
        <v>228186992.80000001</v>
      </c>
      <c r="U58" s="72">
        <f>+'[4]Datos Anuales (sin Out y Cal)'!O58</f>
        <v>122.2</v>
      </c>
      <c r="V58" s="25">
        <f>+'[4]Datos Anuales (sin Out y Cal)'!P58</f>
        <v>6854946.4040000001</v>
      </c>
      <c r="W58" s="72">
        <f>+'[4]Datos Anuales (sin Out y Cal)'!Q58</f>
        <v>3.6709999999999998</v>
      </c>
      <c r="X58" s="25">
        <f>+'[4]Datos Anuales (sin Out y Cal)'!R58</f>
        <v>0</v>
      </c>
      <c r="Y58" s="26"/>
      <c r="AA58" s="27">
        <v>7218497</v>
      </c>
      <c r="AB58" s="27">
        <v>10334</v>
      </c>
      <c r="AC58" s="27">
        <v>66473563</v>
      </c>
      <c r="AD58" s="28">
        <v>0.73430484599756274</v>
      </c>
      <c r="AE58" s="28">
        <v>1122.1897041685579</v>
      </c>
    </row>
    <row r="59" spans="1:31" ht="15" customHeight="1" x14ac:dyDescent="0.2">
      <c r="A59" s="24">
        <f>+'[4]Datos Anuales (sin Out y Cal)'!A59</f>
        <v>135</v>
      </c>
      <c r="B59" s="70" t="str">
        <f>+'[4]Datos Anuales (sin Out y Cal)'!B59</f>
        <v xml:space="preserve">PECO Energy Company                                                   </v>
      </c>
      <c r="C59" s="24">
        <f>+'[4]Datos Anuales (sin Out y Cal)'!C59</f>
        <v>2017</v>
      </c>
      <c r="D59" s="31">
        <f>+'[4]Datos Anuales (sin Out y Cal)'!D59</f>
        <v>6730174981.6257086</v>
      </c>
      <c r="E59" s="25">
        <f>+'[4]Datos Anuales (sin Out y Cal)'!E59</f>
        <v>438590229.44891214</v>
      </c>
      <c r="F59" s="25">
        <f>+'[4]Datos Anuales (sin Out y Cal)'!F59</f>
        <v>183556271.36303407</v>
      </c>
      <c r="G59" s="31">
        <f>+'[4]Datos Anuales (sin Out y Cal)'!G59</f>
        <v>261247974.09943882</v>
      </c>
      <c r="H59" s="30">
        <v>135</v>
      </c>
      <c r="I59" s="31" t="s">
        <v>111</v>
      </c>
      <c r="J59" s="30">
        <v>2017</v>
      </c>
      <c r="K59" s="25">
        <f>+'[4]Datos Anuales (sin Out y Cal)'!H59</f>
        <v>139865481.25235358</v>
      </c>
      <c r="L59" s="25">
        <f>+'[4]Datos Anuales (sin Out y Cal)'!I59</f>
        <v>37228690</v>
      </c>
      <c r="M59" s="25">
        <f>+'[4]Datos Anuales (sin Out y Cal)'!J59</f>
        <v>2032029</v>
      </c>
      <c r="N59" s="25">
        <f>+'[4]Datos Anuales (sin Out y Cal)'!K59</f>
        <v>1626898</v>
      </c>
      <c r="O59" s="25">
        <f>+'[4]Datos Anuales (sin Out y Cal)'!L59</f>
        <v>8139.9710017152283</v>
      </c>
      <c r="P59" s="30">
        <v>135</v>
      </c>
      <c r="Q59" s="34" t="s">
        <v>111</v>
      </c>
      <c r="R59" s="30">
        <v>2017</v>
      </c>
      <c r="S59" s="25">
        <f>+'[4]Datos Anuales (sin Out y Cal)'!M59</f>
        <v>30484.87990407613</v>
      </c>
      <c r="T59" s="25">
        <f>+'[4]Datos Anuales (sin Out y Cal)'!N59</f>
        <v>121041211.2</v>
      </c>
      <c r="U59" s="72">
        <f>+'[4]Datos Anuales (sin Out y Cal)'!O59</f>
        <v>74.400000000000006</v>
      </c>
      <c r="V59" s="25">
        <f>+'[4]Datos Anuales (sin Out y Cal)'!P59</f>
        <v>1415401.26</v>
      </c>
      <c r="W59" s="72">
        <f>+'[4]Datos Anuales (sin Out y Cal)'!Q59</f>
        <v>0.87</v>
      </c>
      <c r="X59" s="25">
        <f>+'[4]Datos Anuales (sin Out y Cal)'!R59</f>
        <v>0</v>
      </c>
      <c r="Y59" s="26"/>
      <c r="AA59" s="27">
        <v>4967</v>
      </c>
      <c r="AB59" s="27">
        <v>8141</v>
      </c>
      <c r="AC59" s="27">
        <v>39296807</v>
      </c>
      <c r="AD59" s="28">
        <v>0.55103020171307193</v>
      </c>
      <c r="AE59" s="28">
        <v>1.0289982847715846</v>
      </c>
    </row>
    <row r="60" spans="1:31" ht="15" customHeight="1" x14ac:dyDescent="0.2">
      <c r="A60" s="24">
        <f>+'[4]Datos Anuales (sin Out y Cal)'!A60</f>
        <v>136</v>
      </c>
      <c r="B60" s="70" t="str">
        <f>+'[4]Datos Anuales (sin Out y Cal)'!B60</f>
        <v xml:space="preserve">Pennsylvania Electric Company                                         </v>
      </c>
      <c r="C60" s="24">
        <f>+'[4]Datos Anuales (sin Out y Cal)'!C60</f>
        <v>2017</v>
      </c>
      <c r="D60" s="31">
        <f>+'[4]Datos Anuales (sin Out y Cal)'!D60</f>
        <v>3553287600.1415682</v>
      </c>
      <c r="E60" s="25">
        <f>+'[4]Datos Anuales (sin Out y Cal)'!E60</f>
        <v>133231312.22309737</v>
      </c>
      <c r="F60" s="25">
        <f>+'[4]Datos Anuales (sin Out y Cal)'!F60</f>
        <v>67473825.222299084</v>
      </c>
      <c r="G60" s="31">
        <f>+'[4]Datos Anuales (sin Out y Cal)'!G60</f>
        <v>63146470.415097177</v>
      </c>
      <c r="H60" s="30">
        <v>136</v>
      </c>
      <c r="I60" s="31" t="s">
        <v>137</v>
      </c>
      <c r="J60" s="30">
        <v>2017</v>
      </c>
      <c r="K60" s="25">
        <f>+'[4]Datos Anuales (sin Out y Cal)'!H60</f>
        <v>39694911.968932599</v>
      </c>
      <c r="L60" s="25">
        <f>+'[4]Datos Anuales (sin Out y Cal)'!I60</f>
        <v>13511137</v>
      </c>
      <c r="M60" s="25">
        <f>+'[4]Datos Anuales (sin Out y Cal)'!J60</f>
        <v>193109</v>
      </c>
      <c r="N60" s="25">
        <f>+'[4]Datos Anuales (sin Out y Cal)'!K60</f>
        <v>586984</v>
      </c>
      <c r="O60" s="25">
        <f>+'[4]Datos Anuales (sin Out y Cal)'!L60</f>
        <v>2383.047802266552</v>
      </c>
      <c r="P60" s="30">
        <v>136</v>
      </c>
      <c r="Q60" s="34" t="s">
        <v>137</v>
      </c>
      <c r="R60" s="30">
        <v>2017</v>
      </c>
      <c r="S60" s="25">
        <f>+'[4]Datos Anuales (sin Out y Cal)'!M60</f>
        <v>42145.551006118665</v>
      </c>
      <c r="T60" s="25">
        <f>+'[4]Datos Anuales (sin Out y Cal)'!N60</f>
        <v>111013935.984</v>
      </c>
      <c r="U60" s="72">
        <f>+'[4]Datos Anuales (sin Out y Cal)'!O60</f>
        <v>189.126</v>
      </c>
      <c r="V60" s="25">
        <f>+'[4]Datos Anuales (sin Out y Cal)'!P60</f>
        <v>1183359.7439999999</v>
      </c>
      <c r="W60" s="72">
        <f>+'[4]Datos Anuales (sin Out y Cal)'!Q60</f>
        <v>2.016</v>
      </c>
      <c r="X60" s="25">
        <f>+'[4]Datos Anuales (sin Out y Cal)'!R60</f>
        <v>0</v>
      </c>
      <c r="Y60" s="26"/>
      <c r="AA60" s="27">
        <v>852317</v>
      </c>
      <c r="AB60" s="27">
        <v>2882</v>
      </c>
      <c r="AC60" s="27">
        <v>4923072</v>
      </c>
      <c r="AD60" s="28">
        <v>0.19500156854543552</v>
      </c>
      <c r="AE60" s="28">
        <v>498.9521977334478</v>
      </c>
    </row>
    <row r="61" spans="1:31" ht="15" customHeight="1" x14ac:dyDescent="0.2">
      <c r="A61" s="24">
        <f>+'[4]Datos Anuales (sin Out y Cal)'!A61</f>
        <v>137</v>
      </c>
      <c r="B61" s="70" t="str">
        <f>+'[4]Datos Anuales (sin Out y Cal)'!B61</f>
        <v xml:space="preserve">Pennsylvania Power Company                                            </v>
      </c>
      <c r="C61" s="24">
        <f>+'[4]Datos Anuales (sin Out y Cal)'!C61</f>
        <v>2017</v>
      </c>
      <c r="D61" s="31">
        <f>+'[4]Datos Anuales (sin Out y Cal)'!D61</f>
        <v>708982856.16970396</v>
      </c>
      <c r="E61" s="25">
        <f>+'[4]Datos Anuales (sin Out y Cal)'!E61</f>
        <v>52458081.000193149</v>
      </c>
      <c r="F61" s="25">
        <f>+'[4]Datos Anuales (sin Out y Cal)'!F61</f>
        <v>17780283.553481426</v>
      </c>
      <c r="G61" s="31">
        <f>+'[4]Datos Anuales (sin Out y Cal)'!G61</f>
        <v>16046852.959514784</v>
      </c>
      <c r="H61" s="30">
        <v>137</v>
      </c>
      <c r="I61" s="31" t="s">
        <v>81</v>
      </c>
      <c r="J61" s="30">
        <v>2017</v>
      </c>
      <c r="K61" s="25">
        <f>+'[4]Datos Anuales (sin Out y Cal)'!H61</f>
        <v>13931140.399380481</v>
      </c>
      <c r="L61" s="25">
        <f>+'[4]Datos Anuales (sin Out y Cal)'!I61</f>
        <v>4633922</v>
      </c>
      <c r="M61" s="25">
        <f>+'[4]Datos Anuales (sin Out y Cal)'!J61</f>
        <v>71409</v>
      </c>
      <c r="N61" s="25">
        <f>+'[4]Datos Anuales (sin Out y Cal)'!K61</f>
        <v>165130</v>
      </c>
      <c r="O61" s="25">
        <f>+'[4]Datos Anuales (sin Out y Cal)'!L61</f>
        <v>926</v>
      </c>
      <c r="P61" s="30">
        <v>137</v>
      </c>
      <c r="Q61" s="34" t="s">
        <v>81</v>
      </c>
      <c r="R61" s="30">
        <v>2017</v>
      </c>
      <c r="S61" s="25">
        <f>+'[4]Datos Anuales (sin Out y Cal)'!M61</f>
        <v>18343.716209836239</v>
      </c>
      <c r="T61" s="25">
        <f>+'[4]Datos Anuales (sin Out y Cal)'!N61</f>
        <v>19635773.43</v>
      </c>
      <c r="U61" s="72">
        <f>+'[4]Datos Anuales (sin Out y Cal)'!O61</f>
        <v>118.911</v>
      </c>
      <c r="V61" s="25">
        <f>+'[4]Datos Anuales (sin Out y Cal)'!P61</f>
        <v>216320.30000000002</v>
      </c>
      <c r="W61" s="72">
        <f>+'[4]Datos Anuales (sin Out y Cal)'!Q61</f>
        <v>1.31</v>
      </c>
      <c r="X61" s="25">
        <f>+'[4]Datos Anuales (sin Out y Cal)'!R61</f>
        <v>0</v>
      </c>
      <c r="Y61" s="26"/>
      <c r="AA61" s="27">
        <v>0</v>
      </c>
      <c r="AB61" s="27">
        <v>926</v>
      </c>
      <c r="AC61" s="27">
        <v>1570304</v>
      </c>
      <c r="AD61" s="28">
        <v>0.19358363659674349</v>
      </c>
      <c r="AE61" s="28">
        <v>0</v>
      </c>
    </row>
    <row r="62" spans="1:31" ht="15" customHeight="1" x14ac:dyDescent="0.2">
      <c r="A62" s="24">
        <f>+'[4]Datos Anuales (sin Out y Cal)'!A62</f>
        <v>138</v>
      </c>
      <c r="B62" s="70" t="str">
        <f>+'[4]Datos Anuales (sin Out y Cal)'!B62</f>
        <v xml:space="preserve">PPL Electric Utilities Corporation                                    </v>
      </c>
      <c r="C62" s="24">
        <f>+'[4]Datos Anuales (sin Out y Cal)'!C62</f>
        <v>2017</v>
      </c>
      <c r="D62" s="31">
        <f>+'[4]Datos Anuales (sin Out y Cal)'!D62</f>
        <v>8905746836.0123196</v>
      </c>
      <c r="E62" s="25">
        <f>+'[4]Datos Anuales (sin Out y Cal)'!E62</f>
        <v>501181848.33673191</v>
      </c>
      <c r="F62" s="25">
        <f>+'[4]Datos Anuales (sin Out y Cal)'!F62</f>
        <v>186258875.68685523</v>
      </c>
      <c r="G62" s="31">
        <f>+'[4]Datos Anuales (sin Out y Cal)'!G62</f>
        <v>152798736.86564088</v>
      </c>
      <c r="H62" s="30">
        <v>138</v>
      </c>
      <c r="I62" s="31" t="s">
        <v>121</v>
      </c>
      <c r="J62" s="30">
        <v>2017</v>
      </c>
      <c r="K62" s="25">
        <f>+'[4]Datos Anuales (sin Out y Cal)'!H62</f>
        <v>134984536.47075084</v>
      </c>
      <c r="L62" s="25">
        <f>+'[4]Datos Anuales (sin Out y Cal)'!I62</f>
        <v>35987965</v>
      </c>
      <c r="M62" s="25">
        <f>+'[4]Datos Anuales (sin Out y Cal)'!J62</f>
        <v>2413079</v>
      </c>
      <c r="N62" s="25">
        <f>+'[4]Datos Anuales (sin Out y Cal)'!K62</f>
        <v>1429136</v>
      </c>
      <c r="O62" s="25">
        <f>+'[4]Datos Anuales (sin Out y Cal)'!L62</f>
        <v>7042.8045186405125</v>
      </c>
      <c r="P62" s="30">
        <v>138</v>
      </c>
      <c r="Q62" s="34" t="s">
        <v>121</v>
      </c>
      <c r="R62" s="30">
        <v>2017</v>
      </c>
      <c r="S62" s="25">
        <f>+'[4]Datos Anuales (sin Out y Cal)'!M62</f>
        <v>69762.527284740805</v>
      </c>
      <c r="T62" s="25">
        <f>+'[4]Datos Anuales (sin Out y Cal)'!N62</f>
        <v>99467865.599999994</v>
      </c>
      <c r="U62" s="72">
        <f>+'[4]Datos Anuales (sin Out y Cal)'!O62</f>
        <v>69.599999999999994</v>
      </c>
      <c r="V62" s="25">
        <f>+'[4]Datos Anuales (sin Out y Cal)'!P62</f>
        <v>1048985.824</v>
      </c>
      <c r="W62" s="72">
        <f>+'[4]Datos Anuales (sin Out y Cal)'!Q62</f>
        <v>0.73399999999999999</v>
      </c>
      <c r="X62" s="25">
        <f>+'[4]Datos Anuales (sin Out y Cal)'!R62</f>
        <v>0</v>
      </c>
      <c r="Y62" s="26"/>
      <c r="AA62" s="27">
        <v>952026</v>
      </c>
      <c r="AB62" s="27">
        <v>7217</v>
      </c>
      <c r="AC62" s="27">
        <v>39442881</v>
      </c>
      <c r="AD62" s="28">
        <v>0.6238897029654108</v>
      </c>
      <c r="AE62" s="28">
        <v>174.19548135948793</v>
      </c>
    </row>
    <row r="63" spans="1:31" ht="15" customHeight="1" x14ac:dyDescent="0.2">
      <c r="A63" s="24">
        <f>+'[4]Datos Anuales (sin Out y Cal)'!A63</f>
        <v>141</v>
      </c>
      <c r="B63" s="70" t="str">
        <f>+'[4]Datos Anuales (sin Out y Cal)'!B63</f>
        <v xml:space="preserve">Portland General Electric Company                                     </v>
      </c>
      <c r="C63" s="24">
        <f>+'[4]Datos Anuales (sin Out y Cal)'!C63</f>
        <v>2017</v>
      </c>
      <c r="D63" s="31">
        <f>+'[4]Datos Anuales (sin Out y Cal)'!D63</f>
        <v>4758509829.5253429</v>
      </c>
      <c r="E63" s="25">
        <f>+'[4]Datos Anuales (sin Out y Cal)'!E63</f>
        <v>281832450.85665107</v>
      </c>
      <c r="F63" s="25">
        <f>+'[4]Datos Anuales (sin Out y Cal)'!F63</f>
        <v>80432477.173532337</v>
      </c>
      <c r="G63" s="31">
        <f>+'[4]Datos Anuales (sin Out y Cal)'!G63</f>
        <v>127341364.04344772</v>
      </c>
      <c r="H63" s="30">
        <v>141</v>
      </c>
      <c r="I63" s="31" t="s">
        <v>139</v>
      </c>
      <c r="J63" s="30">
        <v>2017</v>
      </c>
      <c r="K63" s="25">
        <f>+'[4]Datos Anuales (sin Out y Cal)'!H63</f>
        <v>89934141.146627292</v>
      </c>
      <c r="L63" s="25">
        <f>+'[4]Datos Anuales (sin Out y Cal)'!I63</f>
        <v>17754280</v>
      </c>
      <c r="M63" s="25">
        <f>+'[4]Datos Anuales (sin Out y Cal)'!J63</f>
        <v>1189113</v>
      </c>
      <c r="N63" s="25">
        <f>+'[4]Datos Anuales (sin Out y Cal)'!K63</f>
        <v>870369</v>
      </c>
      <c r="O63" s="25">
        <f>+'[4]Datos Anuales (sin Out y Cal)'!L63</f>
        <v>3345.5640623428108</v>
      </c>
      <c r="P63" s="30">
        <v>141</v>
      </c>
      <c r="Q63" s="34" t="s">
        <v>139</v>
      </c>
      <c r="R63" s="30">
        <v>2017</v>
      </c>
      <c r="S63" s="25">
        <f>+'[4]Datos Anuales (sin Out y Cal)'!M63</f>
        <v>39592.592161042376</v>
      </c>
      <c r="T63" s="25">
        <f>+'[4]Datos Anuales (sin Out y Cal)'!N63</f>
        <v>98351697</v>
      </c>
      <c r="U63" s="72">
        <f>+'[4]Datos Anuales (sin Out y Cal)'!O63</f>
        <v>113</v>
      </c>
      <c r="V63" s="25">
        <f>+'[4]Datos Anuales (sin Out y Cal)'!P63</f>
        <v>905183.76</v>
      </c>
      <c r="W63" s="72">
        <f>+'[4]Datos Anuales (sin Out y Cal)'!Q63</f>
        <v>1.04</v>
      </c>
      <c r="X63" s="25">
        <f>+'[4]Datos Anuales (sin Out y Cal)'!R63</f>
        <v>0</v>
      </c>
      <c r="Y63" s="26"/>
      <c r="AA63" s="27">
        <v>3574665</v>
      </c>
      <c r="AB63" s="27">
        <v>3976</v>
      </c>
      <c r="AC63" s="27">
        <v>22544508</v>
      </c>
      <c r="AD63" s="28">
        <v>0.64727715608720815</v>
      </c>
      <c r="AE63" s="28">
        <v>630.43593765718913</v>
      </c>
    </row>
    <row r="64" spans="1:31" ht="15" customHeight="1" x14ac:dyDescent="0.2">
      <c r="A64" s="24">
        <f>+'[4]Datos Anuales (sin Out y Cal)'!A64</f>
        <v>142</v>
      </c>
      <c r="B64" s="70" t="str">
        <f>+'[4]Datos Anuales (sin Out y Cal)'!B64</f>
        <v xml:space="preserve">THE POTOMAC EDISON COMPANY                                            </v>
      </c>
      <c r="C64" s="24">
        <f>+'[4]Datos Anuales (sin Out y Cal)'!C64</f>
        <v>2017</v>
      </c>
      <c r="D64" s="31">
        <f>+'[4]Datos Anuales (sin Out y Cal)'!D64</f>
        <v>2063900263.7790549</v>
      </c>
      <c r="E64" s="25">
        <f>+'[4]Datos Anuales (sin Out y Cal)'!E64</f>
        <v>108679916.37946802</v>
      </c>
      <c r="F64" s="25">
        <f>+'[4]Datos Anuales (sin Out y Cal)'!F64</f>
        <v>28902154.225394554</v>
      </c>
      <c r="G64" s="31">
        <f>+'[4]Datos Anuales (sin Out y Cal)'!G64</f>
        <v>30066907.111835461</v>
      </c>
      <c r="H64" s="30">
        <v>142</v>
      </c>
      <c r="I64" s="31" t="s">
        <v>124</v>
      </c>
      <c r="J64" s="30">
        <v>2017</v>
      </c>
      <c r="K64" s="25">
        <f>+'[4]Datos Anuales (sin Out y Cal)'!H64</f>
        <v>6934745.3440965218</v>
      </c>
      <c r="L64" s="25">
        <f>+'[4]Datos Anuales (sin Out y Cal)'!I64</f>
        <v>10173160</v>
      </c>
      <c r="M64" s="25">
        <f>+'[4]Datos Anuales (sin Out y Cal)'!J64</f>
        <v>253221</v>
      </c>
      <c r="N64" s="25">
        <f>+'[4]Datos Anuales (sin Out y Cal)'!K64</f>
        <v>407176</v>
      </c>
      <c r="O64" s="25">
        <f>+'[4]Datos Anuales (sin Out y Cal)'!L64</f>
        <v>2621.3867115820826</v>
      </c>
      <c r="P64" s="30">
        <v>142</v>
      </c>
      <c r="Q64" s="34" t="s">
        <v>124</v>
      </c>
      <c r="R64" s="30">
        <v>2017</v>
      </c>
      <c r="S64" s="25">
        <f>+'[4]Datos Anuales (sin Out y Cal)'!M64</f>
        <v>29733.766517011474</v>
      </c>
      <c r="T64" s="25">
        <f>+'[4]Datos Anuales (sin Out y Cal)'!N64</f>
        <v>53729723.431999996</v>
      </c>
      <c r="U64" s="72">
        <f>+'[4]Datos Anuales (sin Out y Cal)'!O64</f>
        <v>131.95699999999999</v>
      </c>
      <c r="V64" s="25">
        <f>+'[4]Datos Anuales (sin Out y Cal)'!P64</f>
        <v>399032.48</v>
      </c>
      <c r="W64" s="72">
        <f>+'[4]Datos Anuales (sin Out y Cal)'!Q64</f>
        <v>0.98</v>
      </c>
      <c r="X64" s="25">
        <f>+'[4]Datos Anuales (sin Out y Cal)'!R64</f>
        <v>0</v>
      </c>
      <c r="Y64" s="26"/>
      <c r="AA64" s="27">
        <v>1149652</v>
      </c>
      <c r="AB64" s="27">
        <v>3049</v>
      </c>
      <c r="AC64" s="27">
        <v>8197334</v>
      </c>
      <c r="AD64" s="28">
        <v>0.30691004311616504</v>
      </c>
      <c r="AE64" s="28">
        <v>427.61328841791732</v>
      </c>
    </row>
    <row r="65" spans="1:31" ht="15" customHeight="1" x14ac:dyDescent="0.2">
      <c r="A65" s="24">
        <f>+'[4]Datos Anuales (sin Out y Cal)'!A65</f>
        <v>143</v>
      </c>
      <c r="B65" s="70" t="str">
        <f>+'[4]Datos Anuales (sin Out y Cal)'!B65</f>
        <v xml:space="preserve">Potomac Electric Power Company                                        </v>
      </c>
      <c r="C65" s="24">
        <f>+'[4]Datos Anuales (sin Out y Cal)'!C65</f>
        <v>2017</v>
      </c>
      <c r="D65" s="31">
        <f>+'[4]Datos Anuales (sin Out y Cal)'!D65</f>
        <v>7224707188.0841341</v>
      </c>
      <c r="E65" s="25">
        <f>+'[4]Datos Anuales (sin Out y Cal)'!E65</f>
        <v>231705240.49632961</v>
      </c>
      <c r="F65" s="25">
        <f>+'[4]Datos Anuales (sin Out y Cal)'!F65</f>
        <v>110490449.80264302</v>
      </c>
      <c r="G65" s="31">
        <f>+'[4]Datos Anuales (sin Out y Cal)'!G65</f>
        <v>150109395.65896425</v>
      </c>
      <c r="H65" s="30">
        <v>143</v>
      </c>
      <c r="I65" s="31" t="s">
        <v>108</v>
      </c>
      <c r="J65" s="30">
        <v>2017</v>
      </c>
      <c r="K65" s="25">
        <f>+'[4]Datos Anuales (sin Out y Cal)'!H65</f>
        <v>143251150.8996762</v>
      </c>
      <c r="L65" s="25">
        <f>+'[4]Datos Anuales (sin Out y Cal)'!I65</f>
        <v>24855893</v>
      </c>
      <c r="M65" s="25">
        <f>+'[4]Datos Anuales (sin Out y Cal)'!J65</f>
        <v>897348</v>
      </c>
      <c r="N65" s="25">
        <f>+'[4]Datos Anuales (sin Out y Cal)'!K65</f>
        <v>862921</v>
      </c>
      <c r="O65" s="25">
        <f>+'[4]Datos Anuales (sin Out y Cal)'!L65</f>
        <v>5333</v>
      </c>
      <c r="P65" s="30">
        <v>143</v>
      </c>
      <c r="Q65" s="34" t="s">
        <v>108</v>
      </c>
      <c r="R65" s="30">
        <v>2017</v>
      </c>
      <c r="S65" s="25">
        <f>+'[4]Datos Anuales (sin Out y Cal)'!M65</f>
        <v>16515.67868302175</v>
      </c>
      <c r="T65" s="25">
        <f>+'[4]Datos Anuales (sin Out y Cal)'!N65</f>
        <v>49643845.130000003</v>
      </c>
      <c r="U65" s="72">
        <f>+'[4]Datos Anuales (sin Out y Cal)'!O65</f>
        <v>57.53</v>
      </c>
      <c r="V65" s="25">
        <f>+'[4]Datos Anuales (sin Out y Cal)'!P65</f>
        <v>477195.31300000002</v>
      </c>
      <c r="W65" s="72">
        <f>+'[4]Datos Anuales (sin Out y Cal)'!Q65</f>
        <v>0.55300000000000005</v>
      </c>
      <c r="X65" s="25">
        <f>+'[4]Datos Anuales (sin Out y Cal)'!R65</f>
        <v>0</v>
      </c>
      <c r="Y65" s="26"/>
      <c r="AA65" s="27">
        <v>0</v>
      </c>
      <c r="AB65" s="27">
        <v>5333</v>
      </c>
      <c r="AC65" s="27">
        <v>25949637</v>
      </c>
      <c r="AD65" s="28">
        <v>0.55546359061824924</v>
      </c>
      <c r="AE65" s="28">
        <v>0</v>
      </c>
    </row>
    <row r="66" spans="1:31" ht="15" customHeight="1" x14ac:dyDescent="0.2">
      <c r="A66" s="24">
        <f>+'[4]Datos Anuales (sin Out y Cal)'!A66</f>
        <v>144</v>
      </c>
      <c r="B66" s="70" t="str">
        <f>+'[4]Datos Anuales (sin Out y Cal)'!B66</f>
        <v xml:space="preserve">Duke Energy Indiana, LLC                                              </v>
      </c>
      <c r="C66" s="24">
        <f>+'[4]Datos Anuales (sin Out y Cal)'!C66</f>
        <v>2017</v>
      </c>
      <c r="D66" s="31">
        <f>+'[4]Datos Anuales (sin Out y Cal)'!D66</f>
        <v>3696586674.1181068</v>
      </c>
      <c r="E66" s="25">
        <f>+'[4]Datos Anuales (sin Out y Cal)'!E66</f>
        <v>233252213.29584506</v>
      </c>
      <c r="F66" s="25">
        <f>+'[4]Datos Anuales (sin Out y Cal)'!F66</f>
        <v>45553642.917270906</v>
      </c>
      <c r="G66" s="31">
        <f>+'[4]Datos Anuales (sin Out y Cal)'!G66</f>
        <v>93344112.851567417</v>
      </c>
      <c r="H66" s="30">
        <v>144</v>
      </c>
      <c r="I66" s="31" t="s">
        <v>51</v>
      </c>
      <c r="J66" s="30">
        <v>2017</v>
      </c>
      <c r="K66" s="25">
        <f>+'[4]Datos Anuales (sin Out y Cal)'!H66</f>
        <v>36467425.89512413</v>
      </c>
      <c r="L66" s="25">
        <f>+'[4]Datos Anuales (sin Out y Cal)'!I66</f>
        <v>27496412</v>
      </c>
      <c r="M66" s="25">
        <f>+'[4]Datos Anuales (sin Out y Cal)'!J66</f>
        <v>1355702</v>
      </c>
      <c r="N66" s="25">
        <f>+'[4]Datos Anuales (sin Out y Cal)'!K66</f>
        <v>819569</v>
      </c>
      <c r="O66" s="25">
        <f>+'[4]Datos Anuales (sin Out y Cal)'!L66</f>
        <v>4760.7186558417734</v>
      </c>
      <c r="P66" s="30">
        <v>144</v>
      </c>
      <c r="Q66" s="34" t="s">
        <v>51</v>
      </c>
      <c r="R66" s="30">
        <v>2017</v>
      </c>
      <c r="S66" s="25">
        <f>+'[4]Datos Anuales (sin Out y Cal)'!M66</f>
        <v>39664.169844262738</v>
      </c>
      <c r="T66" s="25">
        <f>+'[4]Datos Anuales (sin Out y Cal)'!N66</f>
        <v>113346392.7</v>
      </c>
      <c r="U66" s="72">
        <f>+'[4]Datos Anuales (sin Out y Cal)'!O66</f>
        <v>138.30000000000001</v>
      </c>
      <c r="V66" s="25">
        <f>+'[4]Datos Anuales (sin Out y Cal)'!P66</f>
        <v>1090026.77</v>
      </c>
      <c r="W66" s="72">
        <f>+'[4]Datos Anuales (sin Out y Cal)'!Q66</f>
        <v>1.33</v>
      </c>
      <c r="X66" s="25">
        <f>+'[4]Datos Anuales (sin Out y Cal)'!R66</f>
        <v>0</v>
      </c>
      <c r="Y66" s="26"/>
      <c r="AA66" s="27">
        <v>5649258</v>
      </c>
      <c r="AB66" s="27">
        <v>5692</v>
      </c>
      <c r="AC66" s="27">
        <v>34528316</v>
      </c>
      <c r="AD66" s="28">
        <v>0.69247866909256606</v>
      </c>
      <c r="AE66" s="28">
        <v>931.28134415822649</v>
      </c>
    </row>
    <row r="67" spans="1:31" ht="15" customHeight="1" x14ac:dyDescent="0.2">
      <c r="A67" s="24">
        <f>+'[4]Datos Anuales (sin Out y Cal)'!A67</f>
        <v>145</v>
      </c>
      <c r="B67" s="70" t="str">
        <f>+'[4]Datos Anuales (sin Out y Cal)'!B67</f>
        <v xml:space="preserve">Public Service Company of Colorado                                    </v>
      </c>
      <c r="C67" s="24">
        <f>+'[4]Datos Anuales (sin Out y Cal)'!C67</f>
        <v>2017</v>
      </c>
      <c r="D67" s="31">
        <f>+'[4]Datos Anuales (sin Out y Cal)'!D67</f>
        <v>4787293045.9869604</v>
      </c>
      <c r="E67" s="25">
        <f>+'[4]Datos Anuales (sin Out y Cal)'!E67</f>
        <v>311976602.0926255</v>
      </c>
      <c r="F67" s="25">
        <f>+'[4]Datos Anuales (sin Out y Cal)'!F67</f>
        <v>153016594.04477671</v>
      </c>
      <c r="G67" s="31">
        <f>+'[4]Datos Anuales (sin Out y Cal)'!G67</f>
        <v>99555839.585218742</v>
      </c>
      <c r="H67" s="30">
        <v>145</v>
      </c>
      <c r="I67" s="31" t="s">
        <v>110</v>
      </c>
      <c r="J67" s="30">
        <v>2017</v>
      </c>
      <c r="K67" s="25">
        <f>+'[4]Datos Anuales (sin Out y Cal)'!H67</f>
        <v>98009481.624964699</v>
      </c>
      <c r="L67" s="25">
        <f>+'[4]Datos Anuales (sin Out y Cal)'!I67</f>
        <v>28628812</v>
      </c>
      <c r="M67" s="25">
        <f>+'[4]Datos Anuales (sin Out y Cal)'!J67</f>
        <v>2500475</v>
      </c>
      <c r="N67" s="25">
        <f>+'[4]Datos Anuales (sin Out y Cal)'!K67</f>
        <v>1459191</v>
      </c>
      <c r="O67" s="25">
        <f>+'[4]Datos Anuales (sin Out y Cal)'!L67</f>
        <v>5277.0136952647235</v>
      </c>
      <c r="P67" s="30">
        <v>145</v>
      </c>
      <c r="Q67" s="34" t="s">
        <v>110</v>
      </c>
      <c r="R67" s="30">
        <v>2017</v>
      </c>
      <c r="S67" s="25">
        <f>+'[4]Datos Anuales (sin Out y Cal)'!M67</f>
        <v>119102.66342672311</v>
      </c>
      <c r="T67" s="25">
        <f>+'[4]Datos Anuales (sin Out y Cal)'!N67</f>
        <v>123257863.77</v>
      </c>
      <c r="U67" s="72">
        <f>+'[4]Datos Anuales (sin Out y Cal)'!O67</f>
        <v>84.47</v>
      </c>
      <c r="V67" s="25">
        <f>+'[4]Datos Anuales (sin Out y Cal)'!P67</f>
        <v>1473782.91</v>
      </c>
      <c r="W67" s="72">
        <f>+'[4]Datos Anuales (sin Out y Cal)'!Q67</f>
        <v>1.01</v>
      </c>
      <c r="X67" s="25">
        <f>+'[4]Datos Anuales (sin Out y Cal)'!R67</f>
        <v>0</v>
      </c>
      <c r="Y67" s="26"/>
      <c r="AA67" s="27">
        <v>7857584</v>
      </c>
      <c r="AB67" s="27">
        <v>6608</v>
      </c>
      <c r="AC67" s="27">
        <v>39010856</v>
      </c>
      <c r="AD67" s="28">
        <v>0.67392464647804795</v>
      </c>
      <c r="AE67" s="28">
        <v>1330.9863047352767</v>
      </c>
    </row>
    <row r="68" spans="1:31" ht="15" customHeight="1" x14ac:dyDescent="0.2">
      <c r="A68" s="24">
        <f>+'[4]Datos Anuales (sin Out y Cal)'!A68</f>
        <v>148</v>
      </c>
      <c r="B68" s="70" t="str">
        <f>+'[4]Datos Anuales (sin Out y Cal)'!B68</f>
        <v xml:space="preserve">Public Service Company of Oklahoma                                    </v>
      </c>
      <c r="C68" s="24">
        <f>+'[4]Datos Anuales (sin Out y Cal)'!C68</f>
        <v>2017</v>
      </c>
      <c r="D68" s="31">
        <f>+'[4]Datos Anuales (sin Out y Cal)'!D68</f>
        <v>2549180976.9865947</v>
      </c>
      <c r="E68" s="25">
        <f>+'[4]Datos Anuales (sin Out y Cal)'!E68</f>
        <v>139226951.83486947</v>
      </c>
      <c r="F68" s="25">
        <f>+'[4]Datos Anuales (sin Out y Cal)'!F68</f>
        <v>61721619.287187949</v>
      </c>
      <c r="G68" s="31">
        <f>+'[4]Datos Anuales (sin Out y Cal)'!G68</f>
        <v>91217540.210509062</v>
      </c>
      <c r="H68" s="30">
        <v>148</v>
      </c>
      <c r="I68" s="31" t="s">
        <v>63</v>
      </c>
      <c r="J68" s="30">
        <v>2017</v>
      </c>
      <c r="K68" s="25">
        <f>+'[4]Datos Anuales (sin Out y Cal)'!H68</f>
        <v>23810913.121725809</v>
      </c>
      <c r="L68" s="25">
        <f>+'[4]Datos Anuales (sin Out y Cal)'!I68</f>
        <v>18026293</v>
      </c>
      <c r="M68" s="25">
        <f>+'[4]Datos Anuales (sin Out y Cal)'!J68</f>
        <v>815726</v>
      </c>
      <c r="N68" s="25">
        <f>+'[4]Datos Anuales (sin Out y Cal)'!K68</f>
        <v>550023</v>
      </c>
      <c r="O68" s="25">
        <f>+'[4]Datos Anuales (sin Out y Cal)'!L68</f>
        <v>3804.2474932875357</v>
      </c>
      <c r="P68" s="30">
        <v>148</v>
      </c>
      <c r="Q68" s="34" t="s">
        <v>63</v>
      </c>
      <c r="R68" s="30">
        <v>2017</v>
      </c>
      <c r="S68" s="25">
        <f>+'[4]Datos Anuales (sin Out y Cal)'!M68</f>
        <v>29235.118941601471</v>
      </c>
      <c r="T68" s="25">
        <f>+'[4]Datos Anuales (sin Out y Cal)'!N68</f>
        <v>56377357.5</v>
      </c>
      <c r="U68" s="72">
        <f>+'[4]Datos Anuales (sin Out y Cal)'!O68</f>
        <v>102.5</v>
      </c>
      <c r="V68" s="25">
        <f>+'[4]Datos Anuales (sin Out y Cal)'!P68</f>
        <v>734280.70499999996</v>
      </c>
      <c r="W68" s="72">
        <f>+'[4]Datos Anuales (sin Out y Cal)'!Q68</f>
        <v>1.335</v>
      </c>
      <c r="X68" s="25">
        <f>+'[4]Datos Anuales (sin Out y Cal)'!R68</f>
        <v>0</v>
      </c>
      <c r="Y68" s="26"/>
      <c r="AA68" s="27">
        <v>1026383</v>
      </c>
      <c r="AB68" s="27">
        <v>4011</v>
      </c>
      <c r="AC68" s="27">
        <v>19911837</v>
      </c>
      <c r="AD68" s="28">
        <v>0.56670175852023374</v>
      </c>
      <c r="AE68" s="28">
        <v>206.75250671246454</v>
      </c>
    </row>
    <row r="69" spans="1:31" ht="15" customHeight="1" x14ac:dyDescent="0.2">
      <c r="A69" s="24">
        <f>+'[4]Datos Anuales (sin Out y Cal)'!A69</f>
        <v>149</v>
      </c>
      <c r="B69" s="70" t="str">
        <f>+'[4]Datos Anuales (sin Out y Cal)'!B69</f>
        <v xml:space="preserve">Public Service Electric and Gas Company                               </v>
      </c>
      <c r="C69" s="24">
        <f>+'[4]Datos Anuales (sin Out y Cal)'!C69</f>
        <v>2017</v>
      </c>
      <c r="D69" s="31">
        <f>+'[4]Datos Anuales (sin Out y Cal)'!D69</f>
        <v>8660730379.4063816</v>
      </c>
      <c r="E69" s="25">
        <f>+'[4]Datos Anuales (sin Out y Cal)'!E69</f>
        <v>352189155.35349429</v>
      </c>
      <c r="F69" s="25">
        <f>+'[4]Datos Anuales (sin Out y Cal)'!F69</f>
        <v>381856612.93324238</v>
      </c>
      <c r="G69" s="31">
        <f>+'[4]Datos Anuales (sin Out y Cal)'!G69</f>
        <v>160852439.12942487</v>
      </c>
      <c r="H69" s="30">
        <v>149</v>
      </c>
      <c r="I69" s="31" t="s">
        <v>112</v>
      </c>
      <c r="J69" s="30">
        <v>2017</v>
      </c>
      <c r="K69" s="25">
        <f>+'[4]Datos Anuales (sin Out y Cal)'!H69</f>
        <v>171785197.29801869</v>
      </c>
      <c r="L69" s="25">
        <f>+'[4]Datos Anuales (sin Out y Cal)'!I69</f>
        <v>40748709</v>
      </c>
      <c r="M69" s="25">
        <f>+'[4]Datos Anuales (sin Out y Cal)'!J69</f>
        <v>924195</v>
      </c>
      <c r="N69" s="25">
        <f>+'[4]Datos Anuales (sin Out y Cal)'!K69</f>
        <v>2243761</v>
      </c>
      <c r="O69" s="25">
        <f>+'[4]Datos Anuales (sin Out y Cal)'!L69</f>
        <v>9501.6894986349198</v>
      </c>
      <c r="P69" s="30">
        <v>149</v>
      </c>
      <c r="Q69" s="34" t="s">
        <v>112</v>
      </c>
      <c r="R69" s="30">
        <v>2017</v>
      </c>
      <c r="S69" s="25">
        <f>+'[4]Datos Anuales (sin Out y Cal)'!M69</f>
        <v>150632.18620943007</v>
      </c>
      <c r="T69" s="25">
        <f>+'[4]Datos Anuales (sin Out y Cal)'!N69</f>
        <v>100094178.20999999</v>
      </c>
      <c r="U69" s="72">
        <f>+'[4]Datos Anuales (sin Out y Cal)'!O69</f>
        <v>44.61</v>
      </c>
      <c r="V69" s="25">
        <f>+'[4]Datos Anuales (sin Out y Cal)'!P69</f>
        <v>1682820.75</v>
      </c>
      <c r="W69" s="72">
        <f>+'[4]Datos Anuales (sin Out y Cal)'!Q69</f>
        <v>0.75</v>
      </c>
      <c r="X69" s="25">
        <f>+'[4]Datos Anuales (sin Out y Cal)'!R69</f>
        <v>0</v>
      </c>
      <c r="Y69" s="26"/>
      <c r="AA69" s="27">
        <v>145329</v>
      </c>
      <c r="AB69" s="27">
        <v>9567</v>
      </c>
      <c r="AC69" s="27">
        <v>21288499</v>
      </c>
      <c r="AD69" s="28">
        <v>0.25401839132138493</v>
      </c>
      <c r="AE69" s="28">
        <v>65.310501365079801</v>
      </c>
    </row>
    <row r="70" spans="1:31" ht="15" customHeight="1" x14ac:dyDescent="0.2">
      <c r="A70" s="24">
        <f>+'[4]Datos Anuales (sin Out y Cal)'!A70</f>
        <v>150</v>
      </c>
      <c r="B70" s="70" t="str">
        <f>+'[4]Datos Anuales (sin Out y Cal)'!B70</f>
        <v xml:space="preserve">Puget Sound Energy, Inc.                                              </v>
      </c>
      <c r="C70" s="24">
        <f>+'[4]Datos Anuales (sin Out y Cal)'!C70</f>
        <v>2017</v>
      </c>
      <c r="D70" s="31">
        <f>+'[4]Datos Anuales (sin Out y Cal)'!D70</f>
        <v>4145698780.8591876</v>
      </c>
      <c r="E70" s="25">
        <f>+'[4]Datos Anuales (sin Out y Cal)'!E70</f>
        <v>207478110.93694049</v>
      </c>
      <c r="F70" s="25">
        <f>+'[4]Datos Anuales (sin Out y Cal)'!F70</f>
        <v>180961591.70978332</v>
      </c>
      <c r="G70" s="31">
        <f>+'[4]Datos Anuales (sin Out y Cal)'!G70</f>
        <v>84822907.597572744</v>
      </c>
      <c r="H70" s="30">
        <v>150</v>
      </c>
      <c r="I70" s="31" t="s">
        <v>66</v>
      </c>
      <c r="J70" s="30">
        <v>2017</v>
      </c>
      <c r="K70" s="25">
        <f>+'[4]Datos Anuales (sin Out y Cal)'!H70</f>
        <v>66605038.040775932</v>
      </c>
      <c r="L70" s="25">
        <f>+'[4]Datos Anuales (sin Out y Cal)'!I70</f>
        <v>21316397</v>
      </c>
      <c r="M70" s="25">
        <f>+'[4]Datos Anuales (sin Out y Cal)'!J70</f>
        <v>1595656</v>
      </c>
      <c r="N70" s="25">
        <f>+'[4]Datos Anuales (sin Out y Cal)'!K70</f>
        <v>1135044</v>
      </c>
      <c r="O70" s="25">
        <f>+'[4]Datos Anuales (sin Out y Cal)'!L70</f>
        <v>3633.5021227971915</v>
      </c>
      <c r="P70" s="30">
        <v>150</v>
      </c>
      <c r="Q70" s="34" t="s">
        <v>66</v>
      </c>
      <c r="R70" s="30">
        <v>2017</v>
      </c>
      <c r="S70" s="25">
        <f>+'[4]Datos Anuales (sin Out y Cal)'!M70</f>
        <v>34117.510000000009</v>
      </c>
      <c r="T70" s="25">
        <f>+'[4]Datos Anuales (sin Out y Cal)'!N70</f>
        <v>198632700</v>
      </c>
      <c r="U70" s="72">
        <f>+'[4]Datos Anuales (sin Out y Cal)'!O70</f>
        <v>175</v>
      </c>
      <c r="V70" s="25">
        <f>+'[4]Datos Anuales (sin Out y Cal)'!P70</f>
        <v>2043079.2</v>
      </c>
      <c r="W70" s="72">
        <f>+'[4]Datos Anuales (sin Out y Cal)'!Q70</f>
        <v>1.8</v>
      </c>
      <c r="X70" s="25">
        <f>+'[4]Datos Anuales (sin Out y Cal)'!R70</f>
        <v>0</v>
      </c>
      <c r="Y70" s="26"/>
      <c r="AA70" s="27">
        <v>5910970</v>
      </c>
      <c r="AB70" s="27">
        <v>4572</v>
      </c>
      <c r="AC70" s="27">
        <v>28795968</v>
      </c>
      <c r="AD70" s="28">
        <v>0.71898752381979647</v>
      </c>
      <c r="AE70" s="28">
        <v>938.49787720280835</v>
      </c>
    </row>
    <row r="71" spans="1:31" ht="15" customHeight="1" x14ac:dyDescent="0.2">
      <c r="A71" s="24">
        <f>+'[4]Datos Anuales (sin Out y Cal)'!A71</f>
        <v>151</v>
      </c>
      <c r="B71" s="70" t="str">
        <f>+'[4]Datos Anuales (sin Out y Cal)'!B71</f>
        <v xml:space="preserve">Rochester Gas and Electric Corporation                                </v>
      </c>
      <c r="C71" s="24">
        <f>+'[4]Datos Anuales (sin Out y Cal)'!C71</f>
        <v>2017</v>
      </c>
      <c r="D71" s="31">
        <f>+'[4]Datos Anuales (sin Out y Cal)'!D71</f>
        <v>1957676651.926013</v>
      </c>
      <c r="E71" s="25">
        <f>+'[4]Datos Anuales (sin Out y Cal)'!E71</f>
        <v>70510520.985197037</v>
      </c>
      <c r="F71" s="25">
        <f>+'[4]Datos Anuales (sin Out y Cal)'!F71</f>
        <v>85972267.132970706</v>
      </c>
      <c r="G71" s="31">
        <f>+'[4]Datos Anuales (sin Out y Cal)'!G71</f>
        <v>70635967.035427451</v>
      </c>
      <c r="H71" s="30">
        <v>151</v>
      </c>
      <c r="I71" s="31" t="s">
        <v>125</v>
      </c>
      <c r="J71" s="30">
        <v>2017</v>
      </c>
      <c r="K71" s="25">
        <f>+'[4]Datos Anuales (sin Out y Cal)'!H71</f>
        <v>39092859.945603125</v>
      </c>
      <c r="L71" s="25">
        <f>+'[4]Datos Anuales (sin Out y Cal)'!I71</f>
        <v>7015331</v>
      </c>
      <c r="M71" s="25">
        <f>+'[4]Datos Anuales (sin Out y Cal)'!J71</f>
        <v>292680</v>
      </c>
      <c r="N71" s="25">
        <f>+'[4]Datos Anuales (sin Out y Cal)'!K71</f>
        <v>378409</v>
      </c>
      <c r="O71" s="25">
        <f>+'[4]Datos Anuales (sin Out y Cal)'!L71</f>
        <v>1400.559131162267</v>
      </c>
      <c r="P71" s="30">
        <v>151</v>
      </c>
      <c r="Q71" s="34" t="s">
        <v>125</v>
      </c>
      <c r="R71" s="30">
        <v>2017</v>
      </c>
      <c r="S71" s="25">
        <f>+'[4]Datos Anuales (sin Out y Cal)'!M71</f>
        <v>21676.996566586793</v>
      </c>
      <c r="T71" s="25">
        <f>+'[4]Datos Anuales (sin Out y Cal)'!N71</f>
        <v>23612721.599999998</v>
      </c>
      <c r="U71" s="72">
        <f>+'[4]Datos Anuales (sin Out y Cal)'!O71</f>
        <v>62.4</v>
      </c>
      <c r="V71" s="25">
        <f>+'[4]Datos Anuales (sin Out y Cal)'!P71</f>
        <v>503283.97000000003</v>
      </c>
      <c r="W71" s="72">
        <f>+'[4]Datos Anuales (sin Out y Cal)'!Q71</f>
        <v>1.33</v>
      </c>
      <c r="X71" s="25">
        <f>+'[4]Datos Anuales (sin Out y Cal)'!R71</f>
        <v>0</v>
      </c>
      <c r="Y71" s="26"/>
      <c r="AA71" s="27">
        <v>200941</v>
      </c>
      <c r="AB71" s="27">
        <v>1439</v>
      </c>
      <c r="AC71" s="27">
        <v>7522049</v>
      </c>
      <c r="AD71" s="28">
        <v>0.59672091222659063</v>
      </c>
      <c r="AE71" s="28">
        <v>38.440868837732914</v>
      </c>
    </row>
    <row r="72" spans="1:31" ht="15" customHeight="1" x14ac:dyDescent="0.2">
      <c r="A72" s="24">
        <f>+'[4]Datos Anuales (sin Out y Cal)'!A72</f>
        <v>152</v>
      </c>
      <c r="B72" s="70" t="str">
        <f>+'[4]Datos Anuales (sin Out y Cal)'!B72</f>
        <v xml:space="preserve">Rockland Electric Company                                             </v>
      </c>
      <c r="C72" s="24">
        <f>+'[4]Datos Anuales (sin Out y Cal)'!C72</f>
        <v>2017</v>
      </c>
      <c r="D72" s="31">
        <f>+'[4]Datos Anuales (sin Out y Cal)'!D72</f>
        <v>341321176.93882209</v>
      </c>
      <c r="E72" s="25">
        <f>+'[4]Datos Anuales (sin Out y Cal)'!E72</f>
        <v>12089332.292049678</v>
      </c>
      <c r="F72" s="25">
        <f>+'[4]Datos Anuales (sin Out y Cal)'!F72</f>
        <v>16921497.771313906</v>
      </c>
      <c r="G72" s="31">
        <f>+'[4]Datos Anuales (sin Out y Cal)'!G72</f>
        <v>19006306.749910511</v>
      </c>
      <c r="H72" s="30">
        <v>152</v>
      </c>
      <c r="I72" s="31" t="s">
        <v>119</v>
      </c>
      <c r="J72" s="30">
        <v>2017</v>
      </c>
      <c r="K72" s="25">
        <f>+'[4]Datos Anuales (sin Out y Cal)'!H72</f>
        <v>19789055.256813072</v>
      </c>
      <c r="L72" s="25">
        <f>+'[4]Datos Anuales (sin Out y Cal)'!I72</f>
        <v>1538962</v>
      </c>
      <c r="M72" s="25">
        <f>+'[4]Datos Anuales (sin Out y Cal)'!J72</f>
        <v>66896</v>
      </c>
      <c r="N72" s="25">
        <f>+'[4]Datos Anuales (sin Out y Cal)'!K72</f>
        <v>73345</v>
      </c>
      <c r="O72" s="25">
        <f>+'[4]Datos Anuales (sin Out y Cal)'!L72</f>
        <v>399</v>
      </c>
      <c r="P72" s="30">
        <v>152</v>
      </c>
      <c r="Q72" s="34" t="s">
        <v>119</v>
      </c>
      <c r="R72" s="30">
        <v>2017</v>
      </c>
      <c r="S72" s="25">
        <f>+'[4]Datos Anuales (sin Out y Cal)'!M72</f>
        <v>5111.1902678411507</v>
      </c>
      <c r="T72" s="25">
        <f>+'[4]Datos Anuales (sin Out y Cal)'!N72</f>
        <v>7248099.5899999999</v>
      </c>
      <c r="U72" s="72">
        <f>+'[4]Datos Anuales (sin Out y Cal)'!O72</f>
        <v>98.822000000000003</v>
      </c>
      <c r="V72" s="25">
        <f>+'[4]Datos Anuales (sin Out y Cal)'!P72</f>
        <v>60509.625</v>
      </c>
      <c r="W72" s="72">
        <f>+'[4]Datos Anuales (sin Out y Cal)'!Q72</f>
        <v>0.82499999999999996</v>
      </c>
      <c r="X72" s="25">
        <f>+'[4]Datos Anuales (sin Out y Cal)'!R72</f>
        <v>0</v>
      </c>
      <c r="Y72" s="26"/>
      <c r="AA72" s="27">
        <v>0</v>
      </c>
      <c r="AB72" s="27">
        <v>399</v>
      </c>
      <c r="AC72" s="27">
        <v>1607147</v>
      </c>
      <c r="AD72" s="28">
        <v>0.45981019901351555</v>
      </c>
      <c r="AE72" s="28">
        <v>0</v>
      </c>
    </row>
    <row r="73" spans="1:31" ht="15" customHeight="1" x14ac:dyDescent="0.2">
      <c r="A73" s="24">
        <f>+'[4]Datos Anuales (sin Out y Cal)'!A73</f>
        <v>155</v>
      </c>
      <c r="B73" s="70" t="str">
        <f>+'[4]Datos Anuales (sin Out y Cal)'!B73</f>
        <v xml:space="preserve">San Diego Gas &amp; Electric Company                                      </v>
      </c>
      <c r="C73" s="24">
        <f>+'[4]Datos Anuales (sin Out y Cal)'!C73</f>
        <v>2017</v>
      </c>
      <c r="D73" s="31">
        <f>+'[4]Datos Anuales (sin Out y Cal)'!D73</f>
        <v>5995760843.152832</v>
      </c>
      <c r="E73" s="25">
        <f>+'[4]Datos Anuales (sin Out y Cal)'!E73</f>
        <v>341265033.75182569</v>
      </c>
      <c r="F73" s="25">
        <f>+'[4]Datos Anuales (sin Out y Cal)'!F73</f>
        <v>239739460.80786851</v>
      </c>
      <c r="G73" s="31">
        <f>+'[4]Datos Anuales (sin Out y Cal)'!G73</f>
        <v>137653231.03637922</v>
      </c>
      <c r="H73" s="30">
        <v>155</v>
      </c>
      <c r="I73" s="31" t="s">
        <v>97</v>
      </c>
      <c r="J73" s="30">
        <v>2017</v>
      </c>
      <c r="K73" s="25">
        <f>+'[4]Datos Anuales (sin Out y Cal)'!H73</f>
        <v>325415563.49239713</v>
      </c>
      <c r="L73" s="25">
        <f>+'[4]Datos Anuales (sin Out y Cal)'!I73</f>
        <v>15623083</v>
      </c>
      <c r="M73" s="25">
        <f>+'[4]Datos Anuales (sin Out y Cal)'!J73</f>
        <v>1227213</v>
      </c>
      <c r="N73" s="25">
        <f>+'[4]Datos Anuales (sin Out y Cal)'!K73</f>
        <v>1434024</v>
      </c>
      <c r="O73" s="25">
        <f>+'[4]Datos Anuales (sin Out y Cal)'!L73</f>
        <v>2510.3655452940739</v>
      </c>
      <c r="P73" s="30">
        <v>155</v>
      </c>
      <c r="Q73" s="34" t="s">
        <v>97</v>
      </c>
      <c r="R73" s="30">
        <v>2017</v>
      </c>
      <c r="S73" s="25">
        <f>+'[4]Datos Anuales (sin Out y Cal)'!M73</f>
        <v>21937.535345332955</v>
      </c>
      <c r="T73" s="25">
        <f>+'[4]Datos Anuales (sin Out y Cal)'!N73</f>
        <v>92508888.24000001</v>
      </c>
      <c r="U73" s="72">
        <f>+'[4]Datos Anuales (sin Out y Cal)'!O73</f>
        <v>64.510000000000005</v>
      </c>
      <c r="V73" s="25">
        <f>+'[4]Datos Anuales (sin Out y Cal)'!P73</f>
        <v>838904.03999999992</v>
      </c>
      <c r="W73" s="72">
        <f>+'[4]Datos Anuales (sin Out y Cal)'!Q73</f>
        <v>0.58499999999999996</v>
      </c>
      <c r="X73" s="25">
        <f>+'[4]Datos Anuales (sin Out y Cal)'!R73</f>
        <v>0</v>
      </c>
      <c r="Y73" s="26"/>
      <c r="AA73" s="27">
        <v>13677887</v>
      </c>
      <c r="AB73" s="27">
        <v>4544</v>
      </c>
      <c r="AC73" s="27">
        <v>30562188</v>
      </c>
      <c r="AD73" s="28">
        <v>0.76778922679915107</v>
      </c>
      <c r="AE73" s="28">
        <v>2033.6344547059261</v>
      </c>
    </row>
    <row r="74" spans="1:31" ht="15" customHeight="1" x14ac:dyDescent="0.2">
      <c r="A74" s="24">
        <f>+'[4]Datos Anuales (sin Out y Cal)'!A74</f>
        <v>157</v>
      </c>
      <c r="B74" s="70" t="str">
        <f>+'[4]Datos Anuales (sin Out y Cal)'!B74</f>
        <v xml:space="preserve">Sierra Pacific Power Company d/b/a NV Energy                          </v>
      </c>
      <c r="C74" s="24">
        <f>+'[4]Datos Anuales (sin Out y Cal)'!C74</f>
        <v>2017</v>
      </c>
      <c r="D74" s="31">
        <f>+'[4]Datos Anuales (sin Out y Cal)'!D74</f>
        <v>1977155377.4322464</v>
      </c>
      <c r="E74" s="25">
        <f>+'[4]Datos Anuales (sin Out y Cal)'!E74</f>
        <v>84429189.514717579</v>
      </c>
      <c r="F74" s="25">
        <f>+'[4]Datos Anuales (sin Out y Cal)'!F74</f>
        <v>24926899.920723498</v>
      </c>
      <c r="G74" s="31">
        <f>+'[4]Datos Anuales (sin Out y Cal)'!G74</f>
        <v>26903990.290188927</v>
      </c>
      <c r="H74" s="30">
        <v>157</v>
      </c>
      <c r="I74" s="31" t="s">
        <v>93</v>
      </c>
      <c r="J74" s="30">
        <v>2017</v>
      </c>
      <c r="K74" s="25">
        <f>+'[4]Datos Anuales (sin Out y Cal)'!H74</f>
        <v>24721510.311461546</v>
      </c>
      <c r="L74" s="25">
        <f>+'[4]Datos Anuales (sin Out y Cal)'!I74</f>
        <v>8637624</v>
      </c>
      <c r="M74" s="25">
        <f>+'[4]Datos Anuales (sin Out y Cal)'!J74</f>
        <v>575707</v>
      </c>
      <c r="N74" s="25">
        <f>+'[4]Datos Anuales (sin Out y Cal)'!K74</f>
        <v>342120</v>
      </c>
      <c r="O74" s="25">
        <f>+'[4]Datos Anuales (sin Out y Cal)'!L74</f>
        <v>1756.2197115234862</v>
      </c>
      <c r="P74" s="30">
        <v>157</v>
      </c>
      <c r="Q74" s="34" t="s">
        <v>93</v>
      </c>
      <c r="R74" s="30">
        <v>2017</v>
      </c>
      <c r="S74" s="25">
        <f>+'[4]Datos Anuales (sin Out y Cal)'!M74</f>
        <v>24815.12423740064</v>
      </c>
      <c r="T74" s="25">
        <f>+'[4]Datos Anuales (sin Out y Cal)'!N74</f>
        <v>74910595.200000003</v>
      </c>
      <c r="U74" s="72">
        <f>+'[4]Datos Anuales (sin Out y Cal)'!O74</f>
        <v>218.96</v>
      </c>
      <c r="V74" s="25">
        <f>+'[4]Datos Anuales (sin Out y Cal)'!P74</f>
        <v>670555.19999999995</v>
      </c>
      <c r="W74" s="72">
        <f>+'[4]Datos Anuales (sin Out y Cal)'!Q74</f>
        <v>1.96</v>
      </c>
      <c r="X74" s="25">
        <f>+'[4]Datos Anuales (sin Out y Cal)'!R74</f>
        <v>0</v>
      </c>
      <c r="Y74" s="26"/>
      <c r="AA74" s="27">
        <v>561229</v>
      </c>
      <c r="AB74" s="27">
        <v>1863</v>
      </c>
      <c r="AC74" s="27">
        <v>9791785</v>
      </c>
      <c r="AD74" s="28">
        <v>0.5999912376806692</v>
      </c>
      <c r="AE74" s="28">
        <v>106.78028847651373</v>
      </c>
    </row>
    <row r="75" spans="1:31" ht="15" customHeight="1" x14ac:dyDescent="0.2">
      <c r="A75" s="24">
        <f>+'[4]Datos Anuales (sin Out y Cal)'!A75</f>
        <v>159</v>
      </c>
      <c r="B75" s="70" t="str">
        <f>+'[4]Datos Anuales (sin Out y Cal)'!B75</f>
        <v xml:space="preserve">South Carolina Electric &amp; Gas Company                                 </v>
      </c>
      <c r="C75" s="24">
        <f>+'[4]Datos Anuales (sin Out y Cal)'!C75</f>
        <v>2017</v>
      </c>
      <c r="D75" s="31">
        <f>+'[4]Datos Anuales (sin Out y Cal)'!D75</f>
        <v>3877911557.9627633</v>
      </c>
      <c r="E75" s="25">
        <f>+'[4]Datos Anuales (sin Out y Cal)'!E75</f>
        <v>178343329.06679964</v>
      </c>
      <c r="F75" s="25">
        <f>+'[4]Datos Anuales (sin Out y Cal)'!F75</f>
        <v>66259578.627732612</v>
      </c>
      <c r="G75" s="31">
        <f>+'[4]Datos Anuales (sin Out y Cal)'!G75</f>
        <v>54807156.751513347</v>
      </c>
      <c r="H75" s="30">
        <v>159</v>
      </c>
      <c r="I75" s="31" t="s">
        <v>95</v>
      </c>
      <c r="J75" s="30">
        <v>2017</v>
      </c>
      <c r="K75" s="25">
        <f>+'[4]Datos Anuales (sin Out y Cal)'!H75</f>
        <v>60351644.384830296</v>
      </c>
      <c r="L75" s="25">
        <f>+'[4]Datos Anuales (sin Out y Cal)'!I75</f>
        <v>21963071</v>
      </c>
      <c r="M75" s="25">
        <f>+'[4]Datos Anuales (sin Out y Cal)'!J75</f>
        <v>1037021</v>
      </c>
      <c r="N75" s="25">
        <f>+'[4]Datos Anuales (sin Out y Cal)'!K75</f>
        <v>715595</v>
      </c>
      <c r="O75" s="25">
        <f>+'[4]Datos Anuales (sin Out y Cal)'!L75</f>
        <v>4522.1159315375353</v>
      </c>
      <c r="P75" s="30">
        <v>159</v>
      </c>
      <c r="Q75" s="34" t="s">
        <v>95</v>
      </c>
      <c r="R75" s="30">
        <v>2017</v>
      </c>
      <c r="S75" s="25">
        <f>+'[4]Datos Anuales (sin Out y Cal)'!M75</f>
        <v>38186.215247752269</v>
      </c>
      <c r="T75" s="25">
        <f>+'[4]Datos Anuales (sin Out y Cal)'!N75</f>
        <v>58549982.899999999</v>
      </c>
      <c r="U75" s="72">
        <f>+'[4]Datos Anuales (sin Out y Cal)'!O75</f>
        <v>81.819999999999993</v>
      </c>
      <c r="V75" s="25">
        <f>+'[4]Datos Anuales (sin Out y Cal)'!P75</f>
        <v>1323850.75</v>
      </c>
      <c r="W75" s="72">
        <f>+'[4]Datos Anuales (sin Out y Cal)'!Q75</f>
        <v>1.85</v>
      </c>
      <c r="X75" s="25">
        <f>+'[4]Datos Anuales (sin Out y Cal)'!R75</f>
        <v>0</v>
      </c>
      <c r="Y75" s="26"/>
      <c r="AA75" s="27">
        <v>915998</v>
      </c>
      <c r="AB75" s="27">
        <v>4701</v>
      </c>
      <c r="AC75" s="27">
        <v>24072052</v>
      </c>
      <c r="AD75" s="28">
        <v>0.58454608414220621</v>
      </c>
      <c r="AE75" s="28">
        <v>178.88406846246428</v>
      </c>
    </row>
    <row r="76" spans="1:31" ht="15" customHeight="1" x14ac:dyDescent="0.2">
      <c r="A76" s="24">
        <f>+'[4]Datos Anuales (sin Out y Cal)'!A76</f>
        <v>161</v>
      </c>
      <c r="B76" s="70" t="str">
        <f>+'[4]Datos Anuales (sin Out y Cal)'!B76</f>
        <v xml:space="preserve">Southern California Edison Company                                    </v>
      </c>
      <c r="C76" s="24">
        <f>+'[4]Datos Anuales (sin Out y Cal)'!C76</f>
        <v>2017</v>
      </c>
      <c r="D76" s="31">
        <f>+'[4]Datos Anuales (sin Out y Cal)'!D76</f>
        <v>23694722027.802982</v>
      </c>
      <c r="E76" s="25">
        <f>+'[4]Datos Anuales (sin Out y Cal)'!E76</f>
        <v>1306379956.9491115</v>
      </c>
      <c r="F76" s="25">
        <f>+'[4]Datos Anuales (sin Out y Cal)'!F76</f>
        <v>729991086.44196987</v>
      </c>
      <c r="G76" s="31">
        <f>+'[4]Datos Anuales (sin Out y Cal)'!G76</f>
        <v>508256828.57385314</v>
      </c>
      <c r="H76" s="30">
        <v>161</v>
      </c>
      <c r="I76" s="31" t="s">
        <v>114</v>
      </c>
      <c r="J76" s="30">
        <v>2017</v>
      </c>
      <c r="K76" s="25">
        <f>+'[4]Datos Anuales (sin Out y Cal)'!H76</f>
        <v>737332118.88928473</v>
      </c>
      <c r="L76" s="25">
        <f>+'[4]Datos Anuales (sin Out y Cal)'!I76</f>
        <v>84311171</v>
      </c>
      <c r="M76" s="25">
        <f>+'[4]Datos Anuales (sin Out y Cal)'!J76</f>
        <v>6023102</v>
      </c>
      <c r="N76" s="25">
        <f>+'[4]Datos Anuales (sin Out y Cal)'!K76</f>
        <v>5071781</v>
      </c>
      <c r="O76" s="25">
        <f>+'[4]Datos Anuales (sin Out y Cal)'!L76</f>
        <v>21444.81315236423</v>
      </c>
      <c r="P76" s="30">
        <v>161</v>
      </c>
      <c r="Q76" s="34" t="s">
        <v>114</v>
      </c>
      <c r="R76" s="30">
        <v>2017</v>
      </c>
      <c r="S76" s="25">
        <f>+'[4]Datos Anuales (sin Out y Cal)'!M76</f>
        <v>114808.89273066571</v>
      </c>
      <c r="T76" s="25">
        <f>+'[4]Datos Anuales (sin Out y Cal)'!N76</f>
        <v>465204040.44400001</v>
      </c>
      <c r="U76" s="72">
        <f>+'[4]Datos Anuales (sin Out y Cal)'!O76</f>
        <v>91.724000000000004</v>
      </c>
      <c r="V76" s="25">
        <f>+'[4]Datos Anuales (sin Out y Cal)'!P76</f>
        <v>6045562.9519999996</v>
      </c>
      <c r="W76" s="72">
        <f>+'[4]Datos Anuales (sin Out y Cal)'!Q76</f>
        <v>1.1919999999999999</v>
      </c>
      <c r="X76" s="25">
        <f>+'[4]Datos Anuales (sin Out y Cal)'!R76</f>
        <v>0</v>
      </c>
      <c r="Y76" s="26"/>
      <c r="AA76" s="27">
        <v>6980555</v>
      </c>
      <c r="AB76" s="27">
        <v>23355</v>
      </c>
      <c r="AC76" s="27">
        <v>85348123</v>
      </c>
      <c r="AD76" s="28">
        <v>0.41716704840612773</v>
      </c>
      <c r="AE76" s="28">
        <v>1910.1868476357706</v>
      </c>
    </row>
    <row r="77" spans="1:31" ht="15" customHeight="1" x14ac:dyDescent="0.2">
      <c r="A77" s="24">
        <f>+'[4]Datos Anuales (sin Out y Cal)'!A77</f>
        <v>163</v>
      </c>
      <c r="B77" s="70" t="str">
        <f>+'[4]Datos Anuales (sin Out y Cal)'!B77</f>
        <v xml:space="preserve">Southern Indiana Gas and Electric Company                             </v>
      </c>
      <c r="C77" s="24">
        <f>+'[4]Datos Anuales (sin Out y Cal)'!C77</f>
        <v>2017</v>
      </c>
      <c r="D77" s="31">
        <f>+'[4]Datos Anuales (sin Out y Cal)'!D77</f>
        <v>1031024008.4421939</v>
      </c>
      <c r="E77" s="25">
        <f>+'[4]Datos Anuales (sin Out y Cal)'!E77</f>
        <v>25946176.021976881</v>
      </c>
      <c r="F77" s="25">
        <f>+'[4]Datos Anuales (sin Out y Cal)'!F77</f>
        <v>17468995.540632188</v>
      </c>
      <c r="G77" s="31">
        <f>+'[4]Datos Anuales (sin Out y Cal)'!G77</f>
        <v>16928282.258561034</v>
      </c>
      <c r="H77" s="30">
        <v>163</v>
      </c>
      <c r="I77" s="31" t="s">
        <v>103</v>
      </c>
      <c r="J77" s="30">
        <v>2017</v>
      </c>
      <c r="K77" s="25">
        <f>+'[4]Datos Anuales (sin Out y Cal)'!H77</f>
        <v>12979817.003099857</v>
      </c>
      <c r="L77" s="25">
        <f>+'[4]Datos Anuales (sin Out y Cal)'!I77</f>
        <v>4757567</v>
      </c>
      <c r="M77" s="25">
        <f>+'[4]Datos Anuales (sin Out y Cal)'!J77</f>
        <v>309840</v>
      </c>
      <c r="N77" s="25">
        <f>+'[4]Datos Anuales (sin Out y Cal)'!K77</f>
        <v>145277</v>
      </c>
      <c r="O77" s="25">
        <f>+'[4]Datos Anuales (sin Out y Cal)'!L77</f>
        <v>1013.5853659416447</v>
      </c>
      <c r="P77" s="30">
        <v>163</v>
      </c>
      <c r="Q77" s="34" t="s">
        <v>103</v>
      </c>
      <c r="R77" s="30">
        <v>2017</v>
      </c>
      <c r="S77" s="25">
        <f>+'[4]Datos Anuales (sin Out y Cal)'!M77</f>
        <v>8599.2984249045257</v>
      </c>
      <c r="T77" s="25">
        <f>+'[4]Datos Anuales (sin Out y Cal)'!N77</f>
        <v>8542287.5999999996</v>
      </c>
      <c r="U77" s="72">
        <f>+'[4]Datos Anuales (sin Out y Cal)'!O77</f>
        <v>58.8</v>
      </c>
      <c r="V77" s="25">
        <f>+'[4]Datos Anuales (sin Out y Cal)'!P77</f>
        <v>116221.6</v>
      </c>
      <c r="W77" s="72">
        <f>+'[4]Datos Anuales (sin Out y Cal)'!Q77</f>
        <v>0.8</v>
      </c>
      <c r="X77" s="25">
        <f>+'[4]Datos Anuales (sin Out y Cal)'!R77</f>
        <v>0</v>
      </c>
      <c r="Y77" s="26"/>
      <c r="AA77" s="27">
        <v>463252</v>
      </c>
      <c r="AB77" s="27">
        <v>1106</v>
      </c>
      <c r="AC77" s="27">
        <v>5544108</v>
      </c>
      <c r="AD77" s="28">
        <v>0.57223240605415049</v>
      </c>
      <c r="AE77" s="28">
        <v>92.41463405835529</v>
      </c>
    </row>
    <row r="78" spans="1:31" ht="15" customHeight="1" x14ac:dyDescent="0.2">
      <c r="A78" s="24">
        <f>+'[4]Datos Anuales (sin Out y Cal)'!A78</f>
        <v>164</v>
      </c>
      <c r="B78" s="70" t="str">
        <f>+'[4]Datos Anuales (sin Out y Cal)'!B78</f>
        <v xml:space="preserve">Southwestern Electric Power Company                                   </v>
      </c>
      <c r="C78" s="24">
        <f>+'[4]Datos Anuales (sin Out y Cal)'!C78</f>
        <v>2017</v>
      </c>
      <c r="D78" s="31">
        <f>+'[4]Datos Anuales (sin Out y Cal)'!D78</f>
        <v>2541807455.1140656</v>
      </c>
      <c r="E78" s="25">
        <f>+'[4]Datos Anuales (sin Out y Cal)'!E78</f>
        <v>119672364.53656003</v>
      </c>
      <c r="F78" s="25">
        <f>+'[4]Datos Anuales (sin Out y Cal)'!F78</f>
        <v>41025855.516201399</v>
      </c>
      <c r="G78" s="31">
        <f>+'[4]Datos Anuales (sin Out y Cal)'!G78</f>
        <v>83914032.758905485</v>
      </c>
      <c r="H78" s="30">
        <v>164</v>
      </c>
      <c r="I78" s="31" t="s">
        <v>45</v>
      </c>
      <c r="J78" s="30">
        <v>2017</v>
      </c>
      <c r="K78" s="25">
        <f>+'[4]Datos Anuales (sin Out y Cal)'!H78</f>
        <v>22491896.123729624</v>
      </c>
      <c r="L78" s="25">
        <f>+'[4]Datos Anuales (sin Out y Cal)'!I78</f>
        <v>17147210</v>
      </c>
      <c r="M78" s="25">
        <f>+'[4]Datos Anuales (sin Out y Cal)'!J78</f>
        <v>660902</v>
      </c>
      <c r="N78" s="25">
        <f>+'[4]Datos Anuales (sin Out y Cal)'!K78</f>
        <v>534632</v>
      </c>
      <c r="O78" s="25">
        <f>+'[4]Datos Anuales (sin Out y Cal)'!L78</f>
        <v>3160.5532800681176</v>
      </c>
      <c r="P78" s="30">
        <v>164</v>
      </c>
      <c r="Q78" s="34" t="s">
        <v>45</v>
      </c>
      <c r="R78" s="30">
        <v>2017</v>
      </c>
      <c r="S78" s="25">
        <f>+'[4]Datos Anuales (sin Out y Cal)'!M78</f>
        <v>44632.566128390725</v>
      </c>
      <c r="T78" s="25">
        <f>+'[4]Datos Anuales (sin Out y Cal)'!N78</f>
        <v>70036792</v>
      </c>
      <c r="U78" s="72">
        <f>+'[4]Datos Anuales (sin Out y Cal)'!O78</f>
        <v>131</v>
      </c>
      <c r="V78" s="25">
        <f>+'[4]Datos Anuales (sin Out y Cal)'!P78</f>
        <v>802482.63199999998</v>
      </c>
      <c r="W78" s="72">
        <f>+'[4]Datos Anuales (sin Out y Cal)'!Q78</f>
        <v>1.5009999999999999</v>
      </c>
      <c r="X78" s="25">
        <f>+'[4]Datos Anuales (sin Out y Cal)'!R78</f>
        <v>0</v>
      </c>
      <c r="Y78" s="26"/>
      <c r="AA78" s="27">
        <v>9109824</v>
      </c>
      <c r="AB78" s="27">
        <v>4768</v>
      </c>
      <c r="AC78" s="27">
        <v>27021512</v>
      </c>
      <c r="AD78" s="28">
        <v>0.64694787931721376</v>
      </c>
      <c r="AE78" s="28">
        <v>1607.4467199318824</v>
      </c>
    </row>
    <row r="79" spans="1:31" ht="15" customHeight="1" x14ac:dyDescent="0.2">
      <c r="A79" s="24">
        <f>+'[4]Datos Anuales (sin Out y Cal)'!A79</f>
        <v>166</v>
      </c>
      <c r="B79" s="70" t="str">
        <f>+'[4]Datos Anuales (sin Out y Cal)'!B79</f>
        <v xml:space="preserve">Southwestern Public Service Company                                   </v>
      </c>
      <c r="C79" s="24">
        <f>+'[4]Datos Anuales (sin Out y Cal)'!C79</f>
        <v>2017</v>
      </c>
      <c r="D79" s="31">
        <f>+'[4]Datos Anuales (sin Out y Cal)'!D79</f>
        <v>2669248684.6011724</v>
      </c>
      <c r="E79" s="25">
        <f>+'[4]Datos Anuales (sin Out y Cal)'!E79</f>
        <v>91412783.727491841</v>
      </c>
      <c r="F79" s="25">
        <f>+'[4]Datos Anuales (sin Out y Cal)'!F79</f>
        <v>40704458.608817868</v>
      </c>
      <c r="G79" s="31">
        <f>+'[4]Datos Anuales (sin Out y Cal)'!G79</f>
        <v>47526712.769976951</v>
      </c>
      <c r="H79" s="30">
        <v>166</v>
      </c>
      <c r="I79" s="31" t="s">
        <v>116</v>
      </c>
      <c r="J79" s="30">
        <v>2017</v>
      </c>
      <c r="K79" s="25">
        <f>+'[4]Datos Anuales (sin Out y Cal)'!H79</f>
        <v>25801636.090949815</v>
      </c>
      <c r="L79" s="25">
        <f>+'[4]Datos Anuales (sin Out y Cal)'!I79</f>
        <v>19305301</v>
      </c>
      <c r="M79" s="25">
        <f>+'[4]Datos Anuales (sin Out y Cal)'!J79</f>
        <v>590905</v>
      </c>
      <c r="N79" s="25">
        <f>+'[4]Datos Anuales (sin Out y Cal)'!K79</f>
        <v>389818</v>
      </c>
      <c r="O79" s="25">
        <f>+'[4]Datos Anuales (sin Out y Cal)'!L79</f>
        <v>3140.7322537995196</v>
      </c>
      <c r="P79" s="30">
        <v>166</v>
      </c>
      <c r="Q79" s="34" t="s">
        <v>116</v>
      </c>
      <c r="R79" s="30">
        <v>2017</v>
      </c>
      <c r="S79" s="25">
        <f>+'[4]Datos Anuales (sin Out y Cal)'!M79</f>
        <v>32542.984004098824</v>
      </c>
      <c r="T79" s="25">
        <f>+'[4]Datos Anuales (sin Out y Cal)'!N79</f>
        <v>35188870.859999999</v>
      </c>
      <c r="U79" s="72">
        <f>+'[4]Datos Anuales (sin Out y Cal)'!O79</f>
        <v>90.27</v>
      </c>
      <c r="V79" s="25">
        <f>+'[4]Datos Anuales (sin Out y Cal)'!P79</f>
        <v>366428.92</v>
      </c>
      <c r="W79" s="72">
        <f>+'[4]Datos Anuales (sin Out y Cal)'!Q79</f>
        <v>0.94</v>
      </c>
      <c r="X79" s="25">
        <f>+'[4]Datos Anuales (sin Out y Cal)'!R79</f>
        <v>0</v>
      </c>
      <c r="Y79" s="26"/>
      <c r="AA79" s="27">
        <v>7818763</v>
      </c>
      <c r="AB79" s="27">
        <v>4374</v>
      </c>
      <c r="AC79" s="27">
        <v>27730612</v>
      </c>
      <c r="AD79" s="28">
        <v>0.72372999020780748</v>
      </c>
      <c r="AE79" s="28">
        <v>1233.2677462004806</v>
      </c>
    </row>
    <row r="80" spans="1:31" ht="15" customHeight="1" x14ac:dyDescent="0.2">
      <c r="A80" s="24">
        <f>+'[4]Datos Anuales (sin Out y Cal)'!A80</f>
        <v>167</v>
      </c>
      <c r="B80" s="70" t="str">
        <f>+'[4]Datos Anuales (sin Out y Cal)'!B80</f>
        <v xml:space="preserve">Superior Water, Light and Power Company                               </v>
      </c>
      <c r="C80" s="24">
        <f>+'[4]Datos Anuales (sin Out y Cal)'!C80</f>
        <v>2017</v>
      </c>
      <c r="D80" s="31">
        <f>+'[4]Datos Anuales (sin Out y Cal)'!D80</f>
        <v>51373416.281421848</v>
      </c>
      <c r="E80" s="25">
        <f>+'[4]Datos Anuales (sin Out y Cal)'!E80</f>
        <v>5445451.8289773026</v>
      </c>
      <c r="F80" s="25">
        <f>+'[4]Datos Anuales (sin Out y Cal)'!F80</f>
        <v>2029145.8632272221</v>
      </c>
      <c r="G80" s="31">
        <f>+'[4]Datos Anuales (sin Out y Cal)'!G80</f>
        <v>1032379.2994413398</v>
      </c>
      <c r="H80" s="30">
        <v>167</v>
      </c>
      <c r="I80" s="31" t="s">
        <v>118</v>
      </c>
      <c r="J80" s="30">
        <v>2017</v>
      </c>
      <c r="K80" s="25">
        <f>+'[4]Datos Anuales (sin Out y Cal)'!H80</f>
        <v>3097922.935175654</v>
      </c>
      <c r="L80" s="25">
        <f>+'[4]Datos Anuales (sin Out y Cal)'!I80</f>
        <v>847824</v>
      </c>
      <c r="M80" s="25">
        <f>+'[4]Datos Anuales (sin Out y Cal)'!J80</f>
        <v>9938</v>
      </c>
      <c r="N80" s="25">
        <f>+'[4]Datos Anuales (sin Out y Cal)'!K80</f>
        <v>14782</v>
      </c>
      <c r="O80" s="25">
        <f>+'[4]Datos Anuales (sin Out y Cal)'!L80</f>
        <v>133</v>
      </c>
      <c r="P80" s="30">
        <v>167</v>
      </c>
      <c r="Q80" s="34" t="s">
        <v>118</v>
      </c>
      <c r="R80" s="30">
        <v>2017</v>
      </c>
      <c r="S80" s="25">
        <f>+'[4]Datos Anuales (sin Out y Cal)'!M80</f>
        <v>419.78532923583305</v>
      </c>
      <c r="T80" s="25">
        <f>+'[4]Datos Anuales (sin Out y Cal)'!N80</f>
        <v>338064.34</v>
      </c>
      <c r="U80" s="72">
        <f>+'[4]Datos Anuales (sin Out y Cal)'!O80</f>
        <v>22.87</v>
      </c>
      <c r="V80" s="25">
        <f>+'[4]Datos Anuales (sin Out y Cal)'!P80</f>
        <v>8130.1</v>
      </c>
      <c r="W80" s="72">
        <f>+'[4]Datos Anuales (sin Out y Cal)'!Q80</f>
        <v>0.55000000000000004</v>
      </c>
      <c r="X80" s="25">
        <f>+'[4]Datos Anuales (sin Out y Cal)'!R80</f>
        <v>0</v>
      </c>
      <c r="Y80" s="26"/>
      <c r="AA80" s="27">
        <v>0</v>
      </c>
      <c r="AB80" s="27">
        <v>133</v>
      </c>
      <c r="AC80" s="27">
        <v>857762</v>
      </c>
      <c r="AD80" s="28">
        <v>0.73622583856902535</v>
      </c>
      <c r="AE80" s="28">
        <v>0</v>
      </c>
    </row>
    <row r="81" spans="1:31" ht="15" customHeight="1" x14ac:dyDescent="0.2">
      <c r="A81" s="24">
        <f>+'[4]Datos Anuales (sin Out y Cal)'!A81</f>
        <v>170</v>
      </c>
      <c r="B81" s="70" t="str">
        <f>+'[4]Datos Anuales (sin Out y Cal)'!B81</f>
        <v xml:space="preserve">Tampa Electric Company                                                </v>
      </c>
      <c r="C81" s="24">
        <f>+'[4]Datos Anuales (sin Out y Cal)'!C81</f>
        <v>2017</v>
      </c>
      <c r="D81" s="31">
        <f>+'[4]Datos Anuales (sin Out y Cal)'!D81</f>
        <v>2390432544.3676124</v>
      </c>
      <c r="E81" s="25">
        <f>+'[4]Datos Anuales (sin Out y Cal)'!E81</f>
        <v>112725456.67768304</v>
      </c>
      <c r="F81" s="25">
        <f>+'[4]Datos Anuales (sin Out y Cal)'!F81</f>
        <v>84481903.334368199</v>
      </c>
      <c r="G81" s="31">
        <f>+'[4]Datos Anuales (sin Out y Cal)'!G81</f>
        <v>40623260.307026081</v>
      </c>
      <c r="H81" s="30">
        <v>170</v>
      </c>
      <c r="I81" s="31" t="s">
        <v>120</v>
      </c>
      <c r="J81" s="30">
        <v>2017</v>
      </c>
      <c r="K81" s="25">
        <f>+'[4]Datos Anuales (sin Out y Cal)'!H81</f>
        <v>54351644.241360821</v>
      </c>
      <c r="L81" s="25">
        <f>+'[4]Datos Anuales (sin Out y Cal)'!I81</f>
        <v>19186517</v>
      </c>
      <c r="M81" s="25">
        <f>+'[4]Datos Anuales (sin Out y Cal)'!J81</f>
        <v>1108904</v>
      </c>
      <c r="N81" s="25">
        <f>+'[4]Datos Anuales (sin Out y Cal)'!K81</f>
        <v>744691</v>
      </c>
      <c r="O81" s="25">
        <f>+'[4]Datos Anuales (sin Out y Cal)'!L81</f>
        <v>3861.6312131464297</v>
      </c>
      <c r="P81" s="30">
        <v>170</v>
      </c>
      <c r="Q81" s="34" t="s">
        <v>120</v>
      </c>
      <c r="R81" s="30">
        <v>2017</v>
      </c>
      <c r="S81" s="25">
        <f>+'[4]Datos Anuales (sin Out y Cal)'!M81</f>
        <v>19446.172049215798</v>
      </c>
      <c r="T81" s="25">
        <f>+'[4]Datos Anuales (sin Out y Cal)'!N81</f>
        <v>64497687.509999998</v>
      </c>
      <c r="U81" s="72">
        <f>+'[4]Datos Anuales (sin Out y Cal)'!O81</f>
        <v>86.61</v>
      </c>
      <c r="V81" s="25">
        <f>+'[4]Datos Anuales (sin Out y Cal)'!P81</f>
        <v>990439.03</v>
      </c>
      <c r="W81" s="72">
        <f>+'[4]Datos Anuales (sin Out y Cal)'!Q81</f>
        <v>1.33</v>
      </c>
      <c r="X81" s="25">
        <f>+'[4]Datos Anuales (sin Out y Cal)'!R81</f>
        <v>0</v>
      </c>
      <c r="Y81" s="26"/>
      <c r="AA81" s="27">
        <v>238901</v>
      </c>
      <c r="AB81" s="27">
        <v>3907</v>
      </c>
      <c r="AC81" s="27">
        <v>20573312</v>
      </c>
      <c r="AD81" s="28">
        <v>0.60111379528372566</v>
      </c>
      <c r="AE81" s="28">
        <v>45.368786853570292</v>
      </c>
    </row>
    <row r="82" spans="1:31" ht="15" customHeight="1" x14ac:dyDescent="0.2">
      <c r="A82" s="24">
        <f>+'[4]Datos Anuales (sin Out y Cal)'!A82</f>
        <v>175</v>
      </c>
      <c r="B82" s="70" t="str">
        <f>+'[4]Datos Anuales (sin Out y Cal)'!B82</f>
        <v xml:space="preserve">Toledo Edison Company, The                                            </v>
      </c>
      <c r="C82" s="24">
        <f>+'[4]Datos Anuales (sin Out y Cal)'!C82</f>
        <v>2017</v>
      </c>
      <c r="D82" s="31">
        <f>+'[4]Datos Anuales (sin Out y Cal)'!D82</f>
        <v>1338287345.726584</v>
      </c>
      <c r="E82" s="25">
        <f>+'[4]Datos Anuales (sin Out y Cal)'!E82</f>
        <v>77102532.216662377</v>
      </c>
      <c r="F82" s="25">
        <f>+'[4]Datos Anuales (sin Out y Cal)'!F82</f>
        <v>23006906.554128092</v>
      </c>
      <c r="G82" s="31">
        <f>+'[4]Datos Anuales (sin Out y Cal)'!G82</f>
        <v>18361029.769149411</v>
      </c>
      <c r="H82" s="30">
        <v>175</v>
      </c>
      <c r="I82" s="31" t="s">
        <v>126</v>
      </c>
      <c r="J82" s="30">
        <v>2017</v>
      </c>
      <c r="K82" s="25">
        <f>+'[4]Datos Anuales (sin Out y Cal)'!H82</f>
        <v>5989341.7643940579</v>
      </c>
      <c r="L82" s="25">
        <f>+'[4]Datos Anuales (sin Out y Cal)'!I82</f>
        <v>10380348</v>
      </c>
      <c r="M82" s="25">
        <f>+'[4]Datos Anuales (sin Out y Cal)'!J82</f>
        <v>158188</v>
      </c>
      <c r="N82" s="25">
        <f>+'[4]Datos Anuales (sin Out y Cal)'!K82</f>
        <v>310305</v>
      </c>
      <c r="O82" s="25">
        <f>+'[4]Datos Anuales (sin Out y Cal)'!L82</f>
        <v>1615.2782757050716</v>
      </c>
      <c r="P82" s="30">
        <v>175</v>
      </c>
      <c r="Q82" s="34" t="s">
        <v>126</v>
      </c>
      <c r="R82" s="30">
        <v>2017</v>
      </c>
      <c r="S82" s="25">
        <f>+'[4]Datos Anuales (sin Out y Cal)'!M82</f>
        <v>28528.457252146683</v>
      </c>
      <c r="T82" s="25">
        <f>+'[4]Datos Anuales (sin Out y Cal)'!N82</f>
        <v>18476800.919999998</v>
      </c>
      <c r="U82" s="72">
        <f>+'[4]Datos Anuales (sin Out y Cal)'!O82</f>
        <v>59.543999999999997</v>
      </c>
      <c r="V82" s="25">
        <f>+'[4]Datos Anuales (sin Out y Cal)'!P82</f>
        <v>266241.69</v>
      </c>
      <c r="W82" s="72">
        <f>+'[4]Datos Anuales (sin Out y Cal)'!Q82</f>
        <v>0.85799999999999998</v>
      </c>
      <c r="X82" s="25">
        <f>+'[4]Datos Anuales (sin Out y Cal)'!R82</f>
        <v>0</v>
      </c>
      <c r="Y82" s="26"/>
      <c r="AA82" s="27">
        <v>476397</v>
      </c>
      <c r="AB82" s="27">
        <v>2205</v>
      </c>
      <c r="AC82" s="27">
        <v>1781273</v>
      </c>
      <c r="AD82" s="28">
        <v>9.2218442932728642E-2</v>
      </c>
      <c r="AE82" s="28">
        <v>589.72172429492844</v>
      </c>
    </row>
    <row r="83" spans="1:31" ht="15" customHeight="1" x14ac:dyDescent="0.2">
      <c r="A83" s="24">
        <f>+'[4]Datos Anuales (sin Out y Cal)'!A83</f>
        <v>177</v>
      </c>
      <c r="B83" s="70" t="str">
        <f>+'[4]Datos Anuales (sin Out y Cal)'!B83</f>
        <v xml:space="preserve">UNION ELECTRIC COMPANY                                                </v>
      </c>
      <c r="C83" s="24">
        <f>+'[4]Datos Anuales (sin Out y Cal)'!C83</f>
        <v>2017</v>
      </c>
      <c r="D83" s="31">
        <f>+'[4]Datos Anuales (sin Out y Cal)'!D83</f>
        <v>7431731483.0491714</v>
      </c>
      <c r="E83" s="25">
        <f>+'[4]Datos Anuales (sin Out y Cal)'!E83</f>
        <v>166519669.93789011</v>
      </c>
      <c r="F83" s="25">
        <f>+'[4]Datos Anuales (sin Out y Cal)'!F83</f>
        <v>146149347.3804051</v>
      </c>
      <c r="G83" s="31">
        <f>+'[4]Datos Anuales (sin Out y Cal)'!G83</f>
        <v>137160862.42990857</v>
      </c>
      <c r="H83" s="30">
        <v>177</v>
      </c>
      <c r="I83" s="31" t="s">
        <v>79</v>
      </c>
      <c r="J83" s="30">
        <v>2017</v>
      </c>
      <c r="K83" s="25">
        <f>+'[4]Datos Anuales (sin Out y Cal)'!H83</f>
        <v>98957830.406888366</v>
      </c>
      <c r="L83" s="25">
        <f>+'[4]Datos Anuales (sin Out y Cal)'!I83</f>
        <v>31597238</v>
      </c>
      <c r="M83" s="25">
        <f>+'[4]Datos Anuales (sin Out y Cal)'!J83</f>
        <v>1510049</v>
      </c>
      <c r="N83" s="25">
        <f>+'[4]Datos Anuales (sin Out y Cal)'!K83</f>
        <v>1215799</v>
      </c>
      <c r="O83" s="25">
        <f>+'[4]Datos Anuales (sin Out y Cal)'!L83</f>
        <v>5593.3465693178177</v>
      </c>
      <c r="P83" s="30">
        <v>177</v>
      </c>
      <c r="Q83" s="34" t="s">
        <v>79</v>
      </c>
      <c r="R83" s="30">
        <v>2017</v>
      </c>
      <c r="S83" s="25">
        <f>+'[4]Datos Anuales (sin Out y Cal)'!M83</f>
        <v>47884.175667896357</v>
      </c>
      <c r="T83" s="25">
        <f>+'[4]Datos Anuales (sin Out y Cal)'!N83</f>
        <v>103342915</v>
      </c>
      <c r="U83" s="72">
        <f>+'[4]Datos Anuales (sin Out y Cal)'!O83</f>
        <v>85</v>
      </c>
      <c r="V83" s="25">
        <f>+'[4]Datos Anuales (sin Out y Cal)'!P83</f>
        <v>1264430.96</v>
      </c>
      <c r="W83" s="72">
        <f>+'[4]Datos Anuales (sin Out y Cal)'!Q83</f>
        <v>1.04</v>
      </c>
      <c r="X83" s="25">
        <f>+'[4]Datos Anuales (sin Out y Cal)'!R83</f>
        <v>0</v>
      </c>
      <c r="Y83" s="26"/>
      <c r="AA83" s="27">
        <v>10640397</v>
      </c>
      <c r="AB83" s="27">
        <v>7391</v>
      </c>
      <c r="AC83" s="27">
        <v>43747684</v>
      </c>
      <c r="AD83" s="28">
        <v>0.67569041454218348</v>
      </c>
      <c r="AE83" s="28">
        <v>1797.653430682182</v>
      </c>
    </row>
    <row r="84" spans="1:31" ht="15" customHeight="1" x14ac:dyDescent="0.2">
      <c r="A84" s="24">
        <f>+'[4]Datos Anuales (sin Out y Cal)'!A84</f>
        <v>178</v>
      </c>
      <c r="B84" s="70" t="str">
        <f>+'[4]Datos Anuales (sin Out y Cal)'!B84</f>
        <v xml:space="preserve">Duke Energy Kentucky, Inc.                                            </v>
      </c>
      <c r="C84" s="24">
        <f>+'[4]Datos Anuales (sin Out y Cal)'!C84</f>
        <v>2017</v>
      </c>
      <c r="D84" s="31">
        <f>+'[4]Datos Anuales (sin Out y Cal)'!D84</f>
        <v>558711680.58669662</v>
      </c>
      <c r="E84" s="25">
        <f>+'[4]Datos Anuales (sin Out y Cal)'!E84</f>
        <v>29000933.909515079</v>
      </c>
      <c r="F84" s="25">
        <f>+'[4]Datos Anuales (sin Out y Cal)'!F84</f>
        <v>8366599.0179035533</v>
      </c>
      <c r="G84" s="31">
        <f>+'[4]Datos Anuales (sin Out y Cal)'!G84</f>
        <v>17475735.991611574</v>
      </c>
      <c r="H84" s="30">
        <v>178</v>
      </c>
      <c r="I84" s="31" t="s">
        <v>48</v>
      </c>
      <c r="J84" s="30">
        <v>2017</v>
      </c>
      <c r="K84" s="25">
        <f>+'[4]Datos Anuales (sin Out y Cal)'!H84</f>
        <v>6111234.586278419</v>
      </c>
      <c r="L84" s="25">
        <f>+'[4]Datos Anuales (sin Out y Cal)'!I84</f>
        <v>3957490</v>
      </c>
      <c r="M84" s="25">
        <f>+'[4]Datos Anuales (sin Out y Cal)'!J84</f>
        <v>326350</v>
      </c>
      <c r="N84" s="25">
        <f>+'[4]Datos Anuales (sin Out y Cal)'!K84</f>
        <v>141274</v>
      </c>
      <c r="O84" s="25">
        <f>+'[4]Datos Anuales (sin Out y Cal)'!L84</f>
        <v>658.82941434232657</v>
      </c>
      <c r="P84" s="30">
        <v>178</v>
      </c>
      <c r="Q84" s="34" t="s">
        <v>48</v>
      </c>
      <c r="R84" s="30">
        <v>2017</v>
      </c>
      <c r="S84" s="25">
        <f>+'[4]Datos Anuales (sin Out y Cal)'!M84</f>
        <v>7365.4243978763934</v>
      </c>
      <c r="T84" s="25">
        <f>+'[4]Datos Anuales (sin Out y Cal)'!N84</f>
        <v>13858979.399999999</v>
      </c>
      <c r="U84" s="72">
        <f>+'[4]Datos Anuales (sin Out y Cal)'!O84</f>
        <v>98.1</v>
      </c>
      <c r="V84" s="25">
        <f>+'[4]Datos Anuales (sin Out y Cal)'!P84</f>
        <v>155401.40000000002</v>
      </c>
      <c r="W84" s="72">
        <f>+'[4]Datos Anuales (sin Out y Cal)'!Q84</f>
        <v>1.1000000000000001</v>
      </c>
      <c r="X84" s="25">
        <f>+'[4]Datos Anuales (sin Out y Cal)'!R84</f>
        <v>0</v>
      </c>
      <c r="Y84" s="26"/>
      <c r="AA84" s="27">
        <v>950582</v>
      </c>
      <c r="AB84" s="27">
        <v>805</v>
      </c>
      <c r="AC84" s="27">
        <v>5235106</v>
      </c>
      <c r="AD84" s="28">
        <v>0.7423786834567061</v>
      </c>
      <c r="AE84" s="28">
        <v>146.1705856576734</v>
      </c>
    </row>
    <row r="85" spans="1:31" ht="15" customHeight="1" x14ac:dyDescent="0.2">
      <c r="A85" s="24">
        <f>+'[4]Datos Anuales (sin Out y Cal)'!A85</f>
        <v>179</v>
      </c>
      <c r="B85" s="70" t="str">
        <f>+'[4]Datos Anuales (sin Out y Cal)'!B85</f>
        <v xml:space="preserve">The United Illuminating Company                                       </v>
      </c>
      <c r="C85" s="24">
        <f>+'[4]Datos Anuales (sin Out y Cal)'!C85</f>
        <v>2017</v>
      </c>
      <c r="D85" s="31">
        <f>+'[4]Datos Anuales (sin Out y Cal)'!D85</f>
        <v>1617352072.1359577</v>
      </c>
      <c r="E85" s="25">
        <f>+'[4]Datos Anuales (sin Out y Cal)'!E85</f>
        <v>108006672.47244444</v>
      </c>
      <c r="F85" s="25">
        <f>+'[4]Datos Anuales (sin Out y Cal)'!F85</f>
        <v>77689415.567577988</v>
      </c>
      <c r="G85" s="31">
        <f>+'[4]Datos Anuales (sin Out y Cal)'!G85</f>
        <v>111332676.00108163</v>
      </c>
      <c r="H85" s="30">
        <v>179</v>
      </c>
      <c r="I85" s="31" t="s">
        <v>82</v>
      </c>
      <c r="J85" s="30">
        <v>2017</v>
      </c>
      <c r="K85" s="25">
        <f>+'[4]Datos Anuales (sin Out y Cal)'!H85</f>
        <v>14388840.927429432</v>
      </c>
      <c r="L85" s="25">
        <f>+'[4]Datos Anuales (sin Out y Cal)'!I85</f>
        <v>5093904</v>
      </c>
      <c r="M85" s="25">
        <f>+'[4]Datos Anuales (sin Out y Cal)'!J85</f>
        <v>241219</v>
      </c>
      <c r="N85" s="25">
        <f>+'[4]Datos Anuales (sin Out y Cal)'!K85</f>
        <v>333518</v>
      </c>
      <c r="O85" s="25">
        <f>+'[4]Datos Anuales (sin Out y Cal)'!L85</f>
        <v>1193</v>
      </c>
      <c r="P85" s="30">
        <v>179</v>
      </c>
      <c r="Q85" s="34" t="s">
        <v>82</v>
      </c>
      <c r="R85" s="30">
        <v>2017</v>
      </c>
      <c r="S85" s="25">
        <f>+'[4]Datos Anuales (sin Out y Cal)'!M85</f>
        <v>8989.8186192633184</v>
      </c>
      <c r="T85" s="25">
        <f>+'[4]Datos Anuales (sin Out y Cal)'!N85</f>
        <v>11006094</v>
      </c>
      <c r="U85" s="72">
        <f>+'[4]Datos Anuales (sin Out y Cal)'!O85</f>
        <v>33</v>
      </c>
      <c r="V85" s="25">
        <f>+'[4]Datos Anuales (sin Out y Cal)'!P85</f>
        <v>200110.8</v>
      </c>
      <c r="W85" s="72">
        <f>+'[4]Datos Anuales (sin Out y Cal)'!Q85</f>
        <v>0.6</v>
      </c>
      <c r="X85" s="25">
        <f>+'[4]Datos Anuales (sin Out y Cal)'!R85</f>
        <v>0</v>
      </c>
      <c r="Y85" s="26"/>
      <c r="AA85" s="27">
        <v>0</v>
      </c>
      <c r="AB85" s="27">
        <v>1193</v>
      </c>
      <c r="AC85" s="27">
        <v>5335123</v>
      </c>
      <c r="AD85" s="28">
        <v>0.51050486666896311</v>
      </c>
      <c r="AE85" s="28">
        <v>0</v>
      </c>
    </row>
    <row r="86" spans="1:31" ht="15" customHeight="1" x14ac:dyDescent="0.2">
      <c r="A86" s="24">
        <f>+'[4]Datos Anuales (sin Out y Cal)'!A86</f>
        <v>181</v>
      </c>
      <c r="B86" s="70" t="str">
        <f>+'[4]Datos Anuales (sin Out y Cal)'!B86</f>
        <v xml:space="preserve">Upper Peninsula Power Company                                         </v>
      </c>
      <c r="C86" s="24">
        <f>+'[4]Datos Anuales (sin Out y Cal)'!C86</f>
        <v>2017</v>
      </c>
      <c r="D86" s="31">
        <f>+'[4]Datos Anuales (sin Out y Cal)'!D86</f>
        <v>243616043.42206436</v>
      </c>
      <c r="E86" s="25">
        <f>+'[4]Datos Anuales (sin Out y Cal)'!E86</f>
        <v>7743988.3192233751</v>
      </c>
      <c r="F86" s="25">
        <f>+'[4]Datos Anuales (sin Out y Cal)'!F86</f>
        <v>8493804.0716185421</v>
      </c>
      <c r="G86" s="31">
        <f>+'[4]Datos Anuales (sin Out y Cal)'!G86</f>
        <v>13581002.7034705</v>
      </c>
      <c r="H86" s="30">
        <v>181</v>
      </c>
      <c r="I86" s="31" t="s">
        <v>117</v>
      </c>
      <c r="J86" s="30">
        <v>2017</v>
      </c>
      <c r="K86" s="25">
        <f>+'[4]Datos Anuales (sin Out y Cal)'!H86</f>
        <v>7690582.2147374973</v>
      </c>
      <c r="L86" s="25">
        <f>+'[4]Datos Anuales (sin Out y Cal)'!I86</f>
        <v>731927</v>
      </c>
      <c r="M86" s="25">
        <f>+'[4]Datos Anuales (sin Out y Cal)'!J86</f>
        <v>42846</v>
      </c>
      <c r="N86" s="25">
        <f>+'[4]Datos Anuales (sin Out y Cal)'!K86</f>
        <v>52166</v>
      </c>
      <c r="O86" s="25">
        <f>+'[4]Datos Anuales (sin Out y Cal)'!L86</f>
        <v>131.7519348866384</v>
      </c>
      <c r="P86" s="30">
        <v>181</v>
      </c>
      <c r="Q86" s="34" t="s">
        <v>117</v>
      </c>
      <c r="R86" s="30">
        <v>2017</v>
      </c>
      <c r="S86" s="25">
        <f>+'[4]Datos Anuales (sin Out y Cal)'!M86</f>
        <v>4477.2449599878146</v>
      </c>
      <c r="T86" s="25">
        <f>+'[4]Datos Anuales (sin Out y Cal)'!N86</f>
        <v>9186432.5999999996</v>
      </c>
      <c r="U86" s="72">
        <f>+'[4]Datos Anuales (sin Out y Cal)'!O86</f>
        <v>176.1</v>
      </c>
      <c r="V86" s="25">
        <f>+'[4]Datos Anuales (sin Out y Cal)'!P86</f>
        <v>114765.20000000001</v>
      </c>
      <c r="W86" s="72">
        <f>+'[4]Datos Anuales (sin Out y Cal)'!Q86</f>
        <v>2.2000000000000002</v>
      </c>
      <c r="X86" s="25">
        <f>+'[4]Datos Anuales (sin Out y Cal)'!R86</f>
        <v>0</v>
      </c>
      <c r="Y86" s="26"/>
      <c r="AA86" s="27">
        <v>13266</v>
      </c>
      <c r="AB86" s="27">
        <v>134</v>
      </c>
      <c r="AC86" s="27">
        <v>790744</v>
      </c>
      <c r="AD86" s="28">
        <v>0.67363865603489403</v>
      </c>
      <c r="AE86" s="28">
        <v>2.2480651133615939</v>
      </c>
    </row>
    <row r="87" spans="1:31" ht="15" customHeight="1" x14ac:dyDescent="0.2">
      <c r="A87" s="24">
        <f>+'[4]Datos Anuales (sin Out y Cal)'!A87</f>
        <v>187</v>
      </c>
      <c r="B87" s="70" t="str">
        <f>+'[4]Datos Anuales (sin Out y Cal)'!B87</f>
        <v xml:space="preserve">Avista Corporation                                                    </v>
      </c>
      <c r="C87" s="24">
        <f>+'[4]Datos Anuales (sin Out y Cal)'!C87</f>
        <v>2017</v>
      </c>
      <c r="D87" s="31">
        <f>+'[4]Datos Anuales (sin Out y Cal)'!D87</f>
        <v>2216932363.6898346</v>
      </c>
      <c r="E87" s="25">
        <f>+'[4]Datos Anuales (sin Out y Cal)'!E87</f>
        <v>72048645.114011824</v>
      </c>
      <c r="F87" s="25">
        <f>+'[4]Datos Anuales (sin Out y Cal)'!F87</f>
        <v>50094517.827949628</v>
      </c>
      <c r="G87" s="31">
        <f>+'[4]Datos Anuales (sin Out y Cal)'!G87</f>
        <v>32755985.706806466</v>
      </c>
      <c r="H87" s="30">
        <v>187</v>
      </c>
      <c r="I87" s="31" t="s">
        <v>140</v>
      </c>
      <c r="J87" s="30">
        <v>2017</v>
      </c>
      <c r="K87" s="25">
        <f>+'[4]Datos Anuales (sin Out y Cal)'!H87</f>
        <v>33954083.15288651</v>
      </c>
      <c r="L87" s="25">
        <f>+'[4]Datos Anuales (sin Out y Cal)'!I87</f>
        <v>8910726</v>
      </c>
      <c r="M87" s="25">
        <f>+'[4]Datos Anuales (sin Out y Cal)'!J87</f>
        <v>462993</v>
      </c>
      <c r="N87" s="25">
        <f>+'[4]Datos Anuales (sin Out y Cal)'!K87</f>
        <v>379027</v>
      </c>
      <c r="O87" s="25">
        <f>+'[4]Datos Anuales (sin Out y Cal)'!L87</f>
        <v>1266.6236005730993</v>
      </c>
      <c r="P87" s="30">
        <v>187</v>
      </c>
      <c r="Q87" s="34" t="s">
        <v>140</v>
      </c>
      <c r="R87" s="30">
        <v>2017</v>
      </c>
      <c r="S87" s="25">
        <f>+'[4]Datos Anuales (sin Out y Cal)'!M87</f>
        <v>28962.016629107398</v>
      </c>
      <c r="T87" s="25">
        <f>+'[4]Datos Anuales (sin Out y Cal)'!N87</f>
        <v>54200861</v>
      </c>
      <c r="U87" s="72">
        <f>+'[4]Datos Anuales (sin Out y Cal)'!O87</f>
        <v>143</v>
      </c>
      <c r="V87" s="25">
        <f>+'[4]Datos Anuales (sin Out y Cal)'!P87</f>
        <v>371446.46</v>
      </c>
      <c r="W87" s="72">
        <f>+'[4]Datos Anuales (sin Out y Cal)'!Q87</f>
        <v>0.98</v>
      </c>
      <c r="X87" s="25">
        <f>+'[4]Datos Anuales (sin Out y Cal)'!R87</f>
        <v>0</v>
      </c>
      <c r="Y87" s="26"/>
      <c r="AA87" s="27">
        <v>3070079</v>
      </c>
      <c r="AB87" s="27">
        <v>1681</v>
      </c>
      <c r="AC87" s="27">
        <v>12454384</v>
      </c>
      <c r="AD87" s="28">
        <v>0.845766408883601</v>
      </c>
      <c r="AE87" s="28">
        <v>414.3763994269006</v>
      </c>
    </row>
    <row r="88" spans="1:31" ht="15" customHeight="1" x14ac:dyDescent="0.2">
      <c r="A88" s="24">
        <f>+'[4]Datos Anuales (sin Out y Cal)'!A88</f>
        <v>188</v>
      </c>
      <c r="B88" s="70" t="str">
        <f>+'[4]Datos Anuales (sin Out y Cal)'!B88</f>
        <v xml:space="preserve">WEST PENN POWER COMPANY                                               </v>
      </c>
      <c r="C88" s="24">
        <f>+'[4]Datos Anuales (sin Out y Cal)'!C88</f>
        <v>2017</v>
      </c>
      <c r="D88" s="31">
        <f>+'[4]Datos Anuales (sin Out y Cal)'!D88</f>
        <v>2739778711.2171397</v>
      </c>
      <c r="E88" s="25">
        <f>+'[4]Datos Anuales (sin Out y Cal)'!E88</f>
        <v>119582886.87527955</v>
      </c>
      <c r="F88" s="25">
        <f>+'[4]Datos Anuales (sin Out y Cal)'!F88</f>
        <v>78251376.466444671</v>
      </c>
      <c r="G88" s="31">
        <f>+'[4]Datos Anuales (sin Out y Cal)'!G88</f>
        <v>66130632.299520016</v>
      </c>
      <c r="H88" s="30">
        <v>188</v>
      </c>
      <c r="I88" s="31" t="s">
        <v>57</v>
      </c>
      <c r="J88" s="30">
        <v>2017</v>
      </c>
      <c r="K88" s="25">
        <f>+'[4]Datos Anuales (sin Out y Cal)'!H88</f>
        <v>42424033.956674173</v>
      </c>
      <c r="L88" s="25">
        <f>+'[4]Datos Anuales (sin Out y Cal)'!I88</f>
        <v>19585829</v>
      </c>
      <c r="M88" s="25">
        <f>+'[4]Datos Anuales (sin Out y Cal)'!J88</f>
        <v>343487</v>
      </c>
      <c r="N88" s="25">
        <f>+'[4]Datos Anuales (sin Out y Cal)'!K88</f>
        <v>724594</v>
      </c>
      <c r="O88" s="25">
        <f>+'[4]Datos Anuales (sin Out y Cal)'!L88</f>
        <v>3735.6103851691305</v>
      </c>
      <c r="P88" s="30">
        <v>188</v>
      </c>
      <c r="Q88" s="34" t="s">
        <v>57</v>
      </c>
      <c r="R88" s="30">
        <v>2017</v>
      </c>
      <c r="S88" s="25">
        <f>+'[4]Datos Anuales (sin Out y Cal)'!M88</f>
        <v>32976.899622201643</v>
      </c>
      <c r="T88" s="25">
        <f>+'[4]Datos Anuales (sin Out y Cal)'!N88</f>
        <v>116691516.13600001</v>
      </c>
      <c r="U88" s="72">
        <f>+'[4]Datos Anuales (sin Out y Cal)'!O88</f>
        <v>161.04400000000001</v>
      </c>
      <c r="V88" s="25">
        <f>+'[4]Datos Anuales (sin Out y Cal)'!P88</f>
        <v>1088340.1880000001</v>
      </c>
      <c r="W88" s="72">
        <f>+'[4]Datos Anuales (sin Out y Cal)'!Q88</f>
        <v>1.502</v>
      </c>
      <c r="X88" s="25">
        <f>+'[4]Datos Anuales (sin Out y Cal)'!R88</f>
        <v>0</v>
      </c>
      <c r="Y88" s="26"/>
      <c r="AA88" s="27">
        <v>31014</v>
      </c>
      <c r="AB88" s="27">
        <v>3752</v>
      </c>
      <c r="AC88" s="27">
        <v>7099894</v>
      </c>
      <c r="AD88" s="28">
        <v>0.21601550710245251</v>
      </c>
      <c r="AE88" s="28">
        <v>16.389614830869306</v>
      </c>
    </row>
    <row r="89" spans="1:31" ht="15" customHeight="1" x14ac:dyDescent="0.2">
      <c r="A89" s="24">
        <f>+'[4]Datos Anuales (sin Out y Cal)'!A89</f>
        <v>192</v>
      </c>
      <c r="B89" s="70" t="str">
        <f>+'[4]Datos Anuales (sin Out y Cal)'!B89</f>
        <v xml:space="preserve">Wheeling Power Company                                                </v>
      </c>
      <c r="C89" s="24">
        <f>+'[4]Datos Anuales (sin Out y Cal)'!C89</f>
        <v>2017</v>
      </c>
      <c r="D89" s="31">
        <f>+'[4]Datos Anuales (sin Out y Cal)'!D89</f>
        <v>185420632.76721779</v>
      </c>
      <c r="E89" s="25">
        <f>+'[4]Datos Anuales (sin Out y Cal)'!E89</f>
        <v>5971027.5004481031</v>
      </c>
      <c r="F89" s="25">
        <f>+'[4]Datos Anuales (sin Out y Cal)'!F89</f>
        <v>3557135.0892421477</v>
      </c>
      <c r="G89" s="31">
        <f>+'[4]Datos Anuales (sin Out y Cal)'!G89</f>
        <v>9229378.7177904099</v>
      </c>
      <c r="H89" s="30">
        <v>192</v>
      </c>
      <c r="I89" s="31" t="s">
        <v>49</v>
      </c>
      <c r="J89" s="30">
        <v>2017</v>
      </c>
      <c r="K89" s="25">
        <f>+'[4]Datos Anuales (sin Out y Cal)'!H89</f>
        <v>1469563.6947969815</v>
      </c>
      <c r="L89" s="25">
        <f>+'[4]Datos Anuales (sin Out y Cal)'!I89</f>
        <v>3916764</v>
      </c>
      <c r="M89" s="25">
        <f>+'[4]Datos Anuales (sin Out y Cal)'!J89</f>
        <v>115763</v>
      </c>
      <c r="N89" s="25">
        <f>+'[4]Datos Anuales (sin Out y Cal)'!K89</f>
        <v>41427</v>
      </c>
      <c r="O89" s="25">
        <f>+'[4]Datos Anuales (sin Out y Cal)'!L89</f>
        <v>453.46565098685869</v>
      </c>
      <c r="P89" s="30">
        <v>192</v>
      </c>
      <c r="Q89" s="34" t="s">
        <v>49</v>
      </c>
      <c r="R89" s="30">
        <v>2017</v>
      </c>
      <c r="S89" s="25">
        <f>+'[4]Datos Anuales (sin Out y Cal)'!M89</f>
        <v>2539.9973187273799</v>
      </c>
      <c r="T89" s="25">
        <f>+'[4]Datos Anuales (sin Out y Cal)'!N89</f>
        <v>28621914.300000001</v>
      </c>
      <c r="U89" s="72">
        <f>+'[4]Datos Anuales (sin Out y Cal)'!O89</f>
        <v>690.9</v>
      </c>
      <c r="V89" s="25">
        <f>+'[4]Datos Anuales (sin Out y Cal)'!P89</f>
        <v>109450.13399999999</v>
      </c>
      <c r="W89" s="72">
        <f>+'[4]Datos Anuales (sin Out y Cal)'!Q89</f>
        <v>2.6419999999999999</v>
      </c>
      <c r="X89" s="25">
        <f>+'[4]Datos Anuales (sin Out y Cal)'!R89</f>
        <v>0</v>
      </c>
      <c r="Y89" s="26"/>
      <c r="AA89" s="27">
        <v>1098552</v>
      </c>
      <c r="AB89" s="27">
        <v>577</v>
      </c>
      <c r="AC89" s="27">
        <v>5131079</v>
      </c>
      <c r="AD89" s="28">
        <v>1.0151466410262497</v>
      </c>
      <c r="AE89" s="28">
        <v>123.53434901314129</v>
      </c>
    </row>
    <row r="90" spans="1:31" ht="15" customHeight="1" x14ac:dyDescent="0.2">
      <c r="A90" s="24">
        <f>+'[4]Datos Anuales (sin Out y Cal)'!A90</f>
        <v>193</v>
      </c>
      <c r="B90" s="70" t="str">
        <f>+'[4]Datos Anuales (sin Out y Cal)'!B90</f>
        <v xml:space="preserve">Wisconsin Electric Power Company                                      </v>
      </c>
      <c r="C90" s="24">
        <f>+'[4]Datos Anuales (sin Out y Cal)'!C90</f>
        <v>2017</v>
      </c>
      <c r="D90" s="31">
        <f>+'[4]Datos Anuales (sin Out y Cal)'!D90</f>
        <v>4929847149.2366571</v>
      </c>
      <c r="E90" s="25">
        <f>+'[4]Datos Anuales (sin Out y Cal)'!E90</f>
        <v>277977619.00441015</v>
      </c>
      <c r="F90" s="25">
        <f>+'[4]Datos Anuales (sin Out y Cal)'!F90</f>
        <v>104350866.81220138</v>
      </c>
      <c r="G90" s="31">
        <f>+'[4]Datos Anuales (sin Out y Cal)'!G90</f>
        <v>77308238.140798882</v>
      </c>
      <c r="H90" s="30">
        <v>193</v>
      </c>
      <c r="I90" s="31" t="s">
        <v>55</v>
      </c>
      <c r="J90" s="30">
        <v>2017</v>
      </c>
      <c r="K90" s="25">
        <f>+'[4]Datos Anuales (sin Out y Cal)'!H90</f>
        <v>21587625.413968157</v>
      </c>
      <c r="L90" s="25">
        <f>+'[4]Datos Anuales (sin Out y Cal)'!I90</f>
        <v>24902091</v>
      </c>
      <c r="M90" s="25">
        <f>+'[4]Datos Anuales (sin Out y Cal)'!J90</f>
        <v>896030</v>
      </c>
      <c r="N90" s="25">
        <f>+'[4]Datos Anuales (sin Out y Cal)'!K90</f>
        <v>1122784</v>
      </c>
      <c r="O90" s="25">
        <f>+'[4]Datos Anuales (sin Out y Cal)'!L90</f>
        <v>3824.48938394676</v>
      </c>
      <c r="P90" s="30">
        <v>193</v>
      </c>
      <c r="Q90" s="34" t="s">
        <v>55</v>
      </c>
      <c r="R90" s="30">
        <v>2017</v>
      </c>
      <c r="S90" s="25">
        <f>+'[4]Datos Anuales (sin Out y Cal)'!M90</f>
        <v>113409.51355885928</v>
      </c>
      <c r="T90" s="25">
        <f>+'[4]Datos Anuales (sin Out y Cal)'!N90</f>
        <v>63998688</v>
      </c>
      <c r="U90" s="72">
        <f>+'[4]Datos Anuales (sin Out y Cal)'!O90</f>
        <v>57</v>
      </c>
      <c r="V90" s="25">
        <f>+'[4]Datos Anuales (sin Out y Cal)'!P90</f>
        <v>839842.43200000003</v>
      </c>
      <c r="W90" s="72">
        <f>+'[4]Datos Anuales (sin Out y Cal)'!Q90</f>
        <v>0.748</v>
      </c>
      <c r="X90" s="25">
        <f>+'[4]Datos Anuales (sin Out y Cal)'!R90</f>
        <v>0</v>
      </c>
      <c r="Y90" s="26"/>
      <c r="AA90" s="27">
        <v>10049659</v>
      </c>
      <c r="AB90" s="27">
        <v>5311</v>
      </c>
      <c r="AC90" s="27">
        <v>35905387</v>
      </c>
      <c r="AD90" s="28">
        <v>0.77175456040663437</v>
      </c>
      <c r="AE90" s="28">
        <v>1486.51061605324</v>
      </c>
    </row>
    <row r="91" spans="1:31" ht="15" customHeight="1" x14ac:dyDescent="0.2">
      <c r="A91" s="24">
        <f>+'[4]Datos Anuales (sin Out y Cal)'!A91</f>
        <v>194</v>
      </c>
      <c r="B91" s="70" t="str">
        <f>+'[4]Datos Anuales (sin Out y Cal)'!B91</f>
        <v xml:space="preserve">Wisconsin Power and Light Company                                     </v>
      </c>
      <c r="C91" s="24">
        <f>+'[4]Datos Anuales (sin Out y Cal)'!C91</f>
        <v>2017</v>
      </c>
      <c r="D91" s="31">
        <f>+'[4]Datos Anuales (sin Out y Cal)'!D91</f>
        <v>2710102281.3273978</v>
      </c>
      <c r="E91" s="25">
        <f>+'[4]Datos Anuales (sin Out y Cal)'!E91</f>
        <v>144080297.8484025</v>
      </c>
      <c r="F91" s="25">
        <f>+'[4]Datos Anuales (sin Out y Cal)'!F91</f>
        <v>31278579.528039083</v>
      </c>
      <c r="G91" s="31">
        <f>+'[4]Datos Anuales (sin Out y Cal)'!G91</f>
        <v>34667156.712682039</v>
      </c>
      <c r="H91" s="30">
        <v>194</v>
      </c>
      <c r="I91" s="31" t="s">
        <v>71</v>
      </c>
      <c r="J91" s="30">
        <v>2017</v>
      </c>
      <c r="K91" s="25">
        <f>+'[4]Datos Anuales (sin Out y Cal)'!H91</f>
        <v>19096416.759080894</v>
      </c>
      <c r="L91" s="25">
        <f>+'[4]Datos Anuales (sin Out y Cal)'!I91</f>
        <v>10791245</v>
      </c>
      <c r="M91" s="25">
        <f>+'[4]Datos Anuales (sin Out y Cal)'!J91</f>
        <v>355024</v>
      </c>
      <c r="N91" s="25">
        <f>+'[4]Datos Anuales (sin Out y Cal)'!K91</f>
        <v>469709</v>
      </c>
      <c r="O91" s="25">
        <f>+'[4]Datos Anuales (sin Out y Cal)'!L91</f>
        <v>1900.7866980072235</v>
      </c>
      <c r="P91" s="30">
        <v>194</v>
      </c>
      <c r="Q91" s="34" t="s">
        <v>71</v>
      </c>
      <c r="R91" s="30">
        <v>2017</v>
      </c>
      <c r="S91" s="25">
        <f>+'[4]Datos Anuales (sin Out y Cal)'!M91</f>
        <v>31798.495139031096</v>
      </c>
      <c r="T91" s="25">
        <f>+'[4]Datos Anuales (sin Out y Cal)'!N91</f>
        <v>49695212.199999996</v>
      </c>
      <c r="U91" s="72">
        <f>+'[4]Datos Anuales (sin Out y Cal)'!O91</f>
        <v>105.8</v>
      </c>
      <c r="V91" s="25">
        <f>+'[4]Datos Anuales (sin Out y Cal)'!P91</f>
        <v>385161.38</v>
      </c>
      <c r="W91" s="72">
        <f>+'[4]Datos Anuales (sin Out y Cal)'!Q91</f>
        <v>0.82</v>
      </c>
      <c r="X91" s="25">
        <f>+'[4]Datos Anuales (sin Out y Cal)'!R91</f>
        <v>0</v>
      </c>
      <c r="Y91" s="26"/>
      <c r="AA91" s="27">
        <v>3374421</v>
      </c>
      <c r="AB91" s="27">
        <v>2476</v>
      </c>
      <c r="AC91" s="27">
        <v>14525162</v>
      </c>
      <c r="AD91" s="28">
        <v>0.66967831824787361</v>
      </c>
      <c r="AE91" s="28">
        <v>575.21330199277645</v>
      </c>
    </row>
    <row r="92" spans="1:31" ht="15" customHeight="1" x14ac:dyDescent="0.2">
      <c r="A92" s="24">
        <f>+'[4]Datos Anuales (sin Out y Cal)'!A92</f>
        <v>195</v>
      </c>
      <c r="B92" s="70" t="str">
        <f>+'[4]Datos Anuales (sin Out y Cal)'!B92</f>
        <v xml:space="preserve">Wisconsin Public Service Corporation                                  </v>
      </c>
      <c r="C92" s="24">
        <f>+'[4]Datos Anuales (sin Out y Cal)'!C92</f>
        <v>2017</v>
      </c>
      <c r="D92" s="31">
        <f>+'[4]Datos Anuales (sin Out y Cal)'!D92</f>
        <v>1630836491.534477</v>
      </c>
      <c r="E92" s="25">
        <f>+'[4]Datos Anuales (sin Out y Cal)'!E92</f>
        <v>120760478.25990196</v>
      </c>
      <c r="F92" s="25">
        <f>+'[4]Datos Anuales (sin Out y Cal)'!F92</f>
        <v>38261797.877892055</v>
      </c>
      <c r="G92" s="31">
        <f>+'[4]Datos Anuales (sin Out y Cal)'!G92</f>
        <v>32500557.766058411</v>
      </c>
      <c r="H92" s="30">
        <v>195</v>
      </c>
      <c r="I92" s="31" t="s">
        <v>68</v>
      </c>
      <c r="J92" s="30">
        <v>2017</v>
      </c>
      <c r="K92" s="25">
        <f>+'[4]Datos Anuales (sin Out y Cal)'!H92</f>
        <v>19016864.812134508</v>
      </c>
      <c r="L92" s="25">
        <f>+'[4]Datos Anuales (sin Out y Cal)'!I92</f>
        <v>10779183</v>
      </c>
      <c r="M92" s="25">
        <f>+'[4]Datos Anuales (sin Out y Cal)'!J92</f>
        <v>408340</v>
      </c>
      <c r="N92" s="25">
        <f>+'[4]Datos Anuales (sin Out y Cal)'!K92</f>
        <v>442281</v>
      </c>
      <c r="O92" s="25">
        <f>+'[4]Datos Anuales (sin Out y Cal)'!L92</f>
        <v>1545.2235444488404</v>
      </c>
      <c r="P92" s="30">
        <v>195</v>
      </c>
      <c r="Q92" s="34" t="s">
        <v>68</v>
      </c>
      <c r="R92" s="30">
        <v>2017</v>
      </c>
      <c r="S92" s="25">
        <f>+'[4]Datos Anuales (sin Out y Cal)'!M92</f>
        <v>20289.964936014385</v>
      </c>
      <c r="T92" s="25">
        <f>+'[4]Datos Anuales (sin Out y Cal)'!N92</f>
        <v>42901257</v>
      </c>
      <c r="U92" s="72">
        <f>+'[4]Datos Anuales (sin Out y Cal)'!O92</f>
        <v>97</v>
      </c>
      <c r="V92" s="25">
        <f>+'[4]Datos Anuales (sin Out y Cal)'!P92</f>
        <v>663421.5</v>
      </c>
      <c r="W92" s="72">
        <f>+'[4]Datos Anuales (sin Out y Cal)'!Q92</f>
        <v>1.5</v>
      </c>
      <c r="X92" s="25">
        <f>+'[4]Datos Anuales (sin Out y Cal)'!R92</f>
        <v>0</v>
      </c>
      <c r="Y92" s="26"/>
      <c r="AA92" s="27">
        <v>4035812</v>
      </c>
      <c r="AB92" s="27">
        <v>2099</v>
      </c>
      <c r="AC92" s="27">
        <v>15297092</v>
      </c>
      <c r="AD92" s="28">
        <v>0.83194062839229821</v>
      </c>
      <c r="AE92" s="28">
        <v>553.77645555115964</v>
      </c>
    </row>
    <row r="93" spans="1:31" ht="15" customHeight="1" x14ac:dyDescent="0.2">
      <c r="A93" s="24">
        <f>+'[4]Datos Anuales (sin Out y Cal)'!A93</f>
        <v>281</v>
      </c>
      <c r="B93" s="70" t="str">
        <f>+'[4]Datos Anuales (sin Out y Cal)'!B93</f>
        <v xml:space="preserve">Interstate Power and Light Company                                    </v>
      </c>
      <c r="C93" s="24">
        <f>+'[4]Datos Anuales (sin Out y Cal)'!C93</f>
        <v>2017</v>
      </c>
      <c r="D93" s="31">
        <f>+'[4]Datos Anuales (sin Out y Cal)'!D93</f>
        <v>3395874798.7418575</v>
      </c>
      <c r="E93" s="25">
        <f>+'[4]Datos Anuales (sin Out y Cal)'!E93</f>
        <v>165775152.74954137</v>
      </c>
      <c r="F93" s="25">
        <f>+'[4]Datos Anuales (sin Out y Cal)'!F93</f>
        <v>69569428.721386045</v>
      </c>
      <c r="G93" s="31">
        <f>+'[4]Datos Anuales (sin Out y Cal)'!G93</f>
        <v>35630931.027765416</v>
      </c>
      <c r="H93" s="30">
        <v>281</v>
      </c>
      <c r="I93" s="31" t="s">
        <v>60</v>
      </c>
      <c r="J93" s="30">
        <v>2017</v>
      </c>
      <c r="K93" s="25">
        <f>+'[4]Datos Anuales (sin Out y Cal)'!H93</f>
        <v>25843063.979469359</v>
      </c>
      <c r="L93" s="25">
        <f>+'[4]Datos Anuales (sin Out y Cal)'!I93</f>
        <v>14393847</v>
      </c>
      <c r="M93" s="25">
        <f>+'[4]Datos Anuales (sin Out y Cal)'!J93</f>
        <v>193592</v>
      </c>
      <c r="N93" s="25">
        <f>+'[4]Datos Anuales (sin Out y Cal)'!K93</f>
        <v>489611</v>
      </c>
      <c r="O93" s="25">
        <f>+'[4]Datos Anuales (sin Out y Cal)'!L93</f>
        <v>2460.5087342974903</v>
      </c>
      <c r="P93" s="30">
        <v>281</v>
      </c>
      <c r="Q93" s="34" t="s">
        <v>60</v>
      </c>
      <c r="R93" s="30">
        <v>2017</v>
      </c>
      <c r="S93" s="25">
        <f>+'[4]Datos Anuales (sin Out y Cal)'!M93</f>
        <v>36508.066002292704</v>
      </c>
      <c r="T93" s="25">
        <f>+'[4]Datos Anuales (sin Out y Cal)'!N93</f>
        <v>41763818.299999997</v>
      </c>
      <c r="U93" s="72">
        <f>+'[4]Datos Anuales (sin Out y Cal)'!O93</f>
        <v>85.3</v>
      </c>
      <c r="V93" s="25">
        <f>+'[4]Datos Anuales (sin Out y Cal)'!P93</f>
        <v>455338.23000000004</v>
      </c>
      <c r="W93" s="72">
        <f>+'[4]Datos Anuales (sin Out y Cal)'!Q93</f>
        <v>0.93</v>
      </c>
      <c r="X93" s="25">
        <f>+'[4]Datos Anuales (sin Out y Cal)'!R93</f>
        <v>0</v>
      </c>
      <c r="Y93" s="26"/>
      <c r="AA93" s="27">
        <v>3013148</v>
      </c>
      <c r="AB93" s="27">
        <v>2968</v>
      </c>
      <c r="AC93" s="27">
        <v>17622024</v>
      </c>
      <c r="AD93" s="28">
        <v>0.67777849573533211</v>
      </c>
      <c r="AE93" s="28">
        <v>507.49126570250951</v>
      </c>
    </row>
    <row r="94" spans="1:31" ht="15" customHeight="1" x14ac:dyDescent="0.2">
      <c r="A94" s="24">
        <f>+'[4]Datos Anuales (sin Out y Cal)'!A94</f>
        <v>288</v>
      </c>
      <c r="B94" s="70" t="str">
        <f>+'[4]Datos Anuales (sin Out y Cal)'!B94</f>
        <v xml:space="preserve">UNS Electric, Inc.                                                    </v>
      </c>
      <c r="C94" s="24">
        <f>+'[4]Datos Anuales (sin Out y Cal)'!C94</f>
        <v>2017</v>
      </c>
      <c r="D94" s="31">
        <f>+'[4]Datos Anuales (sin Out y Cal)'!D94</f>
        <v>779277454.66624033</v>
      </c>
      <c r="E94" s="25">
        <f>+'[4]Datos Anuales (sin Out y Cal)'!E94</f>
        <v>21439734.480912287</v>
      </c>
      <c r="F94" s="25">
        <f>+'[4]Datos Anuales (sin Out y Cal)'!F94</f>
        <v>9106395.2256172132</v>
      </c>
      <c r="G94" s="31">
        <f>+'[4]Datos Anuales (sin Out y Cal)'!G94</f>
        <v>6453673.4823142728</v>
      </c>
      <c r="H94" s="30">
        <v>288</v>
      </c>
      <c r="I94" s="31" t="s">
        <v>46</v>
      </c>
      <c r="J94" s="30">
        <v>2017</v>
      </c>
      <c r="K94" s="25">
        <f>+'[4]Datos Anuales (sin Out y Cal)'!H94</f>
        <v>4443555.0883950749</v>
      </c>
      <c r="L94" s="25">
        <f>+'[4]Datos Anuales (sin Out y Cal)'!I94</f>
        <v>1659423</v>
      </c>
      <c r="M94" s="25">
        <f>+'[4]Datos Anuales (sin Out y Cal)'!J94</f>
        <v>120113</v>
      </c>
      <c r="N94" s="25">
        <f>+'[4]Datos Anuales (sin Out y Cal)'!K94</f>
        <v>96138</v>
      </c>
      <c r="O94" s="25">
        <f>+'[4]Datos Anuales (sin Out y Cal)'!L94</f>
        <v>323.26419006627879</v>
      </c>
      <c r="P94" s="30">
        <v>288</v>
      </c>
      <c r="Q94" s="34" t="s">
        <v>46</v>
      </c>
      <c r="R94" s="30">
        <v>2017</v>
      </c>
      <c r="S94" s="25">
        <f>+'[4]Datos Anuales (sin Out y Cal)'!M94</f>
        <v>10859.444026792258</v>
      </c>
      <c r="T94" s="25">
        <f>+'[4]Datos Anuales (sin Out y Cal)'!N94</f>
        <v>8917760.8800000008</v>
      </c>
      <c r="U94" s="72">
        <f>+'[4]Datos Anuales (sin Out y Cal)'!O94</f>
        <v>92.76</v>
      </c>
      <c r="V94" s="25">
        <f>+'[4]Datos Anuales (sin Out y Cal)'!P94</f>
        <v>158627.69999999998</v>
      </c>
      <c r="W94" s="72">
        <f>+'[4]Datos Anuales (sin Out y Cal)'!Q94</f>
        <v>1.65</v>
      </c>
      <c r="X94" s="25">
        <f>+'[4]Datos Anuales (sin Out y Cal)'!R94</f>
        <v>0</v>
      </c>
      <c r="Y94" s="26"/>
      <c r="AA94" s="27">
        <v>257376</v>
      </c>
      <c r="AB94" s="27">
        <v>370</v>
      </c>
      <c r="AC94" s="27">
        <v>2037605</v>
      </c>
      <c r="AD94" s="28">
        <v>0.62865759595211645</v>
      </c>
      <c r="AE94" s="28">
        <v>46.735809933721214</v>
      </c>
    </row>
    <row r="95" spans="1:31" ht="15" customHeight="1" x14ac:dyDescent="0.2">
      <c r="A95" s="24">
        <f>+'[4]Datos Anuales (sin Out y Cal)'!A95</f>
        <v>290</v>
      </c>
      <c r="B95" s="70" t="str">
        <f>+'[4]Datos Anuales (sin Out y Cal)'!B95</f>
        <v xml:space="preserve">Unitil Energy Systems, Inc.                                           </v>
      </c>
      <c r="C95" s="24">
        <f>+'[4]Datos Anuales (sin Out y Cal)'!C95</f>
        <v>2017</v>
      </c>
      <c r="D95" s="31">
        <f>+'[4]Datos Anuales (sin Out y Cal)'!D95</f>
        <v>356631932.33259004</v>
      </c>
      <c r="E95" s="25">
        <f>+'[4]Datos Anuales (sin Out y Cal)'!E95</f>
        <v>20089898.756689817</v>
      </c>
      <c r="F95" s="25">
        <f>+'[4]Datos Anuales (sin Out y Cal)'!F95</f>
        <v>7340796.8521507839</v>
      </c>
      <c r="G95" s="31">
        <f>+'[4]Datos Anuales (sin Out y Cal)'!G95</f>
        <v>8653739.7846336942</v>
      </c>
      <c r="H95" s="30">
        <v>290</v>
      </c>
      <c r="I95" s="31" t="s">
        <v>91</v>
      </c>
      <c r="J95" s="30">
        <v>2017</v>
      </c>
      <c r="K95" s="25">
        <f>+'[4]Datos Anuales (sin Out y Cal)'!H95</f>
        <v>3495341.4363919604</v>
      </c>
      <c r="L95" s="25">
        <f>+'[4]Datos Anuales (sin Out y Cal)'!I95</f>
        <v>1193912</v>
      </c>
      <c r="M95" s="25">
        <f>+'[4]Datos Anuales (sin Out y Cal)'!J95</f>
        <v>59373</v>
      </c>
      <c r="N95" s="25">
        <f>+'[4]Datos Anuales (sin Out y Cal)'!K95</f>
        <v>78722</v>
      </c>
      <c r="O95" s="25">
        <f>+'[4]Datos Anuales (sin Out y Cal)'!L95</f>
        <v>256.79041041400956</v>
      </c>
      <c r="P95" s="30">
        <v>290</v>
      </c>
      <c r="Q95" s="34" t="s">
        <v>91</v>
      </c>
      <c r="R95" s="30">
        <v>2017</v>
      </c>
      <c r="S95" s="25">
        <f>+'[4]Datos Anuales (sin Out y Cal)'!M95</f>
        <v>2127.5873122703724</v>
      </c>
      <c r="T95" s="25">
        <f>+'[4]Datos Anuales (sin Out y Cal)'!N95</f>
        <v>8870394.9600000009</v>
      </c>
      <c r="U95" s="72">
        <f>+'[4]Datos Anuales (sin Out y Cal)'!O95</f>
        <v>112.68</v>
      </c>
      <c r="V95" s="25">
        <f>+'[4]Datos Anuales (sin Out y Cal)'!P95</f>
        <v>215777.00200000001</v>
      </c>
      <c r="W95" s="72">
        <f>+'[4]Datos Anuales (sin Out y Cal)'!Q95</f>
        <v>2.7410000000000001</v>
      </c>
      <c r="X95" s="25">
        <f>+'[4]Datos Anuales (sin Out y Cal)'!R95</f>
        <v>0</v>
      </c>
      <c r="Y95" s="26"/>
      <c r="AA95" s="27">
        <v>21885</v>
      </c>
      <c r="AB95" s="27">
        <v>265</v>
      </c>
      <c r="AC95" s="27">
        <v>706433</v>
      </c>
      <c r="AD95" s="28">
        <v>0.3043133453950202</v>
      </c>
      <c r="AE95" s="28">
        <v>8.2095895859904626</v>
      </c>
    </row>
    <row r="96" spans="1:31" ht="15" customHeight="1" x14ac:dyDescent="0.2">
      <c r="A96" s="24">
        <f>+'[4]Datos Anuales (sin Out y Cal)'!A96</f>
        <v>309</v>
      </c>
      <c r="B96" s="70" t="str">
        <f>+'[4]Datos Anuales (sin Out y Cal)'!B96</f>
        <v xml:space="preserve">NSTAR Electric Company                                                </v>
      </c>
      <c r="C96" s="24">
        <f>+'[4]Datos Anuales (sin Out y Cal)'!C96</f>
        <v>2017</v>
      </c>
      <c r="D96" s="31">
        <f>+'[4]Datos Anuales (sin Out y Cal)'!D96</f>
        <v>6278588180.290556</v>
      </c>
      <c r="E96" s="25">
        <f>+'[4]Datos Anuales (sin Out y Cal)'!E96</f>
        <v>305304551.78335714</v>
      </c>
      <c r="F96" s="25">
        <f>+'[4]Datos Anuales (sin Out y Cal)'!F96</f>
        <v>352829068.52161086</v>
      </c>
      <c r="G96" s="31">
        <f>+'[4]Datos Anuales (sin Out y Cal)'!G96</f>
        <v>114185291.00907761</v>
      </c>
      <c r="H96" s="30">
        <v>309</v>
      </c>
      <c r="I96" s="31" t="s">
        <v>136</v>
      </c>
      <c r="J96" s="30">
        <v>2017</v>
      </c>
      <c r="K96" s="25">
        <f>+'[4]Datos Anuales (sin Out y Cal)'!H96</f>
        <v>75947706.263425425</v>
      </c>
      <c r="L96" s="25">
        <f>+'[4]Datos Anuales (sin Out y Cal)'!I96</f>
        <v>20096988</v>
      </c>
      <c r="M96" s="25">
        <f>+'[4]Datos Anuales (sin Out y Cal)'!J96</f>
        <v>1194187</v>
      </c>
      <c r="N96" s="25">
        <f>+'[4]Datos Anuales (sin Out y Cal)'!K96</f>
        <v>1207095</v>
      </c>
      <c r="O96" s="25">
        <f>+'[4]Datos Anuales (sin Out y Cal)'!L96</f>
        <v>4017.9352026786178</v>
      </c>
      <c r="P96" s="30">
        <v>309</v>
      </c>
      <c r="Q96" s="34" t="s">
        <v>136</v>
      </c>
      <c r="R96" s="30">
        <v>2017</v>
      </c>
      <c r="S96" s="25">
        <f>+'[4]Datos Anuales (sin Out y Cal)'!M96</f>
        <v>24831.992881104146</v>
      </c>
      <c r="T96" s="25">
        <f>+'[4]Datos Anuales (sin Out y Cal)'!N96</f>
        <v>89687158.5</v>
      </c>
      <c r="U96" s="72">
        <f>+'[4]Datos Anuales (sin Out y Cal)'!O96</f>
        <v>74.3</v>
      </c>
      <c r="V96" s="25">
        <f>+'[4]Datos Anuales (sin Out y Cal)'!P96</f>
        <v>1259000.085</v>
      </c>
      <c r="W96" s="72">
        <f>+'[4]Datos Anuales (sin Out y Cal)'!Q96</f>
        <v>1.0429999999999999</v>
      </c>
      <c r="X96" s="25">
        <f>+'[4]Datos Anuales (sin Out y Cal)'!R96</f>
        <v>0</v>
      </c>
      <c r="Y96" s="26"/>
      <c r="AA96" s="27">
        <v>1432751</v>
      </c>
      <c r="AB96" s="27">
        <v>4288</v>
      </c>
      <c r="AC96" s="27">
        <v>22748749</v>
      </c>
      <c r="AD96" s="28">
        <v>0.60561780672834453</v>
      </c>
      <c r="AE96" s="28">
        <v>270.0647973213824</v>
      </c>
    </row>
    <row r="97" spans="1:31" ht="15" customHeight="1" x14ac:dyDescent="0.2">
      <c r="A97" s="24">
        <f>+'[4]Datos Anuales (sin Out y Cal)'!A97</f>
        <v>315</v>
      </c>
      <c r="B97" s="70" t="str">
        <f>+'[4]Datos Anuales (sin Out y Cal)'!B97</f>
        <v xml:space="preserve">Entergy Texas, Inc.                                                   </v>
      </c>
      <c r="C97" s="24">
        <f>+'[4]Datos Anuales (sin Out y Cal)'!C97</f>
        <v>2017</v>
      </c>
      <c r="D97" s="31">
        <f>+'[4]Datos Anuales (sin Out y Cal)'!D97</f>
        <v>1978742514.616807</v>
      </c>
      <c r="E97" s="25">
        <f>+'[4]Datos Anuales (sin Out y Cal)'!E97</f>
        <v>66023618.454112567</v>
      </c>
      <c r="F97" s="25">
        <f>+'[4]Datos Anuales (sin Out y Cal)'!F97</f>
        <v>32655180.281137716</v>
      </c>
      <c r="G97" s="31">
        <f>+'[4]Datos Anuales (sin Out y Cal)'!G97</f>
        <v>35931331.762165897</v>
      </c>
      <c r="H97" s="30">
        <v>315</v>
      </c>
      <c r="I97" s="31" t="s">
        <v>74</v>
      </c>
      <c r="J97" s="30">
        <v>2017</v>
      </c>
      <c r="K97" s="25">
        <f>+'[4]Datos Anuales (sin Out y Cal)'!H97</f>
        <v>35712957.53780435</v>
      </c>
      <c r="L97" s="25">
        <f>+'[4]Datos Anuales (sin Out y Cal)'!I97</f>
        <v>18058445</v>
      </c>
      <c r="M97" s="25">
        <f>+'[4]Datos Anuales (sin Out y Cal)'!J97</f>
        <v>618936</v>
      </c>
      <c r="N97" s="25">
        <f>+'[4]Datos Anuales (sin Out y Cal)'!K97</f>
        <v>446771</v>
      </c>
      <c r="O97" s="25">
        <f>+'[4]Datos Anuales (sin Out y Cal)'!L97</f>
        <v>3097.9053447409633</v>
      </c>
      <c r="P97" s="30">
        <v>315</v>
      </c>
      <c r="Q97" s="34" t="s">
        <v>74</v>
      </c>
      <c r="R97" s="30">
        <v>2017</v>
      </c>
      <c r="S97" s="25">
        <f>+'[4]Datos Anuales (sin Out y Cal)'!M97</f>
        <v>15960.09202800638</v>
      </c>
      <c r="T97" s="25">
        <f>+'[4]Datos Anuales (sin Out y Cal)'!N97</f>
        <v>99897995.599999994</v>
      </c>
      <c r="U97" s="72">
        <f>+'[4]Datos Anuales (sin Out y Cal)'!O97</f>
        <v>223.6</v>
      </c>
      <c r="V97" s="25">
        <f>+'[4]Datos Anuales (sin Out y Cal)'!P97</f>
        <v>1040529.6590000001</v>
      </c>
      <c r="W97" s="72">
        <f>+'[4]Datos Anuales (sin Out y Cal)'!Q97</f>
        <v>2.3290000000000002</v>
      </c>
      <c r="X97" s="25">
        <f>+'[4]Datos Anuales (sin Out y Cal)'!R97</f>
        <v>0</v>
      </c>
      <c r="Y97" s="26"/>
      <c r="AA97" s="27">
        <v>2262975</v>
      </c>
      <c r="AB97" s="27">
        <v>3473</v>
      </c>
      <c r="AC97" s="27">
        <v>20952877</v>
      </c>
      <c r="AD97" s="28">
        <v>0.68870743912267762</v>
      </c>
      <c r="AE97" s="28">
        <v>375.09465525903676</v>
      </c>
    </row>
    <row r="98" spans="1:31" ht="15" customHeight="1" x14ac:dyDescent="0.2">
      <c r="A98" s="24">
        <f>+'[4]Datos Anuales (sin Out y Cal)'!A98</f>
        <v>403</v>
      </c>
      <c r="B98" s="70" t="str">
        <f>+'[4]Datos Anuales (sin Out y Cal)'!B98</f>
        <v xml:space="preserve">Cheyenne Light, Fuel and Power Company                                </v>
      </c>
      <c r="C98" s="24">
        <f>+'[4]Datos Anuales (sin Out y Cal)'!C98</f>
        <v>2017</v>
      </c>
      <c r="D98" s="31">
        <f>+'[4]Datos Anuales (sin Out y Cal)'!D98</f>
        <v>219326363.005595</v>
      </c>
      <c r="E98" s="25">
        <f>+'[4]Datos Anuales (sin Out y Cal)'!E98</f>
        <v>6973049.2772725401</v>
      </c>
      <c r="F98" s="25">
        <f>+'[4]Datos Anuales (sin Out y Cal)'!F98</f>
        <v>1495344.3489307628</v>
      </c>
      <c r="G98" s="31">
        <f>+'[4]Datos Anuales (sin Out y Cal)'!G98</f>
        <v>4138565.7226839522</v>
      </c>
      <c r="H98" s="30">
        <v>403</v>
      </c>
      <c r="I98" s="31" t="s">
        <v>47</v>
      </c>
      <c r="J98" s="30">
        <v>2017</v>
      </c>
      <c r="K98" s="25">
        <f>+'[4]Datos Anuales (sin Out y Cal)'!H98</f>
        <v>1758823.8950327078</v>
      </c>
      <c r="L98" s="25">
        <f>+'[4]Datos Anuales (sin Out y Cal)'!I98</f>
        <v>1528083</v>
      </c>
      <c r="M98" s="25">
        <f>+'[4]Datos Anuales (sin Out y Cal)'!J98</f>
        <v>114470</v>
      </c>
      <c r="N98" s="25">
        <f>+'[4]Datos Anuales (sin Out y Cal)'!K98</f>
        <v>42013</v>
      </c>
      <c r="O98" s="25">
        <f>+'[4]Datos Anuales (sin Out y Cal)'!L98</f>
        <v>232.10473368113469</v>
      </c>
      <c r="P98" s="30">
        <v>403</v>
      </c>
      <c r="Q98" s="34" t="s">
        <v>47</v>
      </c>
      <c r="R98" s="30">
        <v>2017</v>
      </c>
      <c r="S98" s="25">
        <f>+'[4]Datos Anuales (sin Out y Cal)'!M98</f>
        <v>2877.9810746048311</v>
      </c>
      <c r="T98" s="25">
        <f>+'[4]Datos Anuales (sin Out y Cal)'!N98</f>
        <v>1860587.7180000001</v>
      </c>
      <c r="U98" s="72">
        <f>+'[4]Datos Anuales (sin Out y Cal)'!O98</f>
        <v>44.286000000000001</v>
      </c>
      <c r="V98" s="25">
        <f>+'[4]Datos Anuales (sin Out y Cal)'!P98</f>
        <v>54742.938999999998</v>
      </c>
      <c r="W98" s="72">
        <f>+'[4]Datos Anuales (sin Out y Cal)'!Q98</f>
        <v>1.3029999999999999</v>
      </c>
      <c r="X98" s="25">
        <f>+'[4]Datos Anuales (sin Out y Cal)'!R98</f>
        <v>0</v>
      </c>
      <c r="Y98" s="26"/>
      <c r="AA98" s="27">
        <v>119564</v>
      </c>
      <c r="AB98" s="27">
        <v>249</v>
      </c>
      <c r="AC98" s="27">
        <v>1762117</v>
      </c>
      <c r="AD98" s="28">
        <v>0.80785103885863085</v>
      </c>
      <c r="AE98" s="28">
        <v>16.895266318865318</v>
      </c>
    </row>
    <row r="99" spans="1:31" ht="15" customHeight="1" x14ac:dyDescent="0.2">
      <c r="A99" s="24">
        <f>+'[4]Datos Anuales (sin Out y Cal)'!A99</f>
        <v>428</v>
      </c>
      <c r="B99" s="70" t="str">
        <f>+'[4]Datos Anuales (sin Out y Cal)'!B99</f>
        <v xml:space="preserve">UGI Utilities, Inc.                                                   </v>
      </c>
      <c r="C99" s="24">
        <f>+'[4]Datos Anuales (sin Out y Cal)'!C99</f>
        <v>2017</v>
      </c>
      <c r="D99" s="31">
        <f>+'[4]Datos Anuales (sin Out y Cal)'!D99</f>
        <v>199217639.86349985</v>
      </c>
      <c r="E99" s="25">
        <f>+'[4]Datos Anuales (sin Out y Cal)'!E99</f>
        <v>14950839.325682107</v>
      </c>
      <c r="F99" s="25">
        <f>+'[4]Datos Anuales (sin Out y Cal)'!F99</f>
        <v>4023975.6416755724</v>
      </c>
      <c r="G99" s="31">
        <f>+'[4]Datos Anuales (sin Out y Cal)'!G99</f>
        <v>7154339.3483130019</v>
      </c>
      <c r="H99" s="30">
        <v>428</v>
      </c>
      <c r="I99" s="31" t="s">
        <v>43</v>
      </c>
      <c r="J99" s="30">
        <v>2017</v>
      </c>
      <c r="K99" s="25">
        <f>+'[4]Datos Anuales (sin Out y Cal)'!H99</f>
        <v>5507536.2106509246</v>
      </c>
      <c r="L99" s="25">
        <f>+'[4]Datos Anuales (sin Out y Cal)'!I99</f>
        <v>956351</v>
      </c>
      <c r="M99" s="25">
        <f>+'[4]Datos Anuales (sin Out y Cal)'!J99</f>
        <v>58283</v>
      </c>
      <c r="N99" s="25">
        <f>+'[4]Datos Anuales (sin Out y Cal)'!K99</f>
        <v>62107</v>
      </c>
      <c r="O99" s="25">
        <f>+'[4]Datos Anuales (sin Out y Cal)'!L99</f>
        <v>202.92043571564392</v>
      </c>
      <c r="P99" s="30">
        <v>428</v>
      </c>
      <c r="Q99" s="34" t="s">
        <v>43</v>
      </c>
      <c r="R99" s="30">
        <v>2017</v>
      </c>
      <c r="S99" s="25">
        <f>+'[4]Datos Anuales (sin Out y Cal)'!M99</f>
        <v>2625.4915994588464</v>
      </c>
      <c r="T99" s="25">
        <f>+'[4]Datos Anuales (sin Out y Cal)'!N99</f>
        <v>3974848</v>
      </c>
      <c r="U99" s="72">
        <f>+'[4]Datos Anuales (sin Out y Cal)'!O99</f>
        <v>64</v>
      </c>
      <c r="V99" s="25">
        <f>+'[4]Datos Anuales (sin Out y Cal)'!P99</f>
        <v>30432.43</v>
      </c>
      <c r="W99" s="72">
        <f>+'[4]Datos Anuales (sin Out y Cal)'!Q99</f>
        <v>0.49</v>
      </c>
      <c r="X99" s="25">
        <f>+'[4]Datos Anuales (sin Out y Cal)'!R99</f>
        <v>0</v>
      </c>
      <c r="Y99" s="26"/>
      <c r="AA99" s="27">
        <v>303</v>
      </c>
      <c r="AB99" s="27">
        <v>203</v>
      </c>
      <c r="AC99" s="27">
        <v>773073</v>
      </c>
      <c r="AD99" s="28">
        <v>0.43473075106282472</v>
      </c>
      <c r="AE99" s="28">
        <v>7.9564284356069867E-2</v>
      </c>
    </row>
    <row r="100" spans="1:31" ht="15" customHeight="1" x14ac:dyDescent="0.2">
      <c r="A100" s="24">
        <f>+'[4]Datos Anuales (sin Out y Cal)'!A100</f>
        <v>432</v>
      </c>
      <c r="B100" s="70" t="str">
        <f>+'[4]Datos Anuales (sin Out y Cal)'!B100</f>
        <v xml:space="preserve">Black Hills/Colorado Electric Utility Company, LP                     </v>
      </c>
      <c r="C100" s="24">
        <f>+'[4]Datos Anuales (sin Out y Cal)'!C100</f>
        <v>2017</v>
      </c>
      <c r="D100" s="31">
        <f>+'[4]Datos Anuales (sin Out y Cal)'!D100</f>
        <v>596608625.73577046</v>
      </c>
      <c r="E100" s="25">
        <f>+'[4]Datos Anuales (sin Out y Cal)'!E100</f>
        <v>26055895.732328814</v>
      </c>
      <c r="F100" s="25">
        <f>+'[4]Datos Anuales (sin Out y Cal)'!F100</f>
        <v>5094285.4686311651</v>
      </c>
      <c r="G100" s="31">
        <f>+'[4]Datos Anuales (sin Out y Cal)'!G100</f>
        <v>15583629.422070175</v>
      </c>
      <c r="H100" s="30">
        <v>432</v>
      </c>
      <c r="I100" s="31" t="s">
        <v>107</v>
      </c>
      <c r="J100" s="30">
        <v>2017</v>
      </c>
      <c r="K100" s="25">
        <f>+'[4]Datos Anuales (sin Out y Cal)'!H100</f>
        <v>13379626.182289101</v>
      </c>
      <c r="L100" s="25">
        <f>+'[4]Datos Anuales (sin Out y Cal)'!I100</f>
        <v>1901235</v>
      </c>
      <c r="M100" s="25">
        <f>+'[4]Datos Anuales (sin Out y Cal)'!J100</f>
        <v>155314</v>
      </c>
      <c r="N100" s="25">
        <f>+'[4]Datos Anuales (sin Out y Cal)'!K100</f>
        <v>96126</v>
      </c>
      <c r="O100" s="25">
        <f>+'[4]Datos Anuales (sin Out y Cal)'!L100</f>
        <v>391.9611431030155</v>
      </c>
      <c r="P100" s="30">
        <v>432</v>
      </c>
      <c r="Q100" s="34" t="s">
        <v>107</v>
      </c>
      <c r="R100" s="30">
        <v>2017</v>
      </c>
      <c r="S100" s="25">
        <f>+'[4]Datos Anuales (sin Out y Cal)'!M100</f>
        <v>4710.1976827485641</v>
      </c>
      <c r="T100" s="25">
        <f>+'[4]Datos Anuales (sin Out y Cal)'!N100</f>
        <v>9176956.9680000003</v>
      </c>
      <c r="U100" s="72">
        <f>+'[4]Datos Anuales (sin Out y Cal)'!O100</f>
        <v>95.468000000000004</v>
      </c>
      <c r="V100" s="25">
        <f>+'[4]Datos Anuales (sin Out y Cal)'!P100</f>
        <v>459770.65800000005</v>
      </c>
      <c r="W100" s="72">
        <f>+'[4]Datos Anuales (sin Out y Cal)'!Q100</f>
        <v>4.7830000000000004</v>
      </c>
      <c r="X100" s="25">
        <f>+'[4]Datos Anuales (sin Out y Cal)'!R100</f>
        <v>0</v>
      </c>
      <c r="Y100" s="26"/>
      <c r="AA100" s="27">
        <v>31737</v>
      </c>
      <c r="AB100" s="27">
        <v>398</v>
      </c>
      <c r="AC100" s="27">
        <v>2091675</v>
      </c>
      <c r="AD100" s="28">
        <v>0.59993890686308249</v>
      </c>
      <c r="AE100" s="28">
        <v>6.0388568969844751</v>
      </c>
    </row>
    <row r="101" spans="1:31" ht="15" customHeight="1" x14ac:dyDescent="0.2">
      <c r="A101" s="24">
        <f>+'[4]Datos Anuales (sin Out y Cal)'!A101</f>
        <v>443</v>
      </c>
      <c r="B101" s="70" t="str">
        <f>+'[4]Datos Anuales (sin Out y Cal)'!B101</f>
        <v xml:space="preserve">Ameren Illinois Company                                               </v>
      </c>
      <c r="C101" s="24">
        <f>+'[4]Datos Anuales (sin Out y Cal)'!C101</f>
        <v>2017</v>
      </c>
      <c r="D101" s="31">
        <f>+'[4]Datos Anuales (sin Out y Cal)'!D101</f>
        <v>7940250387.2737141</v>
      </c>
      <c r="E101" s="25">
        <f>+'[4]Datos Anuales (sin Out y Cal)'!E101</f>
        <v>374185319.57473242</v>
      </c>
      <c r="F101" s="25">
        <f>+'[4]Datos Anuales (sin Out y Cal)'!F101</f>
        <v>115243383.08982173</v>
      </c>
      <c r="G101" s="31">
        <f>+'[4]Datos Anuales (sin Out y Cal)'!G101</f>
        <v>227049770.52051997</v>
      </c>
      <c r="H101" s="30">
        <v>443</v>
      </c>
      <c r="I101" s="31" t="s">
        <v>44</v>
      </c>
      <c r="J101" s="30">
        <v>2017</v>
      </c>
      <c r="K101" s="25">
        <f>+'[4]Datos Anuales (sin Out y Cal)'!H101</f>
        <v>137005441.72466394</v>
      </c>
      <c r="L101" s="25">
        <f>+'[4]Datos Anuales (sin Out y Cal)'!I101</f>
        <v>35241466</v>
      </c>
      <c r="M101" s="25">
        <f>+'[4]Datos Anuales (sin Out y Cal)'!J101</f>
        <v>297060</v>
      </c>
      <c r="N101" s="25">
        <f>+'[4]Datos Anuales (sin Out y Cal)'!K101</f>
        <v>1221130</v>
      </c>
      <c r="O101" s="25">
        <f>+'[4]Datos Anuales (sin Out y Cal)'!L101</f>
        <v>1881.6304251653282</v>
      </c>
      <c r="P101" s="30">
        <v>443</v>
      </c>
      <c r="Q101" s="34" t="s">
        <v>44</v>
      </c>
      <c r="R101" s="30">
        <v>2017</v>
      </c>
      <c r="S101" s="25">
        <f>+'[4]Datos Anuales (sin Out y Cal)'!M101</f>
        <v>72250.51046070944</v>
      </c>
      <c r="T101" s="25">
        <f>+'[4]Datos Anuales (sin Out y Cal)'!N101</f>
        <v>144093340</v>
      </c>
      <c r="U101" s="72">
        <f>+'[4]Datos Anuales (sin Out y Cal)'!O101</f>
        <v>118</v>
      </c>
      <c r="V101" s="25">
        <f>+'[4]Datos Anuales (sin Out y Cal)'!P101</f>
        <v>1367665.6</v>
      </c>
      <c r="W101" s="72">
        <f>+'[4]Datos Anuales (sin Out y Cal)'!Q101</f>
        <v>1.1200000000000001</v>
      </c>
      <c r="X101" s="25">
        <f>+'[4]Datos Anuales (sin Out y Cal)'!R101</f>
        <v>0</v>
      </c>
      <c r="Y101" s="26"/>
      <c r="AA101" s="27">
        <v>295965</v>
      </c>
      <c r="AB101" s="27">
        <v>1948</v>
      </c>
      <c r="AC101" s="27">
        <v>8686809</v>
      </c>
      <c r="AD101" s="28">
        <v>0.50905793789204246</v>
      </c>
      <c r="AE101" s="28">
        <v>66.369574834671738</v>
      </c>
    </row>
    <row r="102" spans="1:31" ht="15" customHeight="1" x14ac:dyDescent="0.2">
      <c r="A102" s="24">
        <f>+'[4]Datos Anuales (sin Out y Cal)'!A102</f>
        <v>454</v>
      </c>
      <c r="B102" s="70" t="str">
        <f>+'[4]Datos Anuales (sin Out y Cal)'!B102</f>
        <v xml:space="preserve">Entergy Louisiana, LLC                                                </v>
      </c>
      <c r="C102" s="24">
        <f>+'[4]Datos Anuales (sin Out y Cal)'!C102</f>
        <v>2017</v>
      </c>
      <c r="D102" s="31">
        <f>+'[4]Datos Anuales (sin Out y Cal)'!D102</f>
        <v>4916212259.1374416</v>
      </c>
      <c r="E102" s="25">
        <f>+'[4]Datos Anuales (sin Out y Cal)'!E102</f>
        <v>215920082.41058412</v>
      </c>
      <c r="F102" s="25">
        <f>+'[4]Datos Anuales (sin Out y Cal)'!F102</f>
        <v>77400237.725546867</v>
      </c>
      <c r="G102" s="31">
        <f>+'[4]Datos Anuales (sin Out y Cal)'!G102</f>
        <v>81653360.265111268</v>
      </c>
      <c r="H102" s="30">
        <v>454</v>
      </c>
      <c r="I102" s="31" t="s">
        <v>70</v>
      </c>
      <c r="J102" s="30">
        <v>2017</v>
      </c>
      <c r="K102" s="25">
        <f>+'[4]Datos Anuales (sin Out y Cal)'!H102</f>
        <v>63366267.563971616</v>
      </c>
      <c r="L102" s="25">
        <f>+'[4]Datos Anuales (sin Out y Cal)'!I102</f>
        <v>55243264</v>
      </c>
      <c r="M102" s="25">
        <f>+'[4]Datos Anuales (sin Out y Cal)'!J102</f>
        <v>2137765</v>
      </c>
      <c r="N102" s="25">
        <f>+'[4]Datos Anuales (sin Out y Cal)'!K102</f>
        <v>1078549</v>
      </c>
      <c r="O102" s="25">
        <f>+'[4]Datos Anuales (sin Out y Cal)'!L102</f>
        <v>8701.1892454520621</v>
      </c>
      <c r="P102" s="30">
        <v>454</v>
      </c>
      <c r="Q102" s="34" t="s">
        <v>70</v>
      </c>
      <c r="R102" s="30">
        <v>2017</v>
      </c>
      <c r="S102" s="25">
        <f>+'[4]Datos Anuales (sin Out y Cal)'!M102</f>
        <v>65004.325752203775</v>
      </c>
      <c r="T102" s="25">
        <f>+'[4]Datos Anuales (sin Out y Cal)'!N102</f>
        <v>186373267.20000002</v>
      </c>
      <c r="U102" s="72">
        <f>+'[4]Datos Anuales (sin Out y Cal)'!O102</f>
        <v>172.8</v>
      </c>
      <c r="V102" s="25">
        <f>+'[4]Datos Anuales (sin Out y Cal)'!P102</f>
        <v>2263874.3510000003</v>
      </c>
      <c r="W102" s="72">
        <f>+'[4]Datos Anuales (sin Out y Cal)'!Q102</f>
        <v>2.0990000000000002</v>
      </c>
      <c r="X102" s="25">
        <f>+'[4]Datos Anuales (sin Out y Cal)'!R102</f>
        <v>0</v>
      </c>
      <c r="Y102" s="26"/>
      <c r="AA102" s="27">
        <v>6503865</v>
      </c>
      <c r="AB102" s="27">
        <v>9686</v>
      </c>
      <c r="AC102" s="27">
        <v>63968063</v>
      </c>
      <c r="AD102" s="28">
        <v>0.75390153797270842</v>
      </c>
      <c r="AE102" s="28">
        <v>984.81075454793745</v>
      </c>
    </row>
    <row r="103" spans="1:31" ht="15" customHeight="1" x14ac:dyDescent="0.2">
      <c r="A103" s="24">
        <f>+'[4]Datos Anuales (sin Out y Cal)'!A103</f>
        <v>500</v>
      </c>
      <c r="B103" s="70"/>
      <c r="C103" s="24">
        <f>+'[4]Datos Anuales (sin Out y Cal)'!C103</f>
        <v>2017</v>
      </c>
      <c r="D103" s="31">
        <f>+'[4]Datos Anuales (sin Out y Cal)'!D103</f>
        <v>1369233250.3099296</v>
      </c>
      <c r="E103" s="25">
        <f>+'[4]Datos Anuales (sin Out y Cal)'!E103</f>
        <v>109437245.1384073</v>
      </c>
      <c r="F103" s="25">
        <f>+'[4]Datos Anuales (sin Out y Cal)'!F103</f>
        <v>48286435.896144509</v>
      </c>
      <c r="G103" s="31">
        <f>+'[4]Datos Anuales (sin Out y Cal)'!G103</f>
        <v>39769486.574784569</v>
      </c>
      <c r="H103" s="30">
        <v>500</v>
      </c>
      <c r="I103" s="31"/>
      <c r="J103" s="30">
        <v>2017</v>
      </c>
      <c r="K103" s="25">
        <f>+'[4]Datos Anuales (sin Out y Cal)'!H103</f>
        <v>39229281.27098272</v>
      </c>
      <c r="L103" s="25">
        <f>+'[4]Datos Anuales (sin Out y Cal)'!I103</f>
        <v>3399232.7819319996</v>
      </c>
      <c r="M103" s="25">
        <f>+'[4]Datos Anuales (sin Out y Cal)'!J103</f>
        <v>465806.4211344613</v>
      </c>
      <c r="N103" s="25">
        <f>+'[4]Datos Anuales (sin Out y Cal)'!K103</f>
        <v>450345</v>
      </c>
      <c r="O103" s="25">
        <f>+'[4]Datos Anuales (sin Out y Cal)'!L103</f>
        <v>636.46</v>
      </c>
      <c r="P103" s="30">
        <v>500</v>
      </c>
      <c r="Q103" s="34"/>
      <c r="R103" s="30">
        <v>2017</v>
      </c>
      <c r="S103" s="25">
        <f>+'[4]Datos Anuales (sin Out y Cal)'!M103</f>
        <v>10620.218730381954</v>
      </c>
      <c r="T103" s="25">
        <f>+'[4]Datos Anuales (sin Out y Cal)'!N103</f>
        <v>0</v>
      </c>
      <c r="U103" s="72">
        <f>+'[4]Datos Anuales (sin Out y Cal)'!O103</f>
        <v>0</v>
      </c>
      <c r="V103" s="25">
        <f>+'[4]Datos Anuales (sin Out y Cal)'!P103</f>
        <v>0</v>
      </c>
      <c r="W103" s="72">
        <f>+'[4]Datos Anuales (sin Out y Cal)'!Q103</f>
        <v>0</v>
      </c>
      <c r="X103" s="25">
        <f>+'[4]Datos Anuales (sin Out y Cal)'!R103</f>
        <v>0</v>
      </c>
      <c r="Y103" s="26"/>
      <c r="AA103" s="27">
        <v>0</v>
      </c>
      <c r="AB103" s="27">
        <v>636.46</v>
      </c>
      <c r="AC103" s="27">
        <v>0</v>
      </c>
      <c r="AD103" s="28">
        <v>0</v>
      </c>
      <c r="AE103" s="28">
        <v>0</v>
      </c>
    </row>
    <row r="104" spans="1:31" ht="15" customHeight="1" x14ac:dyDescent="0.2">
      <c r="A104" s="24">
        <f>+'[4]Datos Anuales (sin Out y Cal)'!A104</f>
        <v>501</v>
      </c>
      <c r="B104" s="70"/>
      <c r="C104" s="24">
        <f>+'[4]Datos Anuales (sin Out y Cal)'!C104</f>
        <v>2017</v>
      </c>
      <c r="D104" s="31">
        <f>+'[4]Datos Anuales (sin Out y Cal)'!D104</f>
        <v>2430305036.5977397</v>
      </c>
      <c r="E104" s="25">
        <f>+'[4]Datos Anuales (sin Out y Cal)'!E104</f>
        <v>133420567.47679703</v>
      </c>
      <c r="F104" s="25">
        <f>+'[4]Datos Anuales (sin Out y Cal)'!F104</f>
        <v>27281472.273780007</v>
      </c>
      <c r="G104" s="31">
        <f>+'[4]Datos Anuales (sin Out y Cal)'!G104</f>
        <v>78051446.614589959</v>
      </c>
      <c r="H104" s="30">
        <v>501</v>
      </c>
      <c r="I104" s="31"/>
      <c r="J104" s="30">
        <v>2017</v>
      </c>
      <c r="K104" s="25">
        <f>+'[4]Datos Anuales (sin Out y Cal)'!H104</f>
        <v>47320263.032524541</v>
      </c>
      <c r="L104" s="25">
        <f>+'[4]Datos Anuales (sin Out y Cal)'!I104</f>
        <v>4114051.0450000009</v>
      </c>
      <c r="M104" s="25">
        <f>+'[4]Datos Anuales (sin Out y Cal)'!J104</f>
        <v>611508.00000000093</v>
      </c>
      <c r="N104" s="25">
        <f>+'[4]Datos Anuales (sin Out y Cal)'!K104</f>
        <v>498699.99212749343</v>
      </c>
      <c r="O104" s="25">
        <f>+'[4]Datos Anuales (sin Out y Cal)'!L104</f>
        <v>820.28874743283779</v>
      </c>
      <c r="P104" s="30">
        <v>501</v>
      </c>
      <c r="Q104" s="34"/>
      <c r="R104" s="30">
        <v>2017</v>
      </c>
      <c r="S104" s="25">
        <f>+'[4]Datos Anuales (sin Out y Cal)'!M104</f>
        <v>15666.019999999999</v>
      </c>
      <c r="T104" s="25">
        <f>+'[4]Datos Anuales (sin Out y Cal)'!N104</f>
        <v>0</v>
      </c>
      <c r="U104" s="72">
        <f>+'[4]Datos Anuales (sin Out y Cal)'!O104</f>
        <v>0</v>
      </c>
      <c r="V104" s="25">
        <f>+'[4]Datos Anuales (sin Out y Cal)'!P104</f>
        <v>0</v>
      </c>
      <c r="W104" s="72">
        <f>+'[4]Datos Anuales (sin Out y Cal)'!Q104</f>
        <v>0</v>
      </c>
      <c r="X104" s="25">
        <f>+'[4]Datos Anuales (sin Out y Cal)'!R104</f>
        <v>0</v>
      </c>
      <c r="Y104" s="26"/>
      <c r="AA104" s="27">
        <v>0</v>
      </c>
      <c r="AB104" s="27">
        <v>820.28874743283779</v>
      </c>
      <c r="AC104" s="27">
        <v>0</v>
      </c>
      <c r="AD104" s="28">
        <v>0</v>
      </c>
      <c r="AE104" s="28">
        <v>0</v>
      </c>
    </row>
    <row r="105" spans="1:31" ht="15" customHeight="1" x14ac:dyDescent="0.2">
      <c r="A105" s="24">
        <f>+'[4]Datos Anuales (sin Out y Cal)'!A105</f>
        <v>502</v>
      </c>
      <c r="B105" s="70"/>
      <c r="C105" s="24">
        <f>+'[4]Datos Anuales (sin Out y Cal)'!C105</f>
        <v>2017</v>
      </c>
      <c r="D105" s="31">
        <f>+'[4]Datos Anuales (sin Out y Cal)'!D105</f>
        <v>539241532.80258071</v>
      </c>
      <c r="E105" s="25">
        <f>+'[4]Datos Anuales (sin Out y Cal)'!E105</f>
        <v>23094600.421680745</v>
      </c>
      <c r="F105" s="25">
        <f>+'[4]Datos Anuales (sin Out y Cal)'!F105</f>
        <v>6400269.8847188838</v>
      </c>
      <c r="G105" s="31">
        <f>+'[4]Datos Anuales (sin Out y Cal)'!G105</f>
        <v>18113170.904723588</v>
      </c>
      <c r="H105" s="30">
        <v>502</v>
      </c>
      <c r="I105" s="31"/>
      <c r="J105" s="30">
        <v>2017</v>
      </c>
      <c r="K105" s="25">
        <f>+'[4]Datos Anuales (sin Out y Cal)'!H105</f>
        <v>8791910.6609236691</v>
      </c>
      <c r="L105" s="25">
        <f>+'[4]Datos Anuales (sin Out y Cal)'!I105</f>
        <v>810706.56799999997</v>
      </c>
      <c r="M105" s="25">
        <f>+'[4]Datos Anuales (sin Out y Cal)'!J105</f>
        <v>107576.00000000023</v>
      </c>
      <c r="N105" s="25">
        <f>+'[4]Datos Anuales (sin Out y Cal)'!K105</f>
        <v>154710</v>
      </c>
      <c r="O105" s="25">
        <f>+'[4]Datos Anuales (sin Out y Cal)'!L105</f>
        <v>128.67647729999999</v>
      </c>
      <c r="P105" s="30">
        <v>502</v>
      </c>
      <c r="Q105" s="34"/>
      <c r="R105" s="30">
        <v>2017</v>
      </c>
      <c r="S105" s="25">
        <f>+'[4]Datos Anuales (sin Out y Cal)'!M105</f>
        <v>6496.5599999999995</v>
      </c>
      <c r="T105" s="25">
        <f>+'[4]Datos Anuales (sin Out y Cal)'!N105</f>
        <v>0</v>
      </c>
      <c r="U105" s="72">
        <f>+'[4]Datos Anuales (sin Out y Cal)'!O105</f>
        <v>0</v>
      </c>
      <c r="V105" s="25">
        <f>+'[4]Datos Anuales (sin Out y Cal)'!P105</f>
        <v>0</v>
      </c>
      <c r="W105" s="72">
        <f>+'[4]Datos Anuales (sin Out y Cal)'!Q105</f>
        <v>0</v>
      </c>
      <c r="X105" s="25">
        <f>+'[4]Datos Anuales (sin Out y Cal)'!R105</f>
        <v>0</v>
      </c>
      <c r="Y105" s="26"/>
      <c r="AA105" s="27">
        <v>0</v>
      </c>
      <c r="AB105" s="27">
        <v>128.67647729999999</v>
      </c>
      <c r="AC105" s="27">
        <v>0</v>
      </c>
      <c r="AD105" s="28">
        <v>0</v>
      </c>
      <c r="AE105" s="28">
        <v>0</v>
      </c>
    </row>
    <row r="106" spans="1:31" ht="15" customHeight="1" x14ac:dyDescent="0.2">
      <c r="A106" s="24">
        <f>+'[4]Datos Anuales (sin Out y Cal)'!A106</f>
        <v>2</v>
      </c>
      <c r="B106" s="70" t="str">
        <f>+'[4]Datos Anuales (sin Out y Cal)'!B106</f>
        <v xml:space="preserve">ALABAMA POWER COMPANY                                                 </v>
      </c>
      <c r="C106" s="24">
        <f>+'[4]Datos Anuales (sin Out y Cal)'!C106</f>
        <v>2018</v>
      </c>
      <c r="D106" s="31">
        <f>+'[4]Datos Anuales (sin Out y Cal)'!D106</f>
        <v>11946837470.549404</v>
      </c>
      <c r="E106" s="25">
        <f>+'[4]Datos Anuales (sin Out y Cal)'!E106</f>
        <v>573127870.26113105</v>
      </c>
      <c r="F106" s="25">
        <f>+'[4]Datos Anuales (sin Out y Cal)'!F106</f>
        <v>152127461.03473783</v>
      </c>
      <c r="G106" s="31">
        <f>+'[4]Datos Anuales (sin Out y Cal)'!G106</f>
        <v>278179975.94241732</v>
      </c>
      <c r="H106" s="30">
        <v>2</v>
      </c>
      <c r="I106" s="31" t="s">
        <v>115</v>
      </c>
      <c r="J106" s="30">
        <v>2018</v>
      </c>
      <c r="K106" s="25">
        <f>+'[4]Datos Anuales (sin Out y Cal)'!H106</f>
        <v>133729001.16422579</v>
      </c>
      <c r="L106" s="25">
        <f>+'[4]Datos Anuales (sin Out y Cal)'!I106</f>
        <v>55686193</v>
      </c>
      <c r="M106" s="25">
        <f>+'[4]Datos Anuales (sin Out y Cal)'!J106</f>
        <v>3129924</v>
      </c>
      <c r="N106" s="25">
        <f>+'[4]Datos Anuales (sin Out y Cal)'!K106</f>
        <v>1480475</v>
      </c>
      <c r="O106" s="25">
        <f>+'[4]Datos Anuales (sin Out y Cal)'!L106</f>
        <v>10312.499618874484</v>
      </c>
      <c r="P106" s="30">
        <v>2</v>
      </c>
      <c r="Q106" s="34" t="s">
        <v>115</v>
      </c>
      <c r="R106" s="30">
        <v>2018</v>
      </c>
      <c r="S106" s="25">
        <f>+'[4]Datos Anuales (sin Out y Cal)'!M106</f>
        <v>131571.0765751643</v>
      </c>
      <c r="T106" s="25">
        <f>+'[4]Datos Anuales (sin Out y Cal)'!N106</f>
        <v>167589770</v>
      </c>
      <c r="U106" s="72">
        <f>+'[4]Datos Anuales (sin Out y Cal)'!O106</f>
        <v>113.2</v>
      </c>
      <c r="V106" s="25">
        <f>+'[4]Datos Anuales (sin Out y Cal)'!P106</f>
        <v>2117079.25</v>
      </c>
      <c r="W106" s="72">
        <f>+'[4]Datos Anuales (sin Out y Cal)'!Q106</f>
        <v>1.43</v>
      </c>
      <c r="X106" s="25">
        <f>+'[4]Datos Anuales (sin Out y Cal)'!R106</f>
        <v>0</v>
      </c>
      <c r="Y106" s="26"/>
      <c r="AA106" s="27">
        <v>9583354</v>
      </c>
      <c r="AB106" s="27">
        <v>11989</v>
      </c>
      <c r="AC106" s="27">
        <v>68532541</v>
      </c>
      <c r="AD106" s="28">
        <v>0.65254395105711438</v>
      </c>
      <c r="AE106" s="28">
        <v>1676.5003811255151</v>
      </c>
    </row>
    <row r="107" spans="1:31" ht="15" customHeight="1" x14ac:dyDescent="0.2">
      <c r="A107" s="24">
        <f>+'[4]Datos Anuales (sin Out y Cal)'!A107</f>
        <v>3</v>
      </c>
      <c r="B107" s="70" t="str">
        <f>+'[4]Datos Anuales (sin Out y Cal)'!B107</f>
        <v xml:space="preserve">Alaska Electric Light and Power Company                               </v>
      </c>
      <c r="C107" s="24">
        <f>+'[4]Datos Anuales (sin Out y Cal)'!C107</f>
        <v>2018</v>
      </c>
      <c r="D107" s="31">
        <f>+'[4]Datos Anuales (sin Out y Cal)'!D107</f>
        <v>141889039.28372955</v>
      </c>
      <c r="E107" s="25">
        <f>+'[4]Datos Anuales (sin Out y Cal)'!E107</f>
        <v>10735995.37778016</v>
      </c>
      <c r="F107" s="25">
        <f>+'[4]Datos Anuales (sin Out y Cal)'!F107</f>
        <v>1469422.16413304</v>
      </c>
      <c r="G107" s="31">
        <f>+'[4]Datos Anuales (sin Out y Cal)'!G107</f>
        <v>3607783.6389189088</v>
      </c>
      <c r="H107" s="30">
        <v>3</v>
      </c>
      <c r="I107" s="31" t="s">
        <v>113</v>
      </c>
      <c r="J107" s="30">
        <v>2018</v>
      </c>
      <c r="K107" s="25">
        <f>+'[4]Datos Anuales (sin Out y Cal)'!H107</f>
        <v>3199086.5493638841</v>
      </c>
      <c r="L107" s="25">
        <f>+'[4]Datos Anuales (sin Out y Cal)'!I107</f>
        <v>388979</v>
      </c>
      <c r="M107" s="25">
        <f>+'[4]Datos Anuales (sin Out y Cal)'!J107</f>
        <v>17672</v>
      </c>
      <c r="N107" s="25">
        <f>+'[4]Datos Anuales (sin Out y Cal)'!K107</f>
        <v>17165</v>
      </c>
      <c r="O107" s="25">
        <f>+'[4]Datos Anuales (sin Out y Cal)'!L107</f>
        <v>74</v>
      </c>
      <c r="P107" s="30">
        <v>3</v>
      </c>
      <c r="Q107" s="34" t="s">
        <v>113</v>
      </c>
      <c r="R107" s="30">
        <v>2018</v>
      </c>
      <c r="S107" s="25">
        <f>+'[4]Datos Anuales (sin Out y Cal)'!M107</f>
        <v>302.48649829345487</v>
      </c>
      <c r="T107" s="25">
        <f>+'[4]Datos Anuales (sin Out y Cal)'!N107</f>
        <v>1716500</v>
      </c>
      <c r="U107" s="72">
        <f>+'[4]Datos Anuales (sin Out y Cal)'!O107</f>
        <v>100</v>
      </c>
      <c r="V107" s="25">
        <f>+'[4]Datos Anuales (sin Out y Cal)'!P107</f>
        <v>48062</v>
      </c>
      <c r="W107" s="72">
        <f>+'[4]Datos Anuales (sin Out y Cal)'!Q107</f>
        <v>2.8</v>
      </c>
      <c r="X107" s="25">
        <f>+'[4]Datos Anuales (sin Out y Cal)'!R107</f>
        <v>0</v>
      </c>
      <c r="Y107" s="26"/>
      <c r="AA107" s="27">
        <v>0</v>
      </c>
      <c r="AB107" s="27">
        <v>74</v>
      </c>
      <c r="AC107" s="27">
        <v>411263</v>
      </c>
      <c r="AD107" s="28">
        <v>0.6344301493274096</v>
      </c>
      <c r="AE107" s="28">
        <v>0</v>
      </c>
    </row>
    <row r="108" spans="1:31" ht="15" customHeight="1" x14ac:dyDescent="0.2">
      <c r="A108" s="24">
        <f>+'[4]Datos Anuales (sin Out y Cal)'!A108</f>
        <v>6</v>
      </c>
      <c r="B108" s="70" t="str">
        <f>+'[4]Datos Anuales (sin Out y Cal)'!B108</f>
        <v xml:space="preserve">Appalachian Power Company                                             </v>
      </c>
      <c r="C108" s="24">
        <f>+'[4]Datos Anuales (sin Out y Cal)'!C108</f>
        <v>2018</v>
      </c>
      <c r="D108" s="31">
        <f>+'[4]Datos Anuales (sin Out y Cal)'!D108</f>
        <v>4419565400.0630093</v>
      </c>
      <c r="E108" s="25">
        <f>+'[4]Datos Anuales (sin Out y Cal)'!E108</f>
        <v>195103264.6330758</v>
      </c>
      <c r="F108" s="25">
        <f>+'[4]Datos Anuales (sin Out y Cal)'!F108</f>
        <v>63235417.990649596</v>
      </c>
      <c r="G108" s="31">
        <f>+'[4]Datos Anuales (sin Out y Cal)'!G108</f>
        <v>202165434.55827165</v>
      </c>
      <c r="H108" s="30">
        <v>6</v>
      </c>
      <c r="I108" s="31" t="s">
        <v>64</v>
      </c>
      <c r="J108" s="30">
        <v>2018</v>
      </c>
      <c r="K108" s="25">
        <f>+'[4]Datos Anuales (sin Out y Cal)'!H108</f>
        <v>37766021.176325418</v>
      </c>
      <c r="L108" s="25">
        <f>+'[4]Datos Anuales (sin Out y Cal)'!I108</f>
        <v>28894678</v>
      </c>
      <c r="M108" s="25">
        <f>+'[4]Datos Anuales (sin Out y Cal)'!J108</f>
        <v>2318809</v>
      </c>
      <c r="N108" s="25">
        <f>+'[4]Datos Anuales (sin Out y Cal)'!K108</f>
        <v>955609</v>
      </c>
      <c r="O108" s="25">
        <f>+'[4]Datos Anuales (sin Out y Cal)'!L108</f>
        <v>6520.8196351020997</v>
      </c>
      <c r="P108" s="30">
        <v>6</v>
      </c>
      <c r="Q108" s="34" t="s">
        <v>64</v>
      </c>
      <c r="R108" s="30">
        <v>2018</v>
      </c>
      <c r="S108" s="25">
        <f>+'[4]Datos Anuales (sin Out y Cal)'!M108</f>
        <v>79824.44675770351</v>
      </c>
      <c r="T108" s="25">
        <f>+'[4]Datos Anuales (sin Out y Cal)'!N108</f>
        <v>407567238.5</v>
      </c>
      <c r="U108" s="72">
        <f>+'[4]Datos Anuales (sin Out y Cal)'!O108</f>
        <v>426.5</v>
      </c>
      <c r="V108" s="25">
        <f>+'[4]Datos Anuales (sin Out y Cal)'!P108</f>
        <v>2303017.69</v>
      </c>
      <c r="W108" s="72">
        <f>+'[4]Datos Anuales (sin Out y Cal)'!Q108</f>
        <v>2.41</v>
      </c>
      <c r="X108" s="25">
        <f>+'[4]Datos Anuales (sin Out y Cal)'!R108</f>
        <v>0</v>
      </c>
      <c r="Y108" s="26"/>
      <c r="AA108" s="27">
        <v>5961450</v>
      </c>
      <c r="AB108" s="27">
        <v>7782</v>
      </c>
      <c r="AC108" s="27">
        <v>36784591</v>
      </c>
      <c r="AD108" s="28">
        <v>0.53959833252946443</v>
      </c>
      <c r="AE108" s="28">
        <v>1261.1803648978998</v>
      </c>
    </row>
    <row r="109" spans="1:31" ht="15" customHeight="1" x14ac:dyDescent="0.2">
      <c r="A109" s="24">
        <f>+'[4]Datos Anuales (sin Out y Cal)'!A109</f>
        <v>7</v>
      </c>
      <c r="B109" s="70" t="str">
        <f>+'[4]Datos Anuales (sin Out y Cal)'!B109</f>
        <v xml:space="preserve">Arizona Public Service Company                                        </v>
      </c>
      <c r="C109" s="24">
        <f>+'[4]Datos Anuales (sin Out y Cal)'!C109</f>
        <v>2018</v>
      </c>
      <c r="D109" s="31">
        <f>+'[4]Datos Anuales (sin Out y Cal)'!D109</f>
        <v>7225657853.2725992</v>
      </c>
      <c r="E109" s="25">
        <f>+'[4]Datos Anuales (sin Out y Cal)'!E109</f>
        <v>448344924.08108485</v>
      </c>
      <c r="F109" s="25">
        <f>+'[4]Datos Anuales (sin Out y Cal)'!F109</f>
        <v>132474931.38178669</v>
      </c>
      <c r="G109" s="31">
        <f>+'[4]Datos Anuales (sin Out y Cal)'!G109</f>
        <v>117465278.83156115</v>
      </c>
      <c r="H109" s="30">
        <v>7</v>
      </c>
      <c r="I109" s="31" t="s">
        <v>133</v>
      </c>
      <c r="J109" s="30">
        <v>2018</v>
      </c>
      <c r="K109" s="25">
        <f>+'[4]Datos Anuales (sin Out y Cal)'!H109</f>
        <v>55905063.708370149</v>
      </c>
      <c r="L109" s="25">
        <f>+'[4]Datos Anuales (sin Out y Cal)'!I109</f>
        <v>27943387</v>
      </c>
      <c r="M109" s="25">
        <f>+'[4]Datos Anuales (sin Out y Cal)'!J109</f>
        <v>1857592</v>
      </c>
      <c r="N109" s="25">
        <f>+'[4]Datos Anuales (sin Out y Cal)'!K109</f>
        <v>1235489</v>
      </c>
      <c r="O109" s="25">
        <f>+'[4]Datos Anuales (sin Out y Cal)'!L109</f>
        <v>6603.6142144940422</v>
      </c>
      <c r="P109" s="30">
        <v>7</v>
      </c>
      <c r="Q109" s="34" t="s">
        <v>133</v>
      </c>
      <c r="R109" s="30">
        <v>2018</v>
      </c>
      <c r="S109" s="25">
        <f>+'[4]Datos Anuales (sin Out y Cal)'!M109</f>
        <v>54381.466108809327</v>
      </c>
      <c r="T109" s="25">
        <f>+'[4]Datos Anuales (sin Out y Cal)'!N109</f>
        <v>106622700.7</v>
      </c>
      <c r="U109" s="72">
        <f>+'[4]Datos Anuales (sin Out y Cal)'!O109</f>
        <v>86.3</v>
      </c>
      <c r="V109" s="25">
        <f>+'[4]Datos Anuales (sin Out y Cal)'!P109</f>
        <v>1330621.6529999999</v>
      </c>
      <c r="W109" s="72">
        <f>+'[4]Datos Anuales (sin Out y Cal)'!Q109</f>
        <v>1.077</v>
      </c>
      <c r="X109" s="25">
        <f>+'[4]Datos Anuales (sin Out y Cal)'!R109</f>
        <v>0</v>
      </c>
      <c r="Y109" s="26"/>
      <c r="AA109" s="27">
        <v>2936450</v>
      </c>
      <c r="AB109" s="27">
        <v>7253</v>
      </c>
      <c r="AC109" s="27">
        <v>32797256</v>
      </c>
      <c r="AD109" s="28">
        <v>0.5161972970403681</v>
      </c>
      <c r="AE109" s="28">
        <v>649.38578550595821</v>
      </c>
    </row>
    <row r="110" spans="1:31" ht="15" customHeight="1" x14ac:dyDescent="0.2">
      <c r="A110" s="24">
        <f>+'[4]Datos Anuales (sin Out y Cal)'!A110</f>
        <v>8</v>
      </c>
      <c r="B110" s="70" t="str">
        <f>+'[4]Datos Anuales (sin Out y Cal)'!B110</f>
        <v xml:space="preserve">Entergy Arkansas, Inc.                                                </v>
      </c>
      <c r="C110" s="24">
        <f>+'[4]Datos Anuales (sin Out y Cal)'!C110</f>
        <v>2018</v>
      </c>
      <c r="D110" s="31">
        <f>+'[4]Datos Anuales (sin Out y Cal)'!D110</f>
        <v>4694249975.8163939</v>
      </c>
      <c r="E110" s="25">
        <f>+'[4]Datos Anuales (sin Out y Cal)'!E110</f>
        <v>179891347.10209975</v>
      </c>
      <c r="F110" s="25">
        <f>+'[4]Datos Anuales (sin Out y Cal)'!F110</f>
        <v>113134843.79898432</v>
      </c>
      <c r="G110" s="31">
        <f>+'[4]Datos Anuales (sin Out y Cal)'!G110</f>
        <v>85484369.402670681</v>
      </c>
      <c r="H110" s="30">
        <v>8</v>
      </c>
      <c r="I110" s="31" t="s">
        <v>141</v>
      </c>
      <c r="J110" s="30">
        <v>2018</v>
      </c>
      <c r="K110" s="25">
        <f>+'[4]Datos Anuales (sin Out y Cal)'!H110</f>
        <v>57191399.346238337</v>
      </c>
      <c r="L110" s="25">
        <f>+'[4]Datos Anuales (sin Out y Cal)'!I110</f>
        <v>22524808</v>
      </c>
      <c r="M110" s="25">
        <f>+'[4]Datos Anuales (sin Out y Cal)'!J110</f>
        <v>1142052</v>
      </c>
      <c r="N110" s="25">
        <f>+'[4]Datos Anuales (sin Out y Cal)'!K110</f>
        <v>711939</v>
      </c>
      <c r="O110" s="25">
        <f>+'[4]Datos Anuales (sin Out y Cal)'!L110</f>
        <v>3419.5661031139671</v>
      </c>
      <c r="P110" s="30">
        <v>8</v>
      </c>
      <c r="Q110" s="34" t="s">
        <v>141</v>
      </c>
      <c r="R110" s="30">
        <v>2018</v>
      </c>
      <c r="S110" s="25">
        <f>+'[4]Datos Anuales (sin Out y Cal)'!M110</f>
        <v>64959.514915724554</v>
      </c>
      <c r="T110" s="25">
        <f>+'[4]Datos Anuales (sin Out y Cal)'!N110</f>
        <v>211588270.79999998</v>
      </c>
      <c r="U110" s="72">
        <f>+'[4]Datos Anuales (sin Out y Cal)'!O110</f>
        <v>297.2</v>
      </c>
      <c r="V110" s="25">
        <f>+'[4]Datos Anuales (sin Out y Cal)'!P110</f>
        <v>1371906.453</v>
      </c>
      <c r="W110" s="72">
        <f>+'[4]Datos Anuales (sin Out y Cal)'!Q110</f>
        <v>1.927</v>
      </c>
      <c r="X110" s="25">
        <f>+'[4]Datos Anuales (sin Out y Cal)'!R110</f>
        <v>0</v>
      </c>
      <c r="Y110" s="26"/>
      <c r="AA110" s="27">
        <v>8220184</v>
      </c>
      <c r="AB110" s="27">
        <v>4604</v>
      </c>
      <c r="AC110" s="27">
        <v>31952587</v>
      </c>
      <c r="AD110" s="28">
        <v>0.79225794822052698</v>
      </c>
      <c r="AE110" s="28">
        <v>1184.4338968860329</v>
      </c>
    </row>
    <row r="111" spans="1:31" ht="15" customHeight="1" x14ac:dyDescent="0.2">
      <c r="A111" s="24">
        <f>+'[4]Datos Anuales (sin Out y Cal)'!A111</f>
        <v>9</v>
      </c>
      <c r="B111" s="70" t="str">
        <f>+'[4]Datos Anuales (sin Out y Cal)'!B111</f>
        <v xml:space="preserve">Atlantic City Electric Company                                        </v>
      </c>
      <c r="C111" s="24">
        <f>+'[4]Datos Anuales (sin Out y Cal)'!C111</f>
        <v>2018</v>
      </c>
      <c r="D111" s="31">
        <f>+'[4]Datos Anuales (sin Out y Cal)'!D111</f>
        <v>2961670845.7088432</v>
      </c>
      <c r="E111" s="25">
        <f>+'[4]Datos Anuales (sin Out y Cal)'!E111</f>
        <v>82845817.72386229</v>
      </c>
      <c r="F111" s="25">
        <f>+'[4]Datos Anuales (sin Out y Cal)'!F111</f>
        <v>111574949.39554341</v>
      </c>
      <c r="G111" s="31">
        <f>+'[4]Datos Anuales (sin Out y Cal)'!G111</f>
        <v>102666599.42857534</v>
      </c>
      <c r="H111" s="30">
        <v>9</v>
      </c>
      <c r="I111" s="31" t="s">
        <v>73</v>
      </c>
      <c r="J111" s="30">
        <v>2018</v>
      </c>
      <c r="K111" s="25">
        <f>+'[4]Datos Anuales (sin Out y Cal)'!H111</f>
        <v>99769983.715216458</v>
      </c>
      <c r="L111" s="25">
        <f>+'[4]Datos Anuales (sin Out y Cal)'!I111</f>
        <v>9159778</v>
      </c>
      <c r="M111" s="25">
        <f>+'[4]Datos Anuales (sin Out y Cal)'!J111</f>
        <v>493252</v>
      </c>
      <c r="N111" s="25">
        <f>+'[4]Datos Anuales (sin Out y Cal)'!K111</f>
        <v>554881</v>
      </c>
      <c r="O111" s="25">
        <f>+'[4]Datos Anuales (sin Out y Cal)'!L111</f>
        <v>2138.9762790345953</v>
      </c>
      <c r="P111" s="30">
        <v>9</v>
      </c>
      <c r="Q111" s="34" t="s">
        <v>73</v>
      </c>
      <c r="R111" s="30">
        <v>2018</v>
      </c>
      <c r="S111" s="25">
        <f>+'[4]Datos Anuales (sin Out y Cal)'!M111</f>
        <v>15281.959605680953</v>
      </c>
      <c r="T111" s="25">
        <f>+'[4]Datos Anuales (sin Out y Cal)'!N111</f>
        <v>42392908.400000006</v>
      </c>
      <c r="U111" s="72">
        <f>+'[4]Datos Anuales (sin Out y Cal)'!O111</f>
        <v>76.400000000000006</v>
      </c>
      <c r="V111" s="25">
        <f>+'[4]Datos Anuales (sin Out y Cal)'!P111</f>
        <v>737991.73</v>
      </c>
      <c r="W111" s="72">
        <f>+'[4]Datos Anuales (sin Out y Cal)'!Q111</f>
        <v>1.33</v>
      </c>
      <c r="X111" s="25">
        <f>+'[4]Datos Anuales (sin Out y Cal)'!R111</f>
        <v>0</v>
      </c>
      <c r="Y111" s="26"/>
      <c r="AA111" s="27">
        <v>1405137</v>
      </c>
      <c r="AB111" s="27">
        <v>2450</v>
      </c>
      <c r="AC111" s="27">
        <v>11068563</v>
      </c>
      <c r="AD111" s="28">
        <v>0.5157284036902432</v>
      </c>
      <c r="AE111" s="28">
        <v>311.02372096540449</v>
      </c>
    </row>
    <row r="112" spans="1:31" ht="15" customHeight="1" x14ac:dyDescent="0.2">
      <c r="A112" s="24">
        <f>+'[4]Datos Anuales (sin Out y Cal)'!A112</f>
        <v>17</v>
      </c>
      <c r="B112" s="70" t="str">
        <f>+'[4]Datos Anuales (sin Out y Cal)'!B112</f>
        <v xml:space="preserve">Duke Energy Progress, LLC                                             </v>
      </c>
      <c r="C112" s="24">
        <f>+'[4]Datos Anuales (sin Out y Cal)'!C112</f>
        <v>2018</v>
      </c>
      <c r="D112" s="31">
        <f>+'[4]Datos Anuales (sin Out y Cal)'!D112</f>
        <v>9434661680.0967693</v>
      </c>
      <c r="E112" s="25">
        <f>+'[4]Datos Anuales (sin Out y Cal)'!E112</f>
        <v>414988994.02695644</v>
      </c>
      <c r="F112" s="25">
        <f>+'[4]Datos Anuales (sin Out y Cal)'!F112</f>
        <v>75817760.976518825</v>
      </c>
      <c r="G112" s="31">
        <f>+'[4]Datos Anuales (sin Out y Cal)'!G112</f>
        <v>194886654.78878132</v>
      </c>
      <c r="H112" s="30">
        <v>17</v>
      </c>
      <c r="I112" s="31" t="s">
        <v>75</v>
      </c>
      <c r="J112" s="30">
        <v>2018</v>
      </c>
      <c r="K112" s="25">
        <f>+'[4]Datos Anuales (sin Out y Cal)'!H112</f>
        <v>95306150.479457065</v>
      </c>
      <c r="L112" s="25">
        <f>+'[4]Datos Anuales (sin Out y Cal)'!I112</f>
        <v>44827278</v>
      </c>
      <c r="M112" s="25">
        <f>+'[4]Datos Anuales (sin Out y Cal)'!J112</f>
        <v>2533249</v>
      </c>
      <c r="N112" s="25">
        <f>+'[4]Datos Anuales (sin Out y Cal)'!K112</f>
        <v>1571020</v>
      </c>
      <c r="O112" s="25">
        <f>+'[4]Datos Anuales (sin Out y Cal)'!L112</f>
        <v>10105.008993006599</v>
      </c>
      <c r="P112" s="30">
        <v>17</v>
      </c>
      <c r="Q112" s="34" t="s">
        <v>75</v>
      </c>
      <c r="R112" s="30">
        <v>2018</v>
      </c>
      <c r="S112" s="25">
        <f>+'[4]Datos Anuales (sin Out y Cal)'!M112</f>
        <v>104028.93150256193</v>
      </c>
      <c r="T112" s="25">
        <f>+'[4]Datos Anuales (sin Out y Cal)'!N112</f>
        <v>259218300</v>
      </c>
      <c r="U112" s="72">
        <f>+'[4]Datos Anuales (sin Out y Cal)'!O112</f>
        <v>165</v>
      </c>
      <c r="V112" s="25">
        <f>+'[4]Datos Anuales (sin Out y Cal)'!P112</f>
        <v>4697349.8000000007</v>
      </c>
      <c r="W112" s="72">
        <f>+'[4]Datos Anuales (sin Out y Cal)'!Q112</f>
        <v>2.99</v>
      </c>
      <c r="X112" s="25">
        <f>+'[4]Datos Anuales (sin Out y Cal)'!R112</f>
        <v>0</v>
      </c>
      <c r="Y112" s="26"/>
      <c r="AA112" s="27">
        <v>24505471</v>
      </c>
      <c r="AB112" s="27">
        <v>15322</v>
      </c>
      <c r="AC112" s="27">
        <v>71971147</v>
      </c>
      <c r="AD112" s="28">
        <v>0.53621487800095247</v>
      </c>
      <c r="AE112" s="28">
        <v>5216.9910069934003</v>
      </c>
    </row>
    <row r="113" spans="1:31" ht="15" customHeight="1" x14ac:dyDescent="0.2">
      <c r="A113" s="24">
        <f>+'[4]Datos Anuales (sin Out y Cal)'!A113</f>
        <v>22</v>
      </c>
      <c r="B113" s="70" t="str">
        <f>+'[4]Datos Anuales (sin Out y Cal)'!B113</f>
        <v xml:space="preserve">Cleco Power LLC                                                       </v>
      </c>
      <c r="C113" s="24">
        <f>+'[4]Datos Anuales (sin Out y Cal)'!C113</f>
        <v>2018</v>
      </c>
      <c r="D113" s="31">
        <f>+'[4]Datos Anuales (sin Out y Cal)'!D113</f>
        <v>1762138495.954675</v>
      </c>
      <c r="E113" s="25">
        <f>+'[4]Datos Anuales (sin Out y Cal)'!E113</f>
        <v>110661240.35846713</v>
      </c>
      <c r="F113" s="25">
        <f>+'[4]Datos Anuales (sin Out y Cal)'!F113</f>
        <v>28223321.060353342</v>
      </c>
      <c r="G113" s="31">
        <f>+'[4]Datos Anuales (sin Out y Cal)'!G113</f>
        <v>30846057.065612886</v>
      </c>
      <c r="H113" s="30">
        <v>22</v>
      </c>
      <c r="I113" s="31" t="s">
        <v>142</v>
      </c>
      <c r="J113" s="30">
        <v>2018</v>
      </c>
      <c r="K113" s="25">
        <f>+'[4]Datos Anuales (sin Out y Cal)'!H113</f>
        <v>17200259.423892502</v>
      </c>
      <c r="L113" s="25">
        <f>+'[4]Datos Anuales (sin Out y Cal)'!I113</f>
        <v>8909074</v>
      </c>
      <c r="M113" s="25">
        <f>+'[4]Datos Anuales (sin Out y Cal)'!J113</f>
        <v>768100</v>
      </c>
      <c r="N113" s="25">
        <f>+'[4]Datos Anuales (sin Out y Cal)'!K113</f>
        <v>290747</v>
      </c>
      <c r="O113" s="25">
        <f>+'[4]Datos Anuales (sin Out y Cal)'!L113</f>
        <v>2198.5130226385604</v>
      </c>
      <c r="P113" s="30">
        <v>22</v>
      </c>
      <c r="Q113" s="34" t="s">
        <v>142</v>
      </c>
      <c r="R113" s="30">
        <v>2018</v>
      </c>
      <c r="S113" s="25">
        <f>+'[4]Datos Anuales (sin Out y Cal)'!M113</f>
        <v>16697.47058610657</v>
      </c>
      <c r="T113" s="25">
        <f>+'[4]Datos Anuales (sin Out y Cal)'!N113</f>
        <v>50008484</v>
      </c>
      <c r="U113" s="72">
        <f>+'[4]Datos Anuales (sin Out y Cal)'!O113</f>
        <v>172</v>
      </c>
      <c r="V113" s="25">
        <f>+'[4]Datos Anuales (sin Out y Cal)'!P113</f>
        <v>552419.29999999993</v>
      </c>
      <c r="W113" s="72">
        <f>+'[4]Datos Anuales (sin Out y Cal)'!Q113</f>
        <v>1.9</v>
      </c>
      <c r="X113" s="25">
        <f>+'[4]Datos Anuales (sin Out y Cal)'!R113</f>
        <v>0</v>
      </c>
      <c r="Y113" s="26"/>
      <c r="AA113" s="27">
        <v>3008371</v>
      </c>
      <c r="AB113" s="27">
        <v>2879</v>
      </c>
      <c r="AC113" s="27">
        <v>12727797</v>
      </c>
      <c r="AD113" s="28">
        <v>0.50466997673278868</v>
      </c>
      <c r="AE113" s="28">
        <v>680.4869773614397</v>
      </c>
    </row>
    <row r="114" spans="1:31" ht="15" customHeight="1" x14ac:dyDescent="0.2">
      <c r="A114" s="24">
        <f>+'[4]Datos Anuales (sin Out y Cal)'!A114</f>
        <v>27</v>
      </c>
      <c r="B114" s="70" t="str">
        <f>+'[4]Datos Anuales (sin Out y Cal)'!B114</f>
        <v xml:space="preserve">Duke Energy Ohio, Inc.                                                </v>
      </c>
      <c r="C114" s="24">
        <f>+'[4]Datos Anuales (sin Out y Cal)'!C114</f>
        <v>2018</v>
      </c>
      <c r="D114" s="31">
        <f>+'[4]Datos Anuales (sin Out y Cal)'!D114</f>
        <v>3021186868.9573288</v>
      </c>
      <c r="E114" s="25">
        <f>+'[4]Datos Anuales (sin Out y Cal)'!E114</f>
        <v>169317422.23551047</v>
      </c>
      <c r="F114" s="25">
        <f>+'[4]Datos Anuales (sin Out y Cal)'!F114</f>
        <v>32137866.119621795</v>
      </c>
      <c r="G114" s="31">
        <f>+'[4]Datos Anuales (sin Out y Cal)'!G114</f>
        <v>78762150.730599269</v>
      </c>
      <c r="H114" s="30">
        <v>27</v>
      </c>
      <c r="I114" s="31" t="s">
        <v>62</v>
      </c>
      <c r="J114" s="30">
        <v>2018</v>
      </c>
      <c r="K114" s="25">
        <f>+'[4]Datos Anuales (sin Out y Cal)'!H114</f>
        <v>49064664.190902308</v>
      </c>
      <c r="L114" s="25">
        <f>+'[4]Datos Anuales (sin Out y Cal)'!I114</f>
        <v>20687064</v>
      </c>
      <c r="M114" s="25">
        <f>+'[4]Datos Anuales (sin Out y Cal)'!J114</f>
        <v>226999</v>
      </c>
      <c r="N114" s="25">
        <f>+'[4]Datos Anuales (sin Out y Cal)'!K114</f>
        <v>718099</v>
      </c>
      <c r="O114" s="25">
        <f>+'[4]Datos Anuales (sin Out y Cal)'!L114</f>
        <v>847.85643207604892</v>
      </c>
      <c r="P114" s="30">
        <v>27</v>
      </c>
      <c r="Q114" s="34" t="s">
        <v>62</v>
      </c>
      <c r="R114" s="30">
        <v>2018</v>
      </c>
      <c r="S114" s="25">
        <f>+'[4]Datos Anuales (sin Out y Cal)'!M114</f>
        <v>27801.724274865788</v>
      </c>
      <c r="T114" s="25">
        <f>+'[4]Datos Anuales (sin Out y Cal)'!N114</f>
        <v>102688157</v>
      </c>
      <c r="U114" s="72">
        <f>+'[4]Datos Anuales (sin Out y Cal)'!O114</f>
        <v>143</v>
      </c>
      <c r="V114" s="25">
        <f>+'[4]Datos Anuales (sin Out y Cal)'!P114</f>
        <v>1105872.46</v>
      </c>
      <c r="W114" s="72">
        <f>+'[4]Datos Anuales (sin Out y Cal)'!Q114</f>
        <v>1.54</v>
      </c>
      <c r="X114" s="25">
        <f>+'[4]Datos Anuales (sin Out y Cal)'!R114</f>
        <v>0</v>
      </c>
      <c r="Y114" s="26"/>
      <c r="AA114" s="27">
        <v>1098814</v>
      </c>
      <c r="AB114" s="27">
        <v>1062</v>
      </c>
      <c r="AC114" s="27">
        <v>5449337</v>
      </c>
      <c r="AD114" s="28">
        <v>0.58575370413366701</v>
      </c>
      <c r="AE114" s="28">
        <v>214.14356792395111</v>
      </c>
    </row>
    <row r="115" spans="1:31" ht="15" customHeight="1" x14ac:dyDescent="0.2">
      <c r="A115" s="24">
        <f>+'[4]Datos Anuales (sin Out y Cal)'!A115</f>
        <v>30</v>
      </c>
      <c r="B115" s="70" t="str">
        <f>+'[4]Datos Anuales (sin Out y Cal)'!B115</f>
        <v xml:space="preserve">Cleveland Electric Illuminating Company, The                          </v>
      </c>
      <c r="C115" s="24">
        <f>+'[4]Datos Anuales (sin Out y Cal)'!C115</f>
        <v>2018</v>
      </c>
      <c r="D115" s="31">
        <f>+'[4]Datos Anuales (sin Out y Cal)'!D115</f>
        <v>2695565639.4220586</v>
      </c>
      <c r="E115" s="25">
        <f>+'[4]Datos Anuales (sin Out y Cal)'!E115</f>
        <v>185215618.79831377</v>
      </c>
      <c r="F115" s="25">
        <f>+'[4]Datos Anuales (sin Out y Cal)'!F115</f>
        <v>52819290.666019864</v>
      </c>
      <c r="G115" s="31">
        <f>+'[4]Datos Anuales (sin Out y Cal)'!G115</f>
        <v>50409329.706721671</v>
      </c>
      <c r="H115" s="30">
        <v>30</v>
      </c>
      <c r="I115" s="31" t="s">
        <v>50</v>
      </c>
      <c r="J115" s="30">
        <v>2018</v>
      </c>
      <c r="K115" s="25">
        <f>+'[4]Datos Anuales (sin Out y Cal)'!H115</f>
        <v>15841135.900321504</v>
      </c>
      <c r="L115" s="25">
        <f>+'[4]Datos Anuales (sin Out y Cal)'!I115</f>
        <v>18806107</v>
      </c>
      <c r="M115" s="25">
        <f>+'[4]Datos Anuales (sin Out y Cal)'!J115</f>
        <v>136980</v>
      </c>
      <c r="N115" s="25">
        <f>+'[4]Datos Anuales (sin Out y Cal)'!K115</f>
        <v>751980</v>
      </c>
      <c r="O115" s="25">
        <f>+'[4]Datos Anuales (sin Out y Cal)'!L115</f>
        <v>4301</v>
      </c>
      <c r="P115" s="30">
        <v>30</v>
      </c>
      <c r="Q115" s="34" t="s">
        <v>50</v>
      </c>
      <c r="R115" s="30">
        <v>2018</v>
      </c>
      <c r="S115" s="25">
        <f>+'[4]Datos Anuales (sin Out y Cal)'!M115</f>
        <v>51154.032077543307</v>
      </c>
      <c r="T115" s="25">
        <f>+'[4]Datos Anuales (sin Out y Cal)'!N115</f>
        <v>95042752.200000003</v>
      </c>
      <c r="U115" s="72">
        <f>+'[4]Datos Anuales (sin Out y Cal)'!O115</f>
        <v>126.39</v>
      </c>
      <c r="V115" s="25">
        <f>+'[4]Datos Anuales (sin Out y Cal)'!P115</f>
        <v>941478.96</v>
      </c>
      <c r="W115" s="72">
        <f>+'[4]Datos Anuales (sin Out y Cal)'!Q115</f>
        <v>1.252</v>
      </c>
      <c r="X115" s="25">
        <f>+'[4]Datos Anuales (sin Out y Cal)'!R115</f>
        <v>0</v>
      </c>
      <c r="Y115" s="26"/>
      <c r="AA115" s="27">
        <v>0</v>
      </c>
      <c r="AB115" s="27">
        <v>4301</v>
      </c>
      <c r="AC115" s="27">
        <v>2297991</v>
      </c>
      <c r="AD115" s="28">
        <v>6.0992266850971262E-2</v>
      </c>
      <c r="AE115" s="28">
        <v>0</v>
      </c>
    </row>
    <row r="116" spans="1:31" ht="15" customHeight="1" x14ac:dyDescent="0.2">
      <c r="A116" s="24">
        <f>+'[4]Datos Anuales (sin Out y Cal)'!A116</f>
        <v>32</v>
      </c>
      <c r="B116" s="70" t="str">
        <f>+'[4]Datos Anuales (sin Out y Cal)'!B116</f>
        <v xml:space="preserve">Commonwealth Edison Company                                           </v>
      </c>
      <c r="C116" s="24">
        <f>+'[4]Datos Anuales (sin Out y Cal)'!C116</f>
        <v>2018</v>
      </c>
      <c r="D116" s="31">
        <f>+'[4]Datos Anuales (sin Out y Cal)'!D116</f>
        <v>20994968220.764816</v>
      </c>
      <c r="E116" s="25">
        <f>+'[4]Datos Anuales (sin Out y Cal)'!E116</f>
        <v>1097031020.2847793</v>
      </c>
      <c r="F116" s="25">
        <f>+'[4]Datos Anuales (sin Out y Cal)'!F116</f>
        <v>275741979.4928863</v>
      </c>
      <c r="G116" s="31">
        <f>+'[4]Datos Anuales (sin Out y Cal)'!G116</f>
        <v>456352200.62771606</v>
      </c>
      <c r="H116" s="30">
        <v>32</v>
      </c>
      <c r="I116" s="31" t="s">
        <v>53</v>
      </c>
      <c r="J116" s="30">
        <v>2018</v>
      </c>
      <c r="K116" s="25">
        <f>+'[4]Datos Anuales (sin Out y Cal)'!H116</f>
        <v>326597546.28718543</v>
      </c>
      <c r="L116" s="25">
        <f>+'[4]Datos Anuales (sin Out y Cal)'!I116</f>
        <v>89439930</v>
      </c>
      <c r="M116" s="25">
        <f>+'[4]Datos Anuales (sin Out y Cal)'!J116</f>
        <v>6848504</v>
      </c>
      <c r="N116" s="25">
        <f>+'[4]Datos Anuales (sin Out y Cal)'!K116</f>
        <v>4021991</v>
      </c>
      <c r="O116" s="25">
        <f>+'[4]Datos Anuales (sin Out y Cal)'!L116</f>
        <v>21129.551267949682</v>
      </c>
      <c r="P116" s="30">
        <v>32</v>
      </c>
      <c r="Q116" s="34" t="s">
        <v>53</v>
      </c>
      <c r="R116" s="30">
        <v>2018</v>
      </c>
      <c r="S116" s="25">
        <f>+'[4]Datos Anuales (sin Out y Cal)'!M116</f>
        <v>166907.17888435209</v>
      </c>
      <c r="T116" s="25">
        <f>+'[4]Datos Anuales (sin Out y Cal)'!N116</f>
        <v>232587717.539</v>
      </c>
      <c r="U116" s="72">
        <f>+'[4]Datos Anuales (sin Out y Cal)'!O116</f>
        <v>57.829000000000001</v>
      </c>
      <c r="V116" s="25">
        <f>+'[4]Datos Anuales (sin Out y Cal)'!P116</f>
        <v>3298032.6199999996</v>
      </c>
      <c r="W116" s="72">
        <f>+'[4]Datos Anuales (sin Out y Cal)'!Q116</f>
        <v>0.82</v>
      </c>
      <c r="X116" s="25">
        <f>+'[4]Datos Anuales (sin Out y Cal)'!R116</f>
        <v>0</v>
      </c>
      <c r="Y116" s="26"/>
      <c r="AA116" s="27">
        <v>1005450</v>
      </c>
      <c r="AB116" s="27">
        <v>21349</v>
      </c>
      <c r="AC116" s="27">
        <v>97814883</v>
      </c>
      <c r="AD116" s="28">
        <v>0.52302602155822642</v>
      </c>
      <c r="AE116" s="28">
        <v>219.4487320503159</v>
      </c>
    </row>
    <row r="117" spans="1:31" ht="15" customHeight="1" x14ac:dyDescent="0.2">
      <c r="A117" s="24">
        <f>+'[4]Datos Anuales (sin Out y Cal)'!A117</f>
        <v>39</v>
      </c>
      <c r="B117" s="70" t="str">
        <f>+'[4]Datos Anuales (sin Out y Cal)'!B117</f>
        <v xml:space="preserve">Connecticut Light and Power Company, The                              </v>
      </c>
      <c r="C117" s="24">
        <f>+'[4]Datos Anuales (sin Out y Cal)'!C117</f>
        <v>2018</v>
      </c>
      <c r="D117" s="31">
        <f>+'[4]Datos Anuales (sin Out y Cal)'!D117</f>
        <v>7364538425.7681456</v>
      </c>
      <c r="E117" s="25">
        <f>+'[4]Datos Anuales (sin Out y Cal)'!E117</f>
        <v>223959551.7246128</v>
      </c>
      <c r="F117" s="25">
        <f>+'[4]Datos Anuales (sin Out y Cal)'!F117</f>
        <v>225438725.50390303</v>
      </c>
      <c r="G117" s="31">
        <f>+'[4]Datos Anuales (sin Out y Cal)'!G117</f>
        <v>188227908.78471166</v>
      </c>
      <c r="H117" s="30">
        <v>39</v>
      </c>
      <c r="I117" s="31" t="s">
        <v>109</v>
      </c>
      <c r="J117" s="30">
        <v>2018</v>
      </c>
      <c r="K117" s="25">
        <f>+'[4]Datos Anuales (sin Out y Cal)'!H117</f>
        <v>142068816.79935205</v>
      </c>
      <c r="L117" s="25">
        <f>+'[4]Datos Anuales (sin Out y Cal)'!I117</f>
        <v>21467269</v>
      </c>
      <c r="M117" s="25">
        <f>+'[4]Datos Anuales (sin Out y Cal)'!J117</f>
        <v>768915</v>
      </c>
      <c r="N117" s="25">
        <f>+'[4]Datos Anuales (sin Out y Cal)'!K117</f>
        <v>1251083</v>
      </c>
      <c r="O117" s="25">
        <f>+'[4]Datos Anuales (sin Out y Cal)'!L117</f>
        <v>4934.2546628938489</v>
      </c>
      <c r="P117" s="30">
        <v>39</v>
      </c>
      <c r="Q117" s="34" t="s">
        <v>109</v>
      </c>
      <c r="R117" s="30">
        <v>2018</v>
      </c>
      <c r="S117" s="25">
        <f>+'[4]Datos Anuales (sin Out y Cal)'!M117</f>
        <v>33301.242558752929</v>
      </c>
      <c r="T117" s="25">
        <f>+'[4]Datos Anuales (sin Out y Cal)'!N117</f>
        <v>101337723</v>
      </c>
      <c r="U117" s="72">
        <f>+'[4]Datos Anuales (sin Out y Cal)'!O117</f>
        <v>81</v>
      </c>
      <c r="V117" s="25">
        <f>+'[4]Datos Anuales (sin Out y Cal)'!P117</f>
        <v>1613897.07</v>
      </c>
      <c r="W117" s="72">
        <f>+'[4]Datos Anuales (sin Out y Cal)'!Q117</f>
        <v>1.29</v>
      </c>
      <c r="X117" s="25">
        <f>+'[4]Datos Anuales (sin Out y Cal)'!R117</f>
        <v>0</v>
      </c>
      <c r="Y117" s="26"/>
      <c r="AA117" s="27">
        <v>553151</v>
      </c>
      <c r="AB117" s="27">
        <v>5057</v>
      </c>
      <c r="AC117" s="27">
        <v>22789335</v>
      </c>
      <c r="AD117" s="28">
        <v>0.51443983790270376</v>
      </c>
      <c r="AE117" s="28">
        <v>122.74533710615073</v>
      </c>
    </row>
    <row r="118" spans="1:31" ht="15" customHeight="1" x14ac:dyDescent="0.2">
      <c r="A118" s="24">
        <f>+'[4]Datos Anuales (sin Out y Cal)'!A118</f>
        <v>41</v>
      </c>
      <c r="B118" s="70" t="str">
        <f>+'[4]Datos Anuales (sin Out y Cal)'!B118</f>
        <v xml:space="preserve">Consumers Energy Company                                              </v>
      </c>
      <c r="C118" s="24">
        <f>+'[4]Datos Anuales (sin Out y Cal)'!C118</f>
        <v>2018</v>
      </c>
      <c r="D118" s="31">
        <f>+'[4]Datos Anuales (sin Out y Cal)'!D118</f>
        <v>8805667038.8124599</v>
      </c>
      <c r="E118" s="25">
        <f>+'[4]Datos Anuales (sin Out y Cal)'!E118</f>
        <v>726095792.51029539</v>
      </c>
      <c r="F118" s="25">
        <f>+'[4]Datos Anuales (sin Out y Cal)'!F118</f>
        <v>232127967.08289587</v>
      </c>
      <c r="G118" s="31">
        <f>+'[4]Datos Anuales (sin Out y Cal)'!G118</f>
        <v>197275484.21184942</v>
      </c>
      <c r="H118" s="30">
        <v>41</v>
      </c>
      <c r="I118" s="31" t="s">
        <v>84</v>
      </c>
      <c r="J118" s="30">
        <v>2018</v>
      </c>
      <c r="K118" s="25">
        <f>+'[4]Datos Anuales (sin Out y Cal)'!H118</f>
        <v>52627567.319858812</v>
      </c>
      <c r="L118" s="25">
        <f>+'[4]Datos Anuales (sin Out y Cal)'!I118</f>
        <v>34088752</v>
      </c>
      <c r="M118" s="25">
        <f>+'[4]Datos Anuales (sin Out y Cal)'!J118</f>
        <v>2104270</v>
      </c>
      <c r="N118" s="25">
        <f>+'[4]Datos Anuales (sin Out y Cal)'!K118</f>
        <v>1826167</v>
      </c>
      <c r="O118" s="25">
        <f>+'[4]Datos Anuales (sin Out y Cal)'!L118</f>
        <v>6878.8048552885648</v>
      </c>
      <c r="P118" s="30">
        <v>41</v>
      </c>
      <c r="Q118" s="34" t="s">
        <v>84</v>
      </c>
      <c r="R118" s="30">
        <v>2018</v>
      </c>
      <c r="S118" s="25">
        <f>+'[4]Datos Anuales (sin Out y Cal)'!M118</f>
        <v>131631.34185400716</v>
      </c>
      <c r="T118" s="25">
        <f>+'[4]Datos Anuales (sin Out y Cal)'!N118</f>
        <v>366876950.30000001</v>
      </c>
      <c r="U118" s="72">
        <f>+'[4]Datos Anuales (sin Out y Cal)'!O118</f>
        <v>200.9</v>
      </c>
      <c r="V118" s="25">
        <f>+'[4]Datos Anuales (sin Out y Cal)'!P118</f>
        <v>2364886.2649999997</v>
      </c>
      <c r="W118" s="72">
        <f>+'[4]Datos Anuales (sin Out y Cal)'!Q118</f>
        <v>1.2949999999999999</v>
      </c>
      <c r="X118" s="25">
        <f>+'[4]Datos Anuales (sin Out y Cal)'!R118</f>
        <v>0</v>
      </c>
      <c r="Y118" s="26"/>
      <c r="AA118" s="27">
        <v>3629042</v>
      </c>
      <c r="AB118" s="27">
        <v>7568</v>
      </c>
      <c r="AC118" s="27">
        <v>39850237</v>
      </c>
      <c r="AD118" s="28">
        <v>0.60109854820102915</v>
      </c>
      <c r="AE118" s="28">
        <v>689.19514471143543</v>
      </c>
    </row>
    <row r="119" spans="1:31" ht="15" customHeight="1" x14ac:dyDescent="0.2">
      <c r="A119" s="24">
        <f>+'[4]Datos Anuales (sin Out y Cal)'!A119</f>
        <v>42</v>
      </c>
      <c r="B119" s="70" t="str">
        <f>+'[4]Datos Anuales (sin Out y Cal)'!B119</f>
        <v xml:space="preserve">The Dayton Power and Light Company                                    </v>
      </c>
      <c r="C119" s="24">
        <f>+'[4]Datos Anuales (sin Out y Cal)'!C119</f>
        <v>2018</v>
      </c>
      <c r="D119" s="31">
        <f>+'[4]Datos Anuales (sin Out y Cal)'!D119</f>
        <v>2511174655.4140038</v>
      </c>
      <c r="E119" s="25">
        <f>+'[4]Datos Anuales (sin Out y Cal)'!E119</f>
        <v>81488206.851970538</v>
      </c>
      <c r="F119" s="25">
        <f>+'[4]Datos Anuales (sin Out y Cal)'!F119</f>
        <v>15282375.422267081</v>
      </c>
      <c r="G119" s="31">
        <f>+'[4]Datos Anuales (sin Out y Cal)'!G119</f>
        <v>40671233.121601343</v>
      </c>
      <c r="H119" s="30">
        <v>42</v>
      </c>
      <c r="I119" s="31" t="s">
        <v>105</v>
      </c>
      <c r="J119" s="30">
        <v>2018</v>
      </c>
      <c r="K119" s="25">
        <f>+'[4]Datos Anuales (sin Out y Cal)'!H119</f>
        <v>33283617.016183786</v>
      </c>
      <c r="L119" s="25">
        <f>+'[4]Datos Anuales (sin Out y Cal)'!I119</f>
        <v>3977393</v>
      </c>
      <c r="M119" s="25">
        <f>+'[4]Datos Anuales (sin Out y Cal)'!J119</f>
        <v>35608</v>
      </c>
      <c r="N119" s="25">
        <f>+'[4]Datos Anuales (sin Out y Cal)'!K119</f>
        <v>264944</v>
      </c>
      <c r="O119" s="25">
        <f>+'[4]Datos Anuales (sin Out y Cal)'!L119</f>
        <v>3077.675031381184</v>
      </c>
      <c r="P119" s="30">
        <v>42</v>
      </c>
      <c r="Q119" s="34" t="s">
        <v>105</v>
      </c>
      <c r="R119" s="30">
        <v>2018</v>
      </c>
      <c r="S119" s="25">
        <f>+'[4]Datos Anuales (sin Out y Cal)'!M119</f>
        <v>13209.414836606544</v>
      </c>
      <c r="T119" s="25">
        <f>+'[4]Datos Anuales (sin Out y Cal)'!N119</f>
        <v>27583319.84</v>
      </c>
      <c r="U119" s="72">
        <f>+'[4]Datos Anuales (sin Out y Cal)'!O119</f>
        <v>104.11</v>
      </c>
      <c r="V119" s="25">
        <f>+'[4]Datos Anuales (sin Out y Cal)'!P119</f>
        <v>302036.15999999997</v>
      </c>
      <c r="W119" s="72">
        <f>+'[4]Datos Anuales (sin Out y Cal)'!Q119</f>
        <v>1.1399999999999999</v>
      </c>
      <c r="X119" s="25">
        <f>+'[4]Datos Anuales (sin Out y Cal)'!R119</f>
        <v>0</v>
      </c>
      <c r="Y119" s="26"/>
      <c r="AA119" s="27">
        <v>258691</v>
      </c>
      <c r="AB119" s="27">
        <v>3249</v>
      </c>
      <c r="AC119" s="27">
        <v>4905806</v>
      </c>
      <c r="AD119" s="28">
        <v>0.172367964291085</v>
      </c>
      <c r="AE119" s="28">
        <v>171.32496861881614</v>
      </c>
    </row>
    <row r="120" spans="1:31" ht="15" customHeight="1" x14ac:dyDescent="0.2">
      <c r="A120" s="24">
        <f>+'[4]Datos Anuales (sin Out y Cal)'!A120</f>
        <v>43</v>
      </c>
      <c r="B120" s="70" t="str">
        <f>+'[4]Datos Anuales (sin Out y Cal)'!B120</f>
        <v xml:space="preserve">Delmarva Power &amp; Light Company                                        </v>
      </c>
      <c r="C120" s="24">
        <f>+'[4]Datos Anuales (sin Out y Cal)'!C120</f>
        <v>2018</v>
      </c>
      <c r="D120" s="31">
        <f>+'[4]Datos Anuales (sin Out y Cal)'!D120</f>
        <v>2786250881.6737065</v>
      </c>
      <c r="E120" s="25">
        <f>+'[4]Datos Anuales (sin Out y Cal)'!E120</f>
        <v>163988072.08896181</v>
      </c>
      <c r="F120" s="25">
        <f>+'[4]Datos Anuales (sin Out y Cal)'!F120</f>
        <v>65744235.488745503</v>
      </c>
      <c r="G120" s="31">
        <f>+'[4]Datos Anuales (sin Out y Cal)'!G120</f>
        <v>78803838.611453697</v>
      </c>
      <c r="H120" s="30">
        <v>43</v>
      </c>
      <c r="I120" s="31" t="s">
        <v>138</v>
      </c>
      <c r="J120" s="30">
        <v>2018</v>
      </c>
      <c r="K120" s="25">
        <f>+'[4]Datos Anuales (sin Out y Cal)'!H120</f>
        <v>91128118.605791122</v>
      </c>
      <c r="L120" s="25">
        <f>+'[4]Datos Anuales (sin Out y Cal)'!I120</f>
        <v>12498259</v>
      </c>
      <c r="M120" s="25">
        <f>+'[4]Datos Anuales (sin Out y Cal)'!J120</f>
        <v>644124</v>
      </c>
      <c r="N120" s="25">
        <f>+'[4]Datos Anuales (sin Out y Cal)'!K120</f>
        <v>525355</v>
      </c>
      <c r="O120" s="25">
        <f>+'[4]Datos Anuales (sin Out y Cal)'!L120</f>
        <v>3845.9720621797865</v>
      </c>
      <c r="P120" s="30">
        <v>43</v>
      </c>
      <c r="Q120" s="34" t="s">
        <v>138</v>
      </c>
      <c r="R120" s="30">
        <v>2018</v>
      </c>
      <c r="S120" s="25">
        <f>+'[4]Datos Anuales (sin Out y Cal)'!M120</f>
        <v>27918.333227062438</v>
      </c>
      <c r="T120" s="25">
        <f>+'[4]Datos Anuales (sin Out y Cal)'!N120</f>
        <v>37195134</v>
      </c>
      <c r="U120" s="72">
        <f>+'[4]Datos Anuales (sin Out y Cal)'!O120</f>
        <v>70.8</v>
      </c>
      <c r="V120" s="25">
        <f>+'[4]Datos Anuales (sin Out y Cal)'!P120</f>
        <v>451805.3</v>
      </c>
      <c r="W120" s="72">
        <f>+'[4]Datos Anuales (sin Out y Cal)'!Q120</f>
        <v>0.86</v>
      </c>
      <c r="X120" s="25">
        <f>+'[4]Datos Anuales (sin Out y Cal)'!R120</f>
        <v>0</v>
      </c>
      <c r="Y120" s="26"/>
      <c r="AA120" s="27">
        <v>339094</v>
      </c>
      <c r="AB120" s="27">
        <v>3945</v>
      </c>
      <c r="AC120" s="27">
        <v>13508570</v>
      </c>
      <c r="AD120" s="28">
        <v>0.39089333356482686</v>
      </c>
      <c r="AE120" s="28">
        <v>99.027937820213396</v>
      </c>
    </row>
    <row r="121" spans="1:31" ht="15" customHeight="1" x14ac:dyDescent="0.2">
      <c r="A121" s="24">
        <f>+'[4]Datos Anuales (sin Out y Cal)'!A121</f>
        <v>44</v>
      </c>
      <c r="B121" s="70" t="str">
        <f>+'[4]Datos Anuales (sin Out y Cal)'!B121</f>
        <v xml:space="preserve">DTE Electric Company                                                  </v>
      </c>
      <c r="C121" s="24">
        <f>+'[4]Datos Anuales (sin Out y Cal)'!C121</f>
        <v>2018</v>
      </c>
      <c r="D121" s="31">
        <f>+'[4]Datos Anuales (sin Out y Cal)'!D121</f>
        <v>9163250459.6190548</v>
      </c>
      <c r="E121" s="25">
        <f>+'[4]Datos Anuales (sin Out y Cal)'!E121</f>
        <v>519416813.10503227</v>
      </c>
      <c r="F121" s="25">
        <f>+'[4]Datos Anuales (sin Out y Cal)'!F121</f>
        <v>316781420.06123114</v>
      </c>
      <c r="G121" s="31">
        <f>+'[4]Datos Anuales (sin Out y Cal)'!G121</f>
        <v>280157553.81492066</v>
      </c>
      <c r="H121" s="30">
        <v>44</v>
      </c>
      <c r="I121" s="31" t="s">
        <v>69</v>
      </c>
      <c r="J121" s="30">
        <v>2018</v>
      </c>
      <c r="K121" s="25">
        <f>+'[4]Datos Anuales (sin Out y Cal)'!H121</f>
        <v>155383737.29838243</v>
      </c>
      <c r="L121" s="25">
        <f>+'[4]Datos Anuales (sin Out y Cal)'!I121</f>
        <v>43789344</v>
      </c>
      <c r="M121" s="25">
        <f>+'[4]Datos Anuales (sin Out y Cal)'!J121</f>
        <v>1982548</v>
      </c>
      <c r="N121" s="25">
        <f>+'[4]Datos Anuales (sin Out y Cal)'!K121</f>
        <v>2196473</v>
      </c>
      <c r="O121" s="25">
        <f>+'[4]Datos Anuales (sin Out y Cal)'!L121</f>
        <v>10759.825766926864</v>
      </c>
      <c r="P121" s="30">
        <v>44</v>
      </c>
      <c r="Q121" s="34" t="s">
        <v>69</v>
      </c>
      <c r="R121" s="30">
        <v>2018</v>
      </c>
      <c r="S121" s="25">
        <f>+'[4]Datos Anuales (sin Out y Cal)'!M121</f>
        <v>85379.294001776856</v>
      </c>
      <c r="T121" s="25">
        <f>+'[4]Datos Anuales (sin Out y Cal)'!N121</f>
        <v>389188657.92399997</v>
      </c>
      <c r="U121" s="72">
        <f>+'[4]Datos Anuales (sin Out y Cal)'!O121</f>
        <v>177.18799999999999</v>
      </c>
      <c r="V121" s="25">
        <f>+'[4]Datos Anuales (sin Out y Cal)'!P121</f>
        <v>2978417.3880000003</v>
      </c>
      <c r="W121" s="72">
        <f>+'[4]Datos Anuales (sin Out y Cal)'!Q121</f>
        <v>1.3560000000000001</v>
      </c>
      <c r="X121" s="25">
        <f>+'[4]Datos Anuales (sin Out y Cal)'!R121</f>
        <v>0</v>
      </c>
      <c r="Y121" s="26"/>
      <c r="AA121" s="27">
        <v>2803802</v>
      </c>
      <c r="AB121" s="27">
        <v>11418</v>
      </c>
      <c r="AC121" s="27">
        <v>48640329</v>
      </c>
      <c r="AD121" s="28">
        <v>0.48629786062381675</v>
      </c>
      <c r="AE121" s="28">
        <v>658.17423307313572</v>
      </c>
    </row>
    <row r="122" spans="1:31" ht="15" customHeight="1" x14ac:dyDescent="0.2">
      <c r="A122" s="24">
        <f>+'[4]Datos Anuales (sin Out y Cal)'!A122</f>
        <v>45</v>
      </c>
      <c r="B122" s="70" t="str">
        <f>+'[4]Datos Anuales (sin Out y Cal)'!B122</f>
        <v xml:space="preserve">Duke Energy Carolinas, LLC                                            </v>
      </c>
      <c r="C122" s="24">
        <f>+'[4]Datos Anuales (sin Out y Cal)'!C122</f>
        <v>2018</v>
      </c>
      <c r="D122" s="31">
        <f>+'[4]Datos Anuales (sin Out y Cal)'!D122</f>
        <v>18271301779.989178</v>
      </c>
      <c r="E122" s="25">
        <f>+'[4]Datos Anuales (sin Out y Cal)'!E122</f>
        <v>999788122.23330009</v>
      </c>
      <c r="F122" s="25">
        <f>+'[4]Datos Anuales (sin Out y Cal)'!F122</f>
        <v>134253242.00877383</v>
      </c>
      <c r="G122" s="31">
        <f>+'[4]Datos Anuales (sin Out y Cal)'!G122</f>
        <v>337593500.2810629</v>
      </c>
      <c r="H122" s="30">
        <v>45</v>
      </c>
      <c r="I122" s="31" t="s">
        <v>56</v>
      </c>
      <c r="J122" s="30">
        <v>2018</v>
      </c>
      <c r="K122" s="25">
        <f>+'[4]Datos Anuales (sin Out y Cal)'!H122</f>
        <v>168645611.55238983</v>
      </c>
      <c r="L122" s="25">
        <f>+'[4]Datos Anuales (sin Out y Cal)'!I122</f>
        <v>81033245</v>
      </c>
      <c r="M122" s="25">
        <f>+'[4]Datos Anuales (sin Out y Cal)'!J122</f>
        <v>5070681</v>
      </c>
      <c r="N122" s="25">
        <f>+'[4]Datos Anuales (sin Out y Cal)'!K122</f>
        <v>2596470</v>
      </c>
      <c r="O122" s="25">
        <f>+'[4]Datos Anuales (sin Out y Cal)'!L122</f>
        <v>16751.716635375629</v>
      </c>
      <c r="P122" s="30">
        <v>45</v>
      </c>
      <c r="Q122" s="34" t="s">
        <v>56</v>
      </c>
      <c r="R122" s="30">
        <v>2018</v>
      </c>
      <c r="S122" s="25">
        <f>+'[4]Datos Anuales (sin Out y Cal)'!M122</f>
        <v>150052.59402334067</v>
      </c>
      <c r="T122" s="25">
        <f>+'[4]Datos Anuales (sin Out y Cal)'!N122</f>
        <v>527083410</v>
      </c>
      <c r="U122" s="72">
        <f>+'[4]Datos Anuales (sin Out y Cal)'!O122</f>
        <v>203</v>
      </c>
      <c r="V122" s="25">
        <f>+'[4]Datos Anuales (sin Out y Cal)'!P122</f>
        <v>4673646</v>
      </c>
      <c r="W122" s="72">
        <f>+'[4]Datos Anuales (sin Out y Cal)'!Q122</f>
        <v>1.8</v>
      </c>
      <c r="X122" s="25">
        <f>+'[4]Datos Anuales (sin Out y Cal)'!R122</f>
        <v>0</v>
      </c>
      <c r="Y122" s="26"/>
      <c r="AA122" s="27">
        <v>11246968</v>
      </c>
      <c r="AB122" s="27">
        <v>18935</v>
      </c>
      <c r="AC122" s="27">
        <v>97541777</v>
      </c>
      <c r="AD122" s="28">
        <v>0.5880594692489205</v>
      </c>
      <c r="AE122" s="28">
        <v>2183.2833646243703</v>
      </c>
    </row>
    <row r="123" spans="1:31" ht="15" customHeight="1" x14ac:dyDescent="0.2">
      <c r="A123" s="24">
        <f>+'[4]Datos Anuales (sin Out y Cal)'!A123</f>
        <v>46</v>
      </c>
      <c r="B123" s="70" t="str">
        <f>+'[4]Datos Anuales (sin Out y Cal)'!B123</f>
        <v xml:space="preserve">Duquesne Light Company                                                </v>
      </c>
      <c r="C123" s="24">
        <f>+'[4]Datos Anuales (sin Out y Cal)'!C123</f>
        <v>2018</v>
      </c>
      <c r="D123" s="31">
        <f>+'[4]Datos Anuales (sin Out y Cal)'!D123</f>
        <v>3146820953.8427482</v>
      </c>
      <c r="E123" s="25">
        <f>+'[4]Datos Anuales (sin Out y Cal)'!E123</f>
        <v>178596614.44403088</v>
      </c>
      <c r="F123" s="25">
        <f>+'[4]Datos Anuales (sin Out y Cal)'!F123</f>
        <v>68678849.380169719</v>
      </c>
      <c r="G123" s="31">
        <f>+'[4]Datos Anuales (sin Out y Cal)'!G123</f>
        <v>43412700.813232392</v>
      </c>
      <c r="H123" s="30">
        <v>46</v>
      </c>
      <c r="I123" s="31" t="s">
        <v>135</v>
      </c>
      <c r="J123" s="30">
        <v>2018</v>
      </c>
      <c r="K123" s="25">
        <f>+'[4]Datos Anuales (sin Out y Cal)'!H123</f>
        <v>108940107.8792727</v>
      </c>
      <c r="L123" s="25">
        <f>+'[4]Datos Anuales (sin Out y Cal)'!I123</f>
        <v>13153523</v>
      </c>
      <c r="M123" s="25">
        <f>+'[4]Datos Anuales (sin Out y Cal)'!J123</f>
        <v>838099</v>
      </c>
      <c r="N123" s="25">
        <f>+'[4]Datos Anuales (sin Out y Cal)'!K123</f>
        <v>597498</v>
      </c>
      <c r="O123" s="25">
        <f>+'[4]Datos Anuales (sin Out y Cal)'!L123</f>
        <v>2790.120121245644</v>
      </c>
      <c r="P123" s="30">
        <v>46</v>
      </c>
      <c r="Q123" s="34" t="s">
        <v>135</v>
      </c>
      <c r="R123" s="30">
        <v>2018</v>
      </c>
      <c r="S123" s="25">
        <f>+'[4]Datos Anuales (sin Out y Cal)'!M123</f>
        <v>63861.123175820583</v>
      </c>
      <c r="T123" s="25">
        <f>+'[4]Datos Anuales (sin Out y Cal)'!N123</f>
        <v>53177322</v>
      </c>
      <c r="U123" s="72">
        <f>+'[4]Datos Anuales (sin Out y Cal)'!O123</f>
        <v>89</v>
      </c>
      <c r="V123" s="25">
        <f>+'[4]Datos Anuales (sin Out y Cal)'!P123</f>
        <v>561648.12</v>
      </c>
      <c r="W123" s="72">
        <f>+'[4]Datos Anuales (sin Out y Cal)'!Q123</f>
        <v>0.94</v>
      </c>
      <c r="X123" s="25">
        <f>+'[4]Datos Anuales (sin Out y Cal)'!R123</f>
        <v>0</v>
      </c>
      <c r="Y123" s="26"/>
      <c r="AA123" s="27">
        <v>24526</v>
      </c>
      <c r="AB123" s="27">
        <v>2795</v>
      </c>
      <c r="AC123" s="27">
        <v>14047515</v>
      </c>
      <c r="AD123" s="28">
        <v>0.57373796162423107</v>
      </c>
      <c r="AE123" s="28">
        <v>4.8798787543561986</v>
      </c>
    </row>
    <row r="124" spans="1:31" ht="15" customHeight="1" x14ac:dyDescent="0.2">
      <c r="A124" s="24">
        <f>+'[4]Datos Anuales (sin Out y Cal)'!A124</f>
        <v>49</v>
      </c>
      <c r="B124" s="70" t="str">
        <f>+'[4]Datos Anuales (sin Out y Cal)'!B124</f>
        <v xml:space="preserve">El Paso Electric Company                                              </v>
      </c>
      <c r="C124" s="24">
        <f>+'[4]Datos Anuales (sin Out y Cal)'!C124</f>
        <v>2018</v>
      </c>
      <c r="D124" s="31">
        <f>+'[4]Datos Anuales (sin Out y Cal)'!D124</f>
        <v>1802635738.2734051</v>
      </c>
      <c r="E124" s="25">
        <f>+'[4]Datos Anuales (sin Out y Cal)'!E124</f>
        <v>92647439.333092481</v>
      </c>
      <c r="F124" s="25">
        <f>+'[4]Datos Anuales (sin Out y Cal)'!F124</f>
        <v>22590533.744238377</v>
      </c>
      <c r="G124" s="31">
        <f>+'[4]Datos Anuales (sin Out y Cal)'!G124</f>
        <v>23173263.661782812</v>
      </c>
      <c r="H124" s="30">
        <v>49</v>
      </c>
      <c r="I124" s="31" t="s">
        <v>67</v>
      </c>
      <c r="J124" s="30">
        <v>2018</v>
      </c>
      <c r="K124" s="25">
        <f>+'[4]Datos Anuales (sin Out y Cal)'!H124</f>
        <v>29517493.486055348</v>
      </c>
      <c r="L124" s="25">
        <f>+'[4]Datos Anuales (sin Out y Cal)'!I124</f>
        <v>8034676</v>
      </c>
      <c r="M124" s="25">
        <f>+'[4]Datos Anuales (sin Out y Cal)'!J124</f>
        <v>504449</v>
      </c>
      <c r="N124" s="25">
        <f>+'[4]Datos Anuales (sin Out y Cal)'!K124</f>
        <v>422305</v>
      </c>
      <c r="O124" s="25">
        <f>+'[4]Datos Anuales (sin Out y Cal)'!L124</f>
        <v>1347.0866951316375</v>
      </c>
      <c r="P124" s="30">
        <v>49</v>
      </c>
      <c r="Q124" s="34" t="s">
        <v>67</v>
      </c>
      <c r="R124" s="30">
        <v>2018</v>
      </c>
      <c r="S124" s="25">
        <f>+'[4]Datos Anuales (sin Out y Cal)'!M124</f>
        <v>12979.958861542465</v>
      </c>
      <c r="T124" s="25">
        <f>+'[4]Datos Anuales (sin Out y Cal)'!N124</f>
        <v>35680549.449999996</v>
      </c>
      <c r="U124" s="72">
        <f>+'[4]Datos Anuales (sin Out y Cal)'!O124</f>
        <v>84.49</v>
      </c>
      <c r="V124" s="25">
        <f>+'[4]Datos Anuales (sin Out y Cal)'!P124</f>
        <v>416392.73</v>
      </c>
      <c r="W124" s="72">
        <f>+'[4]Datos Anuales (sin Out y Cal)'!Q124</f>
        <v>0.98599999999999999</v>
      </c>
      <c r="X124" s="25">
        <f>+'[4]Datos Anuales (sin Out y Cal)'!R124</f>
        <v>0</v>
      </c>
      <c r="Y124" s="26"/>
      <c r="AA124" s="27">
        <v>3694319</v>
      </c>
      <c r="AB124" s="27">
        <v>1929</v>
      </c>
      <c r="AC124" s="27">
        <v>12246397</v>
      </c>
      <c r="AD124" s="28">
        <v>0.7247229264459073</v>
      </c>
      <c r="AE124" s="28">
        <v>581.9133048683625</v>
      </c>
    </row>
    <row r="125" spans="1:31" ht="15" customHeight="1" x14ac:dyDescent="0.2">
      <c r="A125" s="24">
        <f>+'[4]Datos Anuales (sin Out y Cal)'!A125</f>
        <v>51</v>
      </c>
      <c r="B125" s="70" t="str">
        <f>+'[4]Datos Anuales (sin Out y Cal)'!B125</f>
        <v xml:space="preserve">The Empire District Electric Company                                  </v>
      </c>
      <c r="C125" s="24">
        <f>+'[4]Datos Anuales (sin Out y Cal)'!C125</f>
        <v>2018</v>
      </c>
      <c r="D125" s="31">
        <f>+'[4]Datos Anuales (sin Out y Cal)'!D125</f>
        <v>1376478074.6394539</v>
      </c>
      <c r="E125" s="25">
        <f>+'[4]Datos Anuales (sin Out y Cal)'!E125</f>
        <v>35189707.797689945</v>
      </c>
      <c r="F125" s="25">
        <f>+'[4]Datos Anuales (sin Out y Cal)'!F125</f>
        <v>17843244.239473779</v>
      </c>
      <c r="G125" s="31">
        <f>+'[4]Datos Anuales (sin Out y Cal)'!G125</f>
        <v>25109111.010145959</v>
      </c>
      <c r="H125" s="30">
        <v>51</v>
      </c>
      <c r="I125" s="31" t="s">
        <v>122</v>
      </c>
      <c r="J125" s="30">
        <v>2018</v>
      </c>
      <c r="K125" s="25">
        <f>+'[4]Datos Anuales (sin Out y Cal)'!H125</f>
        <v>21382589.623980772</v>
      </c>
      <c r="L125" s="25">
        <f>+'[4]Datos Anuales (sin Out y Cal)'!I125</f>
        <v>4891522</v>
      </c>
      <c r="M125" s="25">
        <f>+'[4]Datos Anuales (sin Out y Cal)'!J125</f>
        <v>54264</v>
      </c>
      <c r="N125" s="25">
        <f>+'[4]Datos Anuales (sin Out y Cal)'!K125</f>
        <v>173045</v>
      </c>
      <c r="O125" s="25">
        <f>+'[4]Datos Anuales (sin Out y Cal)'!L125</f>
        <v>1149.7558385830152</v>
      </c>
      <c r="P125" s="30">
        <v>51</v>
      </c>
      <c r="Q125" s="34" t="s">
        <v>122</v>
      </c>
      <c r="R125" s="30">
        <v>2018</v>
      </c>
      <c r="S125" s="25">
        <f>+'[4]Datos Anuales (sin Out y Cal)'!M125</f>
        <v>11778.098598611845</v>
      </c>
      <c r="T125" s="25">
        <f>+'[4]Datos Anuales (sin Out y Cal)'!N125</f>
        <v>4410917.05</v>
      </c>
      <c r="U125" s="72">
        <f>+'[4]Datos Anuales (sin Out y Cal)'!O125</f>
        <v>25.49</v>
      </c>
      <c r="V125" s="25">
        <f>+'[4]Datos Anuales (sin Out y Cal)'!P125</f>
        <v>241916.90999999997</v>
      </c>
      <c r="W125" s="72">
        <f>+'[4]Datos Anuales (sin Out y Cal)'!Q125</f>
        <v>1.3979999999999999</v>
      </c>
      <c r="X125" s="25">
        <f>+'[4]Datos Anuales (sin Out y Cal)'!R125</f>
        <v>0</v>
      </c>
      <c r="Y125" s="26"/>
      <c r="AA125" s="27">
        <v>345155</v>
      </c>
      <c r="AB125" s="27">
        <v>1211</v>
      </c>
      <c r="AC125" s="27">
        <v>6824858</v>
      </c>
      <c r="AD125" s="28">
        <v>0.6433471337699701</v>
      </c>
      <c r="AE125" s="28">
        <v>61.244161416984795</v>
      </c>
    </row>
    <row r="126" spans="1:31" ht="15" customHeight="1" x14ac:dyDescent="0.2">
      <c r="A126" s="24">
        <f>+'[4]Datos Anuales (sin Out y Cal)'!A126</f>
        <v>54</v>
      </c>
      <c r="B126" s="70" t="str">
        <f>+'[4]Datos Anuales (sin Out y Cal)'!B126</f>
        <v xml:space="preserve">Fitchburg Gas and Electric Light Company                              </v>
      </c>
      <c r="C126" s="24">
        <f>+'[4]Datos Anuales (sin Out y Cal)'!C126</f>
        <v>2018</v>
      </c>
      <c r="D126" s="31">
        <f>+'[4]Datos Anuales (sin Out y Cal)'!D126</f>
        <v>154212695.36465555</v>
      </c>
      <c r="E126" s="25">
        <f>+'[4]Datos Anuales (sin Out y Cal)'!E126</f>
        <v>9380489.3326230925</v>
      </c>
      <c r="F126" s="25">
        <f>+'[4]Datos Anuales (sin Out y Cal)'!F126</f>
        <v>9327167.0871057175</v>
      </c>
      <c r="G126" s="31">
        <f>+'[4]Datos Anuales (sin Out y Cal)'!G126</f>
        <v>4480294.5623902706</v>
      </c>
      <c r="H126" s="30">
        <v>54</v>
      </c>
      <c r="I126" s="31" t="s">
        <v>77</v>
      </c>
      <c r="J126" s="30">
        <v>2018</v>
      </c>
      <c r="K126" s="25">
        <f>+'[4]Datos Anuales (sin Out y Cal)'!H126</f>
        <v>3770274.1187722986</v>
      </c>
      <c r="L126" s="25">
        <f>+'[4]Datos Anuales (sin Out y Cal)'!I126</f>
        <v>451320</v>
      </c>
      <c r="M126" s="25">
        <f>+'[4]Datos Anuales (sin Out y Cal)'!J126</f>
        <v>6336</v>
      </c>
      <c r="N126" s="25">
        <f>+'[4]Datos Anuales (sin Out y Cal)'!K126</f>
        <v>29904</v>
      </c>
      <c r="O126" s="25">
        <f>+'[4]Datos Anuales (sin Out y Cal)'!L126</f>
        <v>79.943472677133215</v>
      </c>
      <c r="P126" s="30">
        <v>54</v>
      </c>
      <c r="Q126" s="34" t="s">
        <v>77</v>
      </c>
      <c r="R126" s="30">
        <v>2018</v>
      </c>
      <c r="S126" s="25">
        <f>+'[4]Datos Anuales (sin Out y Cal)'!M126</f>
        <v>732.32814870334857</v>
      </c>
      <c r="T126" s="25">
        <f>+'[4]Datos Anuales (sin Out y Cal)'!N126</f>
        <v>3228585.36</v>
      </c>
      <c r="U126" s="72">
        <f>+'[4]Datos Anuales (sin Out y Cal)'!O126</f>
        <v>107.965</v>
      </c>
      <c r="V126" s="25">
        <f>+'[4]Datos Anuales (sin Out y Cal)'!P126</f>
        <v>56518.559999999998</v>
      </c>
      <c r="W126" s="72">
        <f>+'[4]Datos Anuales (sin Out y Cal)'!Q126</f>
        <v>1.89</v>
      </c>
      <c r="X126" s="25">
        <f>+'[4]Datos Anuales (sin Out y Cal)'!R126</f>
        <v>0</v>
      </c>
      <c r="Y126" s="26"/>
      <c r="AA126" s="27">
        <v>26327</v>
      </c>
      <c r="AB126" s="27">
        <v>92</v>
      </c>
      <c r="AC126" s="27">
        <v>200894</v>
      </c>
      <c r="AD126" s="28">
        <v>0.2492728806829462</v>
      </c>
      <c r="AE126" s="28">
        <v>12.056527322866785</v>
      </c>
    </row>
    <row r="127" spans="1:31" ht="15" customHeight="1" x14ac:dyDescent="0.2">
      <c r="A127" s="24">
        <f>+'[4]Datos Anuales (sin Out y Cal)'!A127</f>
        <v>55</v>
      </c>
      <c r="B127" s="70" t="str">
        <f>+'[4]Datos Anuales (sin Out y Cal)'!B127</f>
        <v xml:space="preserve">Duke Energy Florida, LLC                                              </v>
      </c>
      <c r="C127" s="24">
        <f>+'[4]Datos Anuales (sin Out y Cal)'!C127</f>
        <v>2018</v>
      </c>
      <c r="D127" s="31">
        <f>+'[4]Datos Anuales (sin Out y Cal)'!D127</f>
        <v>7454506761.5383825</v>
      </c>
      <c r="E127" s="25">
        <f>+'[4]Datos Anuales (sin Out y Cal)'!E127</f>
        <v>247624962.18653059</v>
      </c>
      <c r="F127" s="25">
        <f>+'[4]Datos Anuales (sin Out y Cal)'!F127</f>
        <v>191278406.95882773</v>
      </c>
      <c r="G127" s="31">
        <f>+'[4]Datos Anuales (sin Out y Cal)'!G127</f>
        <v>147834447.50812873</v>
      </c>
      <c r="H127" s="30">
        <v>55</v>
      </c>
      <c r="I127" s="31" t="s">
        <v>59</v>
      </c>
      <c r="J127" s="30">
        <v>2018</v>
      </c>
      <c r="K127" s="25">
        <f>+'[4]Datos Anuales (sin Out y Cal)'!H127</f>
        <v>228404330.96204919</v>
      </c>
      <c r="L127" s="25">
        <f>+'[4]Datos Anuales (sin Out y Cal)'!I127</f>
        <v>39144651</v>
      </c>
      <c r="M127" s="25">
        <f>+'[4]Datos Anuales (sin Out y Cal)'!J127</f>
        <v>2550043</v>
      </c>
      <c r="N127" s="25">
        <f>+'[4]Datos Anuales (sin Out y Cal)'!K127</f>
        <v>1801563</v>
      </c>
      <c r="O127" s="25">
        <f>+'[4]Datos Anuales (sin Out y Cal)'!L127</f>
        <v>9767.1250972196212</v>
      </c>
      <c r="P127" s="30">
        <v>55</v>
      </c>
      <c r="Q127" s="34" t="s">
        <v>59</v>
      </c>
      <c r="R127" s="30">
        <v>2018</v>
      </c>
      <c r="S127" s="25">
        <f>+'[4]Datos Anuales (sin Out y Cal)'!M127</f>
        <v>63380.489452734779</v>
      </c>
      <c r="T127" s="25">
        <f>+'[4]Datos Anuales (sin Out y Cal)'!N127</f>
        <v>199973493</v>
      </c>
      <c r="U127" s="72">
        <f>+'[4]Datos Anuales (sin Out y Cal)'!O127</f>
        <v>111</v>
      </c>
      <c r="V127" s="25">
        <f>+'[4]Datos Anuales (sin Out y Cal)'!P127</f>
        <v>2486156.94</v>
      </c>
      <c r="W127" s="72">
        <f>+'[4]Datos Anuales (sin Out y Cal)'!Q127</f>
        <v>1.38</v>
      </c>
      <c r="X127" s="25">
        <f>+'[4]Datos Anuales (sin Out y Cal)'!R127</f>
        <v>0</v>
      </c>
      <c r="Y127" s="26"/>
      <c r="AA127" s="27">
        <v>2383631</v>
      </c>
      <c r="AB127" s="27">
        <v>10323</v>
      </c>
      <c r="AC127" s="27">
        <v>44265756</v>
      </c>
      <c r="AD127" s="28">
        <v>0.48950581160037637</v>
      </c>
      <c r="AE127" s="28">
        <v>555.87490278037944</v>
      </c>
    </row>
    <row r="128" spans="1:31" ht="15" customHeight="1" x14ac:dyDescent="0.2">
      <c r="A128" s="24">
        <f>+'[4]Datos Anuales (sin Out y Cal)'!A128</f>
        <v>56</v>
      </c>
      <c r="B128" s="70" t="str">
        <f>+'[4]Datos Anuales (sin Out y Cal)'!B128</f>
        <v xml:space="preserve">Florida Power &amp; Light Company                                         </v>
      </c>
      <c r="C128" s="24">
        <f>+'[4]Datos Anuales (sin Out y Cal)'!C128</f>
        <v>2018</v>
      </c>
      <c r="D128" s="31">
        <f>+'[4]Datos Anuales (sin Out y Cal)'!D128</f>
        <v>17681299543.918144</v>
      </c>
      <c r="E128" s="25">
        <f>+'[4]Datos Anuales (sin Out y Cal)'!E128</f>
        <v>1054202916.0893908</v>
      </c>
      <c r="F128" s="25">
        <f>+'[4]Datos Anuales (sin Out y Cal)'!F128</f>
        <v>149855040.62979782</v>
      </c>
      <c r="G128" s="31">
        <f>+'[4]Datos Anuales (sin Out y Cal)'!G128</f>
        <v>273925610.38420069</v>
      </c>
      <c r="H128" s="30">
        <v>56</v>
      </c>
      <c r="I128" s="31" t="s">
        <v>80</v>
      </c>
      <c r="J128" s="30">
        <v>2018</v>
      </c>
      <c r="K128" s="25">
        <f>+'[4]Datos Anuales (sin Out y Cal)'!H128</f>
        <v>135750995.56086591</v>
      </c>
      <c r="L128" s="25">
        <f>+'[4]Datos Anuales (sin Out y Cal)'!I128</f>
        <v>110053141</v>
      </c>
      <c r="M128" s="25">
        <f>+'[4]Datos Anuales (sin Out y Cal)'!J128</f>
        <v>6399057</v>
      </c>
      <c r="N128" s="25">
        <f>+'[4]Datos Anuales (sin Out y Cal)'!K128</f>
        <v>4961329</v>
      </c>
      <c r="O128" s="25">
        <f>+'[4]Datos Anuales (sin Out y Cal)'!L128</f>
        <v>21408.166397875582</v>
      </c>
      <c r="P128" s="30">
        <v>56</v>
      </c>
      <c r="Q128" s="34" t="s">
        <v>80</v>
      </c>
      <c r="R128" s="30">
        <v>2018</v>
      </c>
      <c r="S128" s="25">
        <f>+'[4]Datos Anuales (sin Out y Cal)'!M128</f>
        <v>175607.08005810183</v>
      </c>
      <c r="T128" s="25">
        <f>+'[4]Datos Anuales (sin Out y Cal)'!N128</f>
        <v>270838950.11000001</v>
      </c>
      <c r="U128" s="72">
        <f>+'[4]Datos Anuales (sin Out y Cal)'!O128</f>
        <v>54.59</v>
      </c>
      <c r="V128" s="25">
        <f>+'[4]Datos Anuales (sin Out y Cal)'!P128</f>
        <v>3522543.59</v>
      </c>
      <c r="W128" s="72">
        <f>+'[4]Datos Anuales (sin Out y Cal)'!Q128</f>
        <v>0.71</v>
      </c>
      <c r="X128" s="25">
        <f>+'[4]Datos Anuales (sin Out y Cal)'!R128</f>
        <v>0</v>
      </c>
      <c r="Y128" s="26"/>
      <c r="AA128" s="27">
        <v>9857076</v>
      </c>
      <c r="AB128" s="27">
        <v>23217</v>
      </c>
      <c r="AC128" s="27">
        <v>126518953</v>
      </c>
      <c r="AD128" s="28">
        <v>0.62207877218767615</v>
      </c>
      <c r="AE128" s="28">
        <v>1808.8336021244186</v>
      </c>
    </row>
    <row r="129" spans="1:31" ht="15" customHeight="1" x14ac:dyDescent="0.2">
      <c r="A129" s="24">
        <f>+'[4]Datos Anuales (sin Out y Cal)'!A129</f>
        <v>57</v>
      </c>
      <c r="B129" s="70" t="str">
        <f>+'[4]Datos Anuales (sin Out y Cal)'!B129</f>
        <v xml:space="preserve">Georgia Power Company                                                 </v>
      </c>
      <c r="C129" s="24">
        <f>+'[4]Datos Anuales (sin Out y Cal)'!C129</f>
        <v>2018</v>
      </c>
      <c r="D129" s="31">
        <f>+'[4]Datos Anuales (sin Out y Cal)'!D129</f>
        <v>12333610886.217007</v>
      </c>
      <c r="E129" s="25">
        <f>+'[4]Datos Anuales (sin Out y Cal)'!E129</f>
        <v>675605519.77039659</v>
      </c>
      <c r="F129" s="25">
        <f>+'[4]Datos Anuales (sin Out y Cal)'!F129</f>
        <v>309279221.46629077</v>
      </c>
      <c r="G129" s="31">
        <f>+'[4]Datos Anuales (sin Out y Cal)'!G129</f>
        <v>276096690.62495822</v>
      </c>
      <c r="H129" s="30">
        <v>57</v>
      </c>
      <c r="I129" s="31" t="s">
        <v>83</v>
      </c>
      <c r="J129" s="30">
        <v>2018</v>
      </c>
      <c r="K129" s="25">
        <f>+'[4]Datos Anuales (sin Out y Cal)'!H129</f>
        <v>156530364.65288174</v>
      </c>
      <c r="L129" s="25">
        <f>+'[4]Datos Anuales (sin Out y Cal)'!I129</f>
        <v>85492162</v>
      </c>
      <c r="M129" s="25">
        <f>+'[4]Datos Anuales (sin Out y Cal)'!J129</f>
        <v>4114551</v>
      </c>
      <c r="N129" s="25">
        <f>+'[4]Datos Anuales (sin Out y Cal)'!K129</f>
        <v>2536685</v>
      </c>
      <c r="O129" s="25">
        <f>+'[4]Datos Anuales (sin Out y Cal)'!L129</f>
        <v>15129.320671675207</v>
      </c>
      <c r="P129" s="30">
        <v>57</v>
      </c>
      <c r="Q129" s="34" t="s">
        <v>83</v>
      </c>
      <c r="R129" s="30">
        <v>2018</v>
      </c>
      <c r="S129" s="25">
        <f>+'[4]Datos Anuales (sin Out y Cal)'!M129</f>
        <v>114186.26481946849</v>
      </c>
      <c r="T129" s="25">
        <f>+'[4]Datos Anuales (sin Out y Cal)'!N129</f>
        <v>317592962</v>
      </c>
      <c r="U129" s="72">
        <f>+'[4]Datos Anuales (sin Out y Cal)'!O129</f>
        <v>125.2</v>
      </c>
      <c r="V129" s="25">
        <f>+'[4]Datos Anuales (sin Out y Cal)'!P129</f>
        <v>3754293.8</v>
      </c>
      <c r="W129" s="72">
        <f>+'[4]Datos Anuales (sin Out y Cal)'!Q129</f>
        <v>1.48</v>
      </c>
      <c r="X129" s="25">
        <f>+'[4]Datos Anuales (sin Out y Cal)'!R129</f>
        <v>0</v>
      </c>
      <c r="Y129" s="26"/>
      <c r="AA129" s="27">
        <v>3667160</v>
      </c>
      <c r="AB129" s="27">
        <v>15748</v>
      </c>
      <c r="AC129" s="27">
        <v>93344699</v>
      </c>
      <c r="AD129" s="28">
        <v>0.67664386316215552</v>
      </c>
      <c r="AE129" s="28">
        <v>618.67932832479323</v>
      </c>
    </row>
    <row r="130" spans="1:31" ht="15" customHeight="1" x14ac:dyDescent="0.2">
      <c r="A130" s="24">
        <f>+'[4]Datos Anuales (sin Out y Cal)'!A130</f>
        <v>59</v>
      </c>
      <c r="B130" s="70" t="str">
        <f>+'[4]Datos Anuales (sin Out y Cal)'!B130</f>
        <v xml:space="preserve">Liberty Utilities (Granite State Electric) Corp.                      </v>
      </c>
      <c r="C130" s="24">
        <f>+'[4]Datos Anuales (sin Out y Cal)'!C130</f>
        <v>2018</v>
      </c>
      <c r="D130" s="31">
        <f>+'[4]Datos Anuales (sin Out y Cal)'!D130</f>
        <v>296536310.70593345</v>
      </c>
      <c r="E130" s="25">
        <f>+'[4]Datos Anuales (sin Out y Cal)'!E130</f>
        <v>5795978.2955688639</v>
      </c>
      <c r="F130" s="25">
        <f>+'[4]Datos Anuales (sin Out y Cal)'!F130</f>
        <v>2522296.5938321482</v>
      </c>
      <c r="G130" s="31">
        <f>+'[4]Datos Anuales (sin Out y Cal)'!G130</f>
        <v>8124273.8019330362</v>
      </c>
      <c r="H130" s="30">
        <v>59</v>
      </c>
      <c r="I130" s="31" t="s">
        <v>88</v>
      </c>
      <c r="J130" s="30">
        <v>2018</v>
      </c>
      <c r="K130" s="25">
        <f>+'[4]Datos Anuales (sin Out y Cal)'!H130</f>
        <v>2277910.5530923684</v>
      </c>
      <c r="L130" s="25">
        <f>+'[4]Datos Anuales (sin Out y Cal)'!I130</f>
        <v>917100</v>
      </c>
      <c r="M130" s="25">
        <f>+'[4]Datos Anuales (sin Out y Cal)'!J130</f>
        <v>30099</v>
      </c>
      <c r="N130" s="25">
        <f>+'[4]Datos Anuales (sin Out y Cal)'!K130</f>
        <v>44145</v>
      </c>
      <c r="O130" s="25">
        <f>+'[4]Datos Anuales (sin Out y Cal)'!L130</f>
        <v>197.58047264173939</v>
      </c>
      <c r="P130" s="30">
        <v>59</v>
      </c>
      <c r="Q130" s="34" t="s">
        <v>88</v>
      </c>
      <c r="R130" s="30">
        <v>2018</v>
      </c>
      <c r="S130" s="25">
        <f>+'[4]Datos Anuales (sin Out y Cal)'!M130</f>
        <v>4836.8184613350377</v>
      </c>
      <c r="T130" s="25">
        <f>+'[4]Datos Anuales (sin Out y Cal)'!N130</f>
        <v>6978000.1499999994</v>
      </c>
      <c r="U130" s="72">
        <f>+'[4]Datos Anuales (sin Out y Cal)'!O130</f>
        <v>158.07</v>
      </c>
      <c r="V130" s="25">
        <f>+'[4]Datos Anuales (sin Out y Cal)'!P130</f>
        <v>82551.150000000009</v>
      </c>
      <c r="W130" s="72">
        <f>+'[4]Datos Anuales (sin Out y Cal)'!Q130</f>
        <v>1.87</v>
      </c>
      <c r="X130" s="25">
        <f>+'[4]Datos Anuales (sin Out y Cal)'!R130</f>
        <v>0</v>
      </c>
      <c r="Y130" s="26"/>
      <c r="AA130" s="27">
        <v>1017</v>
      </c>
      <c r="AB130" s="27">
        <v>198</v>
      </c>
      <c r="AC130" s="27">
        <v>479983</v>
      </c>
      <c r="AD130" s="28">
        <v>0.27673020155896866</v>
      </c>
      <c r="AE130" s="28">
        <v>0.41952735826060505</v>
      </c>
    </row>
    <row r="131" spans="1:31" ht="15" customHeight="1" x14ac:dyDescent="0.2">
      <c r="A131" s="24">
        <f>+'[4]Datos Anuales (sin Out y Cal)'!A131</f>
        <v>61</v>
      </c>
      <c r="B131" s="70" t="str">
        <f>+'[4]Datos Anuales (sin Out y Cal)'!B131</f>
        <v xml:space="preserve">Green Mountain Power Corp                                             </v>
      </c>
      <c r="C131" s="24">
        <f>+'[4]Datos Anuales (sin Out y Cal)'!C131</f>
        <v>2018</v>
      </c>
      <c r="D131" s="31">
        <f>+'[4]Datos Anuales (sin Out y Cal)'!D131</f>
        <v>1385141638.2593651</v>
      </c>
      <c r="E131" s="25">
        <f>+'[4]Datos Anuales (sin Out y Cal)'!E131</f>
        <v>66915909.544135645</v>
      </c>
      <c r="F131" s="25">
        <f>+'[4]Datos Anuales (sin Out y Cal)'!F131</f>
        <v>10267120.929400694</v>
      </c>
      <c r="G131" s="31">
        <f>+'[4]Datos Anuales (sin Out y Cal)'!G131</f>
        <v>39234267.78121803</v>
      </c>
      <c r="H131" s="30">
        <v>61</v>
      </c>
      <c r="I131" s="31" t="s">
        <v>58</v>
      </c>
      <c r="J131" s="30">
        <v>2018</v>
      </c>
      <c r="K131" s="25">
        <f>+'[4]Datos Anuales (sin Out y Cal)'!H131</f>
        <v>11660494.633942328</v>
      </c>
      <c r="L131" s="25">
        <f>+'[4]Datos Anuales (sin Out y Cal)'!I131</f>
        <v>4222266</v>
      </c>
      <c r="M131" s="25">
        <f>+'[4]Datos Anuales (sin Out y Cal)'!J131</f>
        <v>102287</v>
      </c>
      <c r="N131" s="25">
        <f>+'[4]Datos Anuales (sin Out y Cal)'!K131</f>
        <v>264811</v>
      </c>
      <c r="O131" s="25">
        <f>+'[4]Datos Anuales (sin Out y Cal)'!L131</f>
        <v>509.39708112461869</v>
      </c>
      <c r="P131" s="30">
        <v>61</v>
      </c>
      <c r="Q131" s="34" t="s">
        <v>58</v>
      </c>
      <c r="R131" s="30">
        <v>2018</v>
      </c>
      <c r="S131" s="25">
        <f>+'[4]Datos Anuales (sin Out y Cal)'!M131</f>
        <v>16564.419315708994</v>
      </c>
      <c r="T131" s="25">
        <f>+'[4]Datos Anuales (sin Out y Cal)'!N131</f>
        <v>64918416.649999999</v>
      </c>
      <c r="U131" s="72">
        <f>+'[4]Datos Anuales (sin Out y Cal)'!O131</f>
        <v>245.15</v>
      </c>
      <c r="V131" s="25">
        <f>+'[4]Datos Anuales (sin Out y Cal)'!P131</f>
        <v>712341.59</v>
      </c>
      <c r="W131" s="72">
        <f>+'[4]Datos Anuales (sin Out y Cal)'!Q131</f>
        <v>2.69</v>
      </c>
      <c r="X131" s="25">
        <f>+'[4]Datos Anuales (sin Out y Cal)'!R131</f>
        <v>0</v>
      </c>
      <c r="Y131" s="26"/>
      <c r="AA131" s="27">
        <v>1374862</v>
      </c>
      <c r="AB131" s="27">
        <v>671</v>
      </c>
      <c r="AC131" s="27">
        <v>5708637</v>
      </c>
      <c r="AD131" s="28">
        <v>0.97119357736357514</v>
      </c>
      <c r="AE131" s="28">
        <v>161.60291887538128</v>
      </c>
    </row>
    <row r="132" spans="1:31" ht="15" customHeight="1" x14ac:dyDescent="0.2">
      <c r="A132" s="24">
        <f>+'[4]Datos Anuales (sin Out y Cal)'!A132</f>
        <v>62</v>
      </c>
      <c r="B132" s="70" t="str">
        <f>+'[4]Datos Anuales (sin Out y Cal)'!B132</f>
        <v xml:space="preserve">Gulf Power Company                                                    </v>
      </c>
      <c r="C132" s="24">
        <f>+'[4]Datos Anuales (sin Out y Cal)'!C132</f>
        <v>2018</v>
      </c>
      <c r="D132" s="31">
        <f>+'[4]Datos Anuales (sin Out y Cal)'!D132</f>
        <v>1723610372.0030394</v>
      </c>
      <c r="E132" s="25">
        <f>+'[4]Datos Anuales (sin Out y Cal)'!E132</f>
        <v>111208129.59082572</v>
      </c>
      <c r="F132" s="25">
        <f>+'[4]Datos Anuales (sin Out y Cal)'!F132</f>
        <v>47820633.123033315</v>
      </c>
      <c r="G132" s="31">
        <f>+'[4]Datos Anuales (sin Out y Cal)'!G132</f>
        <v>45633030.656026565</v>
      </c>
      <c r="H132" s="30">
        <v>62</v>
      </c>
      <c r="I132" s="31" t="s">
        <v>101</v>
      </c>
      <c r="J132" s="30">
        <v>2018</v>
      </c>
      <c r="K132" s="25">
        <f>+'[4]Datos Anuales (sin Out y Cal)'!H132</f>
        <v>40564246.232109785</v>
      </c>
      <c r="L132" s="25">
        <f>+'[4]Datos Anuales (sin Out y Cal)'!I132</f>
        <v>11132383</v>
      </c>
      <c r="M132" s="25">
        <f>+'[4]Datos Anuales (sin Out y Cal)'!J132</f>
        <v>608069</v>
      </c>
      <c r="N132" s="25">
        <f>+'[4]Datos Anuales (sin Out y Cal)'!K132</f>
        <v>464683</v>
      </c>
      <c r="O132" s="25">
        <f>+'[4]Datos Anuales (sin Out y Cal)'!L132</f>
        <v>2049.1556627115915</v>
      </c>
      <c r="P132" s="30">
        <v>62</v>
      </c>
      <c r="Q132" s="34" t="s">
        <v>101</v>
      </c>
      <c r="R132" s="30">
        <v>2018</v>
      </c>
      <c r="S132" s="25">
        <f>+'[4]Datos Anuales (sin Out y Cal)'!M132</f>
        <v>29778.31248766827</v>
      </c>
      <c r="T132" s="25">
        <f>+'[4]Datos Anuales (sin Out y Cal)'!N132</f>
        <v>57778684.219999999</v>
      </c>
      <c r="U132" s="72">
        <f>+'[4]Datos Anuales (sin Out y Cal)'!O132</f>
        <v>124.34</v>
      </c>
      <c r="V132" s="25">
        <f>+'[4]Datos Anuales (sin Out y Cal)'!P132</f>
        <v>1143120.18</v>
      </c>
      <c r="W132" s="72">
        <f>+'[4]Datos Anuales (sin Out y Cal)'!Q132</f>
        <v>2.46</v>
      </c>
      <c r="X132" s="25">
        <f>+'[4]Datos Anuales (sin Out y Cal)'!R132</f>
        <v>0</v>
      </c>
      <c r="Y132" s="26"/>
      <c r="AA132" s="27">
        <v>4360461</v>
      </c>
      <c r="AB132" s="27">
        <v>2809</v>
      </c>
      <c r="AC132" s="27">
        <v>16119795</v>
      </c>
      <c r="AD132" s="28">
        <v>0.65509407140453624</v>
      </c>
      <c r="AE132" s="28">
        <v>759.8443372884085</v>
      </c>
    </row>
    <row r="133" spans="1:31" ht="15" customHeight="1" x14ac:dyDescent="0.2">
      <c r="A133" s="24">
        <f>+'[4]Datos Anuales (sin Out y Cal)'!A133</f>
        <v>70</v>
      </c>
      <c r="B133" s="70" t="str">
        <f>+'[4]Datos Anuales (sin Out y Cal)'!B133</f>
        <v xml:space="preserve">Idaho Power Company                                                   </v>
      </c>
      <c r="C133" s="24">
        <f>+'[4]Datos Anuales (sin Out y Cal)'!C133</f>
        <v>2018</v>
      </c>
      <c r="D133" s="31">
        <f>+'[4]Datos Anuales (sin Out y Cal)'!D133</f>
        <v>2477957861.7424836</v>
      </c>
      <c r="E133" s="25">
        <f>+'[4]Datos Anuales (sin Out y Cal)'!E133</f>
        <v>147732383.3869155</v>
      </c>
      <c r="F133" s="25">
        <f>+'[4]Datos Anuales (sin Out y Cal)'!F133</f>
        <v>70556392.700439855</v>
      </c>
      <c r="G133" s="31">
        <f>+'[4]Datos Anuales (sin Out y Cal)'!G133</f>
        <v>50918261.934860699</v>
      </c>
      <c r="H133" s="30">
        <v>70</v>
      </c>
      <c r="I133" s="31" t="s">
        <v>130</v>
      </c>
      <c r="J133" s="30">
        <v>2018</v>
      </c>
      <c r="K133" s="25">
        <f>+'[4]Datos Anuales (sin Out y Cal)'!H133</f>
        <v>80002465.320444405</v>
      </c>
      <c r="L133" s="25">
        <f>+'[4]Datos Anuales (sin Out y Cal)'!I133</f>
        <v>14586522</v>
      </c>
      <c r="M133" s="25">
        <f>+'[4]Datos Anuales (sin Out y Cal)'!J133</f>
        <v>1267436</v>
      </c>
      <c r="N133" s="25">
        <f>+'[4]Datos Anuales (sin Out y Cal)'!K133</f>
        <v>551455</v>
      </c>
      <c r="O133" s="25">
        <f>+'[4]Datos Anuales (sin Out y Cal)'!L133</f>
        <v>2873.0520954214471</v>
      </c>
      <c r="P133" s="30">
        <v>70</v>
      </c>
      <c r="Q133" s="34" t="s">
        <v>130</v>
      </c>
      <c r="R133" s="30">
        <v>2018</v>
      </c>
      <c r="S133" s="25">
        <f>+'[4]Datos Anuales (sin Out y Cal)'!M133</f>
        <v>45206.675754394586</v>
      </c>
      <c r="T133" s="25">
        <f>+'[4]Datos Anuales (sin Out y Cal)'!N133</f>
        <v>67023840.700000003</v>
      </c>
      <c r="U133" s="72">
        <f>+'[4]Datos Anuales (sin Out y Cal)'!O133</f>
        <v>121.54</v>
      </c>
      <c r="V133" s="25">
        <f>+'[4]Datos Anuales (sin Out y Cal)'!P133</f>
        <v>590056.85</v>
      </c>
      <c r="W133" s="72">
        <f>+'[4]Datos Anuales (sin Out y Cal)'!Q133</f>
        <v>1.07</v>
      </c>
      <c r="X133" s="25">
        <f>+'[4]Datos Anuales (sin Out y Cal)'!R133</f>
        <v>0</v>
      </c>
      <c r="Y133" s="26"/>
      <c r="AA133" s="27">
        <v>2863637</v>
      </c>
      <c r="AB133" s="27">
        <v>3392</v>
      </c>
      <c r="AC133" s="27">
        <v>18717595</v>
      </c>
      <c r="AD133" s="28">
        <v>0.62992681544542095</v>
      </c>
      <c r="AE133" s="28">
        <v>518.94790457855288</v>
      </c>
    </row>
    <row r="134" spans="1:31" ht="15" customHeight="1" x14ac:dyDescent="0.2">
      <c r="A134" s="24">
        <f>+'[4]Datos Anuales (sin Out y Cal)'!A134</f>
        <v>73</v>
      </c>
      <c r="B134" s="70" t="str">
        <f>+'[4]Datos Anuales (sin Out y Cal)'!B134</f>
        <v xml:space="preserve">Indiana Michigan Power Company                                        </v>
      </c>
      <c r="C134" s="24">
        <f>+'[4]Datos Anuales (sin Out y Cal)'!C134</f>
        <v>2018</v>
      </c>
      <c r="D134" s="31">
        <f>+'[4]Datos Anuales (sin Out y Cal)'!D134</f>
        <v>2355783674.6203184</v>
      </c>
      <c r="E134" s="25">
        <f>+'[4]Datos Anuales (sin Out y Cal)'!E134</f>
        <v>123128576.57847688</v>
      </c>
      <c r="F134" s="25">
        <f>+'[4]Datos Anuales (sin Out y Cal)'!F134</f>
        <v>46791170.338326968</v>
      </c>
      <c r="G134" s="31">
        <f>+'[4]Datos Anuales (sin Out y Cal)'!G134</f>
        <v>78956187.925507888</v>
      </c>
      <c r="H134" s="30">
        <v>73</v>
      </c>
      <c r="I134" s="31" t="s">
        <v>61</v>
      </c>
      <c r="J134" s="30">
        <v>2018</v>
      </c>
      <c r="K134" s="25">
        <f>+'[4]Datos Anuales (sin Out y Cal)'!H134</f>
        <v>18920154.367091779</v>
      </c>
      <c r="L134" s="25">
        <f>+'[4]Datos Anuales (sin Out y Cal)'!I134</f>
        <v>18488640</v>
      </c>
      <c r="M134" s="25">
        <f>+'[4]Datos Anuales (sin Out y Cal)'!J134</f>
        <v>1848251</v>
      </c>
      <c r="N134" s="25">
        <f>+'[4]Datos Anuales (sin Out y Cal)'!K134</f>
        <v>595229</v>
      </c>
      <c r="O134" s="25">
        <f>+'[4]Datos Anuales (sin Out y Cal)'!L134</f>
        <v>2780.8238786074476</v>
      </c>
      <c r="P134" s="30">
        <v>73</v>
      </c>
      <c r="Q134" s="34" t="s">
        <v>61</v>
      </c>
      <c r="R134" s="30">
        <v>2018</v>
      </c>
      <c r="S134" s="25">
        <f>+'[4]Datos Anuales (sin Out y Cal)'!M134</f>
        <v>34352.871540357344</v>
      </c>
      <c r="T134" s="25">
        <f>+'[4]Datos Anuales (sin Out y Cal)'!N134</f>
        <v>104581735.3</v>
      </c>
      <c r="U134" s="72">
        <f>+'[4]Datos Anuales (sin Out y Cal)'!O134</f>
        <v>175.7</v>
      </c>
      <c r="V134" s="25">
        <f>+'[4]Datos Anuales (sin Out y Cal)'!P134</f>
        <v>759512.20400000003</v>
      </c>
      <c r="W134" s="72">
        <f>+'[4]Datos Anuales (sin Out y Cal)'!Q134</f>
        <v>1.276</v>
      </c>
      <c r="X134" s="25">
        <f>+'[4]Datos Anuales (sin Out y Cal)'!R134</f>
        <v>0</v>
      </c>
      <c r="Y134" s="26"/>
      <c r="AA134" s="27">
        <v>11614786</v>
      </c>
      <c r="AB134" s="27">
        <v>4369</v>
      </c>
      <c r="AC134" s="27">
        <v>31951746</v>
      </c>
      <c r="AD134" s="28">
        <v>0.83484998604740124</v>
      </c>
      <c r="AE134" s="28">
        <v>1588.1761213925524</v>
      </c>
    </row>
    <row r="135" spans="1:31" ht="15" customHeight="1" x14ac:dyDescent="0.2">
      <c r="A135" s="24">
        <f>+'[4]Datos Anuales (sin Out y Cal)'!A135</f>
        <v>74</v>
      </c>
      <c r="B135" s="70" t="str">
        <f>+'[4]Datos Anuales (sin Out y Cal)'!B135</f>
        <v xml:space="preserve">Indianapolis Power &amp; Light Company                                    </v>
      </c>
      <c r="C135" s="24">
        <f>+'[4]Datos Anuales (sin Out y Cal)'!C135</f>
        <v>2018</v>
      </c>
      <c r="D135" s="31">
        <f>+'[4]Datos Anuales (sin Out y Cal)'!D135</f>
        <v>2907424528.0154734</v>
      </c>
      <c r="E135" s="25">
        <f>+'[4]Datos Anuales (sin Out y Cal)'!E135</f>
        <v>218003741.21161485</v>
      </c>
      <c r="F135" s="25">
        <f>+'[4]Datos Anuales (sin Out y Cal)'!F135</f>
        <v>24837644.153652355</v>
      </c>
      <c r="G135" s="31">
        <f>+'[4]Datos Anuales (sin Out y Cal)'!G135</f>
        <v>39925930.518828593</v>
      </c>
      <c r="H135" s="30">
        <v>74</v>
      </c>
      <c r="I135" s="31" t="s">
        <v>78</v>
      </c>
      <c r="J135" s="30">
        <v>2018</v>
      </c>
      <c r="K135" s="25">
        <f>+'[4]Datos Anuales (sin Out y Cal)'!H135</f>
        <v>31800257.199923631</v>
      </c>
      <c r="L135" s="25">
        <f>+'[4]Datos Anuales (sin Out y Cal)'!I135</f>
        <v>13850563</v>
      </c>
      <c r="M135" s="25">
        <f>+'[4]Datos Anuales (sin Out y Cal)'!J135</f>
        <v>471538</v>
      </c>
      <c r="N135" s="25">
        <f>+'[4]Datos Anuales (sin Out y Cal)'!K135</f>
        <v>498193</v>
      </c>
      <c r="O135" s="25">
        <f>+'[4]Datos Anuales (sin Out y Cal)'!L135</f>
        <v>2593.5733226545804</v>
      </c>
      <c r="P135" s="30">
        <v>74</v>
      </c>
      <c r="Q135" s="34" t="s">
        <v>78</v>
      </c>
      <c r="R135" s="30">
        <v>2018</v>
      </c>
      <c r="S135" s="25">
        <f>+'[4]Datos Anuales (sin Out y Cal)'!M135</f>
        <v>18193.887359213299</v>
      </c>
      <c r="T135" s="25">
        <f>+'[4]Datos Anuales (sin Out y Cal)'!N135</f>
        <v>33607601.587000005</v>
      </c>
      <c r="U135" s="72">
        <f>+'[4]Datos Anuales (sin Out y Cal)'!O135</f>
        <v>67.459000000000003</v>
      </c>
      <c r="V135" s="25">
        <f>+'[4]Datos Anuales (sin Out y Cal)'!P135</f>
        <v>564950.86199999996</v>
      </c>
      <c r="W135" s="72">
        <f>+'[4]Datos Anuales (sin Out y Cal)'!Q135</f>
        <v>1.1339999999999999</v>
      </c>
      <c r="X135" s="25">
        <f>+'[4]Datos Anuales (sin Out y Cal)'!R135</f>
        <v>0</v>
      </c>
      <c r="Y135" s="26"/>
      <c r="AA135" s="27">
        <v>1241382</v>
      </c>
      <c r="AB135" s="27">
        <v>2818</v>
      </c>
      <c r="AC135" s="27">
        <v>15587338</v>
      </c>
      <c r="AD135" s="28">
        <v>0.63143239319313871</v>
      </c>
      <c r="AE135" s="28">
        <v>224.42667734541973</v>
      </c>
    </row>
    <row r="136" spans="1:31" ht="15" customHeight="1" x14ac:dyDescent="0.2">
      <c r="A136" s="24">
        <f>+'[4]Datos Anuales (sin Out y Cal)'!A136</f>
        <v>77</v>
      </c>
      <c r="B136" s="70" t="str">
        <f>+'[4]Datos Anuales (sin Out y Cal)'!B136</f>
        <v xml:space="preserve">Jersey Central Power &amp; Light Company                                  </v>
      </c>
      <c r="C136" s="24">
        <f>+'[4]Datos Anuales (sin Out y Cal)'!C136</f>
        <v>2018</v>
      </c>
      <c r="D136" s="31">
        <f>+'[4]Datos Anuales (sin Out y Cal)'!D136</f>
        <v>5981035428.8541613</v>
      </c>
      <c r="E136" s="25">
        <f>+'[4]Datos Anuales (sin Out y Cal)'!E136</f>
        <v>226252617.76134139</v>
      </c>
      <c r="F136" s="25">
        <f>+'[4]Datos Anuales (sin Out y Cal)'!F136</f>
        <v>166328053.03353187</v>
      </c>
      <c r="G136" s="31">
        <f>+'[4]Datos Anuales (sin Out y Cal)'!G136</f>
        <v>252656224.27948526</v>
      </c>
      <c r="H136" s="30">
        <v>77</v>
      </c>
      <c r="I136" s="31" t="s">
        <v>134</v>
      </c>
      <c r="J136" s="30">
        <v>2018</v>
      </c>
      <c r="K136" s="25">
        <f>+'[4]Datos Anuales (sin Out y Cal)'!H136</f>
        <v>56366457.328437269</v>
      </c>
      <c r="L136" s="25">
        <f>+'[4]Datos Anuales (sin Out y Cal)'!I136</f>
        <v>21084909</v>
      </c>
      <c r="M136" s="25">
        <f>+'[4]Datos Anuales (sin Out y Cal)'!J136</f>
        <v>843368</v>
      </c>
      <c r="N136" s="25">
        <f>+'[4]Datos Anuales (sin Out y Cal)'!K136</f>
        <v>1131190</v>
      </c>
      <c r="O136" s="25">
        <f>+'[4]Datos Anuales (sin Out y Cal)'!L136</f>
        <v>5895.8597518113693</v>
      </c>
      <c r="P136" s="30">
        <v>77</v>
      </c>
      <c r="Q136" s="34" t="s">
        <v>134</v>
      </c>
      <c r="R136" s="30">
        <v>2018</v>
      </c>
      <c r="S136" s="25">
        <f>+'[4]Datos Anuales (sin Out y Cal)'!M136</f>
        <v>37471.83888392205</v>
      </c>
      <c r="T136" s="25">
        <f>+'[4]Datos Anuales (sin Out y Cal)'!N136</f>
        <v>182791254.48000002</v>
      </c>
      <c r="U136" s="72">
        <f>+'[4]Datos Anuales (sin Out y Cal)'!O136</f>
        <v>161.59200000000001</v>
      </c>
      <c r="V136" s="25">
        <f>+'[4]Datos Anuales (sin Out y Cal)'!P136</f>
        <v>2456944.6800000002</v>
      </c>
      <c r="W136" s="72">
        <f>+'[4]Datos Anuales (sin Out y Cal)'!Q136</f>
        <v>2.1720000000000002</v>
      </c>
      <c r="X136" s="25">
        <f>+'[4]Datos Anuales (sin Out y Cal)'!R136</f>
        <v>0</v>
      </c>
      <c r="Y136" s="26"/>
      <c r="AA136" s="27">
        <v>158227</v>
      </c>
      <c r="AB136" s="27">
        <v>5977</v>
      </c>
      <c r="AC136" s="27">
        <v>11655409</v>
      </c>
      <c r="AD136" s="28">
        <v>0.22260768638991324</v>
      </c>
      <c r="AE136" s="28">
        <v>81.140248188630707</v>
      </c>
    </row>
    <row r="137" spans="1:31" ht="15" customHeight="1" x14ac:dyDescent="0.2">
      <c r="A137" s="24">
        <f>+'[4]Datos Anuales (sin Out y Cal)'!A137</f>
        <v>81</v>
      </c>
      <c r="B137" s="70" t="str">
        <f>+'[4]Datos Anuales (sin Out y Cal)'!B137</f>
        <v xml:space="preserve">Kentucky Power Company                                                </v>
      </c>
      <c r="C137" s="24">
        <f>+'[4]Datos Anuales (sin Out y Cal)'!C137</f>
        <v>2018</v>
      </c>
      <c r="D137" s="31">
        <f>+'[4]Datos Anuales (sin Out y Cal)'!D137</f>
        <v>985109643.99271965</v>
      </c>
      <c r="E137" s="25">
        <f>+'[4]Datos Anuales (sin Out y Cal)'!E137</f>
        <v>31047699.498874996</v>
      </c>
      <c r="F137" s="25">
        <f>+'[4]Datos Anuales (sin Out y Cal)'!F137</f>
        <v>9897597.2138343919</v>
      </c>
      <c r="G137" s="31">
        <f>+'[4]Datos Anuales (sin Out y Cal)'!G137</f>
        <v>42785383.980181165</v>
      </c>
      <c r="H137" s="30">
        <v>81</v>
      </c>
      <c r="I137" s="31" t="s">
        <v>89</v>
      </c>
      <c r="J137" s="30">
        <v>2018</v>
      </c>
      <c r="K137" s="25">
        <f>+'[4]Datos Anuales (sin Out y Cal)'!H137</f>
        <v>8427584.8886701688</v>
      </c>
      <c r="L137" s="25">
        <f>+'[4]Datos Anuales (sin Out y Cal)'!I137</f>
        <v>5847628</v>
      </c>
      <c r="M137" s="25">
        <f>+'[4]Datos Anuales (sin Out y Cal)'!J137</f>
        <v>395604</v>
      </c>
      <c r="N137" s="25">
        <f>+'[4]Datos Anuales (sin Out y Cal)'!K137</f>
        <v>166627</v>
      </c>
      <c r="O137" s="25">
        <f>+'[4]Datos Anuales (sin Out y Cal)'!L137</f>
        <v>1249.1763064636132</v>
      </c>
      <c r="P137" s="30">
        <v>81</v>
      </c>
      <c r="Q137" s="34" t="s">
        <v>89</v>
      </c>
      <c r="R137" s="30">
        <v>2018</v>
      </c>
      <c r="S137" s="25">
        <f>+'[4]Datos Anuales (sin Out y Cal)'!M137</f>
        <v>16099.804946524071</v>
      </c>
      <c r="T137" s="25">
        <f>+'[4]Datos Anuales (sin Out y Cal)'!N137</f>
        <v>80680793.399999991</v>
      </c>
      <c r="U137" s="72">
        <f>+'[4]Datos Anuales (sin Out y Cal)'!O137</f>
        <v>484.2</v>
      </c>
      <c r="V137" s="25">
        <f>+'[4]Datos Anuales (sin Out y Cal)'!P137</f>
        <v>425565.35799999995</v>
      </c>
      <c r="W137" s="72">
        <f>+'[4]Datos Anuales (sin Out y Cal)'!Q137</f>
        <v>2.5539999999999998</v>
      </c>
      <c r="X137" s="25">
        <f>+'[4]Datos Anuales (sin Out y Cal)'!R137</f>
        <v>0</v>
      </c>
      <c r="Y137" s="26"/>
      <c r="AA137" s="27">
        <v>983701</v>
      </c>
      <c r="AB137" s="27">
        <v>1446</v>
      </c>
      <c r="AC137" s="27">
        <v>7226933</v>
      </c>
      <c r="AD137" s="28">
        <v>0.57053412973594297</v>
      </c>
      <c r="AE137" s="28">
        <v>196.82369353638674</v>
      </c>
    </row>
    <row r="138" spans="1:31" ht="15" customHeight="1" x14ac:dyDescent="0.2">
      <c r="A138" s="24">
        <f>+'[4]Datos Anuales (sin Out y Cal)'!A138</f>
        <v>82</v>
      </c>
      <c r="B138" s="70" t="str">
        <f>+'[4]Datos Anuales (sin Out y Cal)'!B138</f>
        <v xml:space="preserve">Kentucky Utilities Company                                            </v>
      </c>
      <c r="C138" s="24">
        <f>+'[4]Datos Anuales (sin Out y Cal)'!C138</f>
        <v>2018</v>
      </c>
      <c r="D138" s="31">
        <f>+'[4]Datos Anuales (sin Out y Cal)'!D138</f>
        <v>2862537949.9737887</v>
      </c>
      <c r="E138" s="25">
        <f>+'[4]Datos Anuales (sin Out y Cal)'!E138</f>
        <v>120106546.40832916</v>
      </c>
      <c r="F138" s="25">
        <f>+'[4]Datos Anuales (sin Out y Cal)'!F138</f>
        <v>61144338.478650339</v>
      </c>
      <c r="G138" s="31">
        <f>+'[4]Datos Anuales (sin Out y Cal)'!G138</f>
        <v>58807495.514382884</v>
      </c>
      <c r="H138" s="30">
        <v>82</v>
      </c>
      <c r="I138" s="31" t="s">
        <v>76</v>
      </c>
      <c r="J138" s="30">
        <v>2018</v>
      </c>
      <c r="K138" s="25">
        <f>+'[4]Datos Anuales (sin Out y Cal)'!H138</f>
        <v>41860871.300301492</v>
      </c>
      <c r="L138" s="25">
        <f>+'[4]Datos Anuales (sin Out y Cal)'!I138</f>
        <v>19124695</v>
      </c>
      <c r="M138" s="25">
        <f>+'[4]Datos Anuales (sin Out y Cal)'!J138</f>
        <v>1356230</v>
      </c>
      <c r="N138" s="25">
        <f>+'[4]Datos Anuales (sin Out y Cal)'!K138</f>
        <v>552947</v>
      </c>
      <c r="O138" s="25">
        <f>+'[4]Datos Anuales (sin Out y Cal)'!L138</f>
        <v>4276.2263948321233</v>
      </c>
      <c r="P138" s="30">
        <v>82</v>
      </c>
      <c r="Q138" s="34" t="s">
        <v>76</v>
      </c>
      <c r="R138" s="30">
        <v>2018</v>
      </c>
      <c r="S138" s="25">
        <f>+'[4]Datos Anuales (sin Out y Cal)'!M138</f>
        <v>23738.348314874966</v>
      </c>
      <c r="T138" s="25">
        <f>+'[4]Datos Anuales (sin Out y Cal)'!N138</f>
        <v>55372112.579999998</v>
      </c>
      <c r="U138" s="72">
        <f>+'[4]Datos Anuales (sin Out y Cal)'!O138</f>
        <v>100.14</v>
      </c>
      <c r="V138" s="25">
        <f>+'[4]Datos Anuales (sin Out y Cal)'!P138</f>
        <v>739290.13899999997</v>
      </c>
      <c r="W138" s="72">
        <f>+'[4]Datos Anuales (sin Out y Cal)'!Q138</f>
        <v>1.337</v>
      </c>
      <c r="X138" s="25">
        <f>+'[4]Datos Anuales (sin Out y Cal)'!R138</f>
        <v>0</v>
      </c>
      <c r="Y138" s="26"/>
      <c r="AA138" s="27">
        <v>2463012</v>
      </c>
      <c r="AB138" s="27">
        <v>4790</v>
      </c>
      <c r="AC138" s="27">
        <v>22963086</v>
      </c>
      <c r="AD138" s="28">
        <v>0.54725612720565098</v>
      </c>
      <c r="AE138" s="28">
        <v>513.77360516787689</v>
      </c>
    </row>
    <row r="139" spans="1:31" ht="15" customHeight="1" x14ac:dyDescent="0.2">
      <c r="A139" s="24">
        <f>+'[4]Datos Anuales (sin Out y Cal)'!A139</f>
        <v>83</v>
      </c>
      <c r="B139" s="70" t="str">
        <f>+'[4]Datos Anuales (sin Out y Cal)'!B139</f>
        <v xml:space="preserve">Kingsport Power Company                                               </v>
      </c>
      <c r="C139" s="24">
        <f>+'[4]Datos Anuales (sin Out y Cal)'!C139</f>
        <v>2018</v>
      </c>
      <c r="D139" s="31">
        <f>+'[4]Datos Anuales (sin Out y Cal)'!D139</f>
        <v>193713517.785166</v>
      </c>
      <c r="E139" s="25">
        <f>+'[4]Datos Anuales (sin Out y Cal)'!E139</f>
        <v>8631717.2078994289</v>
      </c>
      <c r="F139" s="25">
        <f>+'[4]Datos Anuales (sin Out y Cal)'!F139</f>
        <v>1890402.072978785</v>
      </c>
      <c r="G139" s="31">
        <f>+'[4]Datos Anuales (sin Out y Cal)'!G139</f>
        <v>6278884.1574993059</v>
      </c>
      <c r="H139" s="30">
        <v>83</v>
      </c>
      <c r="I139" s="31" t="s">
        <v>86</v>
      </c>
      <c r="J139" s="30">
        <v>2018</v>
      </c>
      <c r="K139" s="25">
        <f>+'[4]Datos Anuales (sin Out y Cal)'!H139</f>
        <v>1733340.1219400524</v>
      </c>
      <c r="L139" s="25">
        <f>+'[4]Datos Anuales (sin Out y Cal)'!I139</f>
        <v>2053098</v>
      </c>
      <c r="M139" s="25">
        <f>+'[4]Datos Anuales (sin Out y Cal)'!J139</f>
        <v>55378</v>
      </c>
      <c r="N139" s="25">
        <f>+'[4]Datos Anuales (sin Out y Cal)'!K139</f>
        <v>48032</v>
      </c>
      <c r="O139" s="25">
        <f>+'[4]Datos Anuales (sin Out y Cal)'!L139</f>
        <v>484</v>
      </c>
      <c r="P139" s="30">
        <v>83</v>
      </c>
      <c r="Q139" s="34" t="s">
        <v>86</v>
      </c>
      <c r="R139" s="30">
        <v>2018</v>
      </c>
      <c r="S139" s="25">
        <f>+'[4]Datos Anuales (sin Out y Cal)'!M139</f>
        <v>1980.5783419968625</v>
      </c>
      <c r="T139" s="25">
        <f>+'[4]Datos Anuales (sin Out y Cal)'!N139</f>
        <v>14558499.200000001</v>
      </c>
      <c r="U139" s="72">
        <f>+'[4]Datos Anuales (sin Out y Cal)'!O139</f>
        <v>303.10000000000002</v>
      </c>
      <c r="V139" s="25">
        <f>+'[4]Datos Anuales (sin Out y Cal)'!P139</f>
        <v>120704.416</v>
      </c>
      <c r="W139" s="72">
        <f>+'[4]Datos Anuales (sin Out y Cal)'!Q139</f>
        <v>2.5129999999999999</v>
      </c>
      <c r="X139" s="25">
        <f>+'[4]Datos Anuales (sin Out y Cal)'!R139</f>
        <v>0</v>
      </c>
      <c r="Y139" s="26"/>
      <c r="AA139" s="27">
        <v>0</v>
      </c>
      <c r="AB139" s="27">
        <v>484</v>
      </c>
      <c r="AC139" s="27">
        <v>2108476</v>
      </c>
      <c r="AD139" s="28">
        <v>0.49730084154119025</v>
      </c>
      <c r="AE139" s="28">
        <v>0</v>
      </c>
    </row>
    <row r="140" spans="1:31" ht="15" customHeight="1" x14ac:dyDescent="0.2">
      <c r="A140" s="24">
        <f>+'[4]Datos Anuales (sin Out y Cal)'!A140</f>
        <v>88</v>
      </c>
      <c r="B140" s="70" t="str">
        <f>+'[4]Datos Anuales (sin Out y Cal)'!B140</f>
        <v xml:space="preserve">Louisville Gas and Electric Company                                   </v>
      </c>
      <c r="C140" s="24">
        <f>+'[4]Datos Anuales (sin Out y Cal)'!C140</f>
        <v>2018</v>
      </c>
      <c r="D140" s="31">
        <f>+'[4]Datos Anuales (sin Out y Cal)'!D140</f>
        <v>1625502824.8104711</v>
      </c>
      <c r="E140" s="25">
        <f>+'[4]Datos Anuales (sin Out y Cal)'!E140</f>
        <v>61277458.939407147</v>
      </c>
      <c r="F140" s="25">
        <f>+'[4]Datos Anuales (sin Out y Cal)'!F140</f>
        <v>36060480.681688264</v>
      </c>
      <c r="G140" s="31">
        <f>+'[4]Datos Anuales (sin Out y Cal)'!G140</f>
        <v>48368189.56076926</v>
      </c>
      <c r="H140" s="30">
        <v>88</v>
      </c>
      <c r="I140" s="31" t="s">
        <v>90</v>
      </c>
      <c r="J140" s="30">
        <v>2018</v>
      </c>
      <c r="K140" s="25">
        <f>+'[4]Datos Anuales (sin Out y Cal)'!H140</f>
        <v>31926513.796543088</v>
      </c>
      <c r="L140" s="25">
        <f>+'[4]Datos Anuales (sin Out y Cal)'!I140</f>
        <v>12063888</v>
      </c>
      <c r="M140" s="25">
        <f>+'[4]Datos Anuales (sin Out y Cal)'!J140</f>
        <v>540646</v>
      </c>
      <c r="N140" s="25">
        <f>+'[4]Datos Anuales (sin Out y Cal)'!K140</f>
        <v>411724</v>
      </c>
      <c r="O140" s="25">
        <f>+'[4]Datos Anuales (sin Out y Cal)'!L140</f>
        <v>2292.6577354870642</v>
      </c>
      <c r="P140" s="30">
        <v>88</v>
      </c>
      <c r="Q140" s="34" t="s">
        <v>90</v>
      </c>
      <c r="R140" s="30">
        <v>2018</v>
      </c>
      <c r="S140" s="25">
        <f>+'[4]Datos Anuales (sin Out y Cal)'!M140</f>
        <v>24338.847869743913</v>
      </c>
      <c r="T140" s="25">
        <f>+'[4]Datos Anuales (sin Out y Cal)'!N140</f>
        <v>35292981.280000001</v>
      </c>
      <c r="U140" s="72">
        <f>+'[4]Datos Anuales (sin Out y Cal)'!O140</f>
        <v>85.72</v>
      </c>
      <c r="V140" s="25">
        <f>+'[4]Datos Anuales (sin Out y Cal)'!P140</f>
        <v>610174.96799999999</v>
      </c>
      <c r="W140" s="72">
        <f>+'[4]Datos Anuales (sin Out y Cal)'!Q140</f>
        <v>1.482</v>
      </c>
      <c r="X140" s="25">
        <f>+'[4]Datos Anuales (sin Out y Cal)'!R140</f>
        <v>0</v>
      </c>
      <c r="Y140" s="26"/>
      <c r="AA140" s="27">
        <v>1792146</v>
      </c>
      <c r="AB140" s="27">
        <v>2618</v>
      </c>
      <c r="AC140" s="27">
        <v>14421238</v>
      </c>
      <c r="AD140" s="28">
        <v>0.6288235468533615</v>
      </c>
      <c r="AE140" s="28">
        <v>325.34226451293569</v>
      </c>
    </row>
    <row r="141" spans="1:31" ht="15" customHeight="1" x14ac:dyDescent="0.2">
      <c r="A141" s="24">
        <f>+'[4]Datos Anuales (sin Out y Cal)'!A141</f>
        <v>93</v>
      </c>
      <c r="B141" s="70" t="str">
        <f>+'[4]Datos Anuales (sin Out y Cal)'!B141</f>
        <v xml:space="preserve">Massachusetts Electric Company                                        </v>
      </c>
      <c r="C141" s="24">
        <f>+'[4]Datos Anuales (sin Out y Cal)'!C141</f>
        <v>2018</v>
      </c>
      <c r="D141" s="31">
        <f>+'[4]Datos Anuales (sin Out y Cal)'!D141</f>
        <v>4930961170.8324347</v>
      </c>
      <c r="E141" s="25">
        <f>+'[4]Datos Anuales (sin Out y Cal)'!E141</f>
        <v>202539962.11154386</v>
      </c>
      <c r="F141" s="25">
        <f>+'[4]Datos Anuales (sin Out y Cal)'!F141</f>
        <v>357319967.42583358</v>
      </c>
      <c r="G141" s="31">
        <f>+'[4]Datos Anuales (sin Out y Cal)'!G141</f>
        <v>153321446.06108394</v>
      </c>
      <c r="H141" s="30">
        <v>93</v>
      </c>
      <c r="I141" s="31" t="s">
        <v>41</v>
      </c>
      <c r="J141" s="30">
        <v>2018</v>
      </c>
      <c r="K141" s="25">
        <f>+'[4]Datos Anuales (sin Out y Cal)'!H141</f>
        <v>141749780.29747069</v>
      </c>
      <c r="L141" s="25">
        <f>+'[4]Datos Anuales (sin Out y Cal)'!I141</f>
        <v>6490442</v>
      </c>
      <c r="M141" s="25">
        <f>+'[4]Datos Anuales (sin Out y Cal)'!J141</f>
        <v>414191</v>
      </c>
      <c r="N141" s="25">
        <f>+'[4]Datos Anuales (sin Out y Cal)'!K141</f>
        <v>746881</v>
      </c>
      <c r="O141" s="25">
        <f>+'[4]Datos Anuales (sin Out y Cal)'!L141</f>
        <v>4667.9865642607028</v>
      </c>
      <c r="P141" s="30">
        <v>93</v>
      </c>
      <c r="Q141" s="34" t="s">
        <v>41</v>
      </c>
      <c r="R141" s="30">
        <v>2018</v>
      </c>
      <c r="S141" s="25">
        <f>+'[4]Datos Anuales (sin Out y Cal)'!M141</f>
        <v>113524.02130056339</v>
      </c>
      <c r="T141" s="25">
        <f>+'[4]Datos Anuales (sin Out y Cal)'!N141</f>
        <v>91371927.777999997</v>
      </c>
      <c r="U141" s="72">
        <f>+'[4]Datos Anuales (sin Out y Cal)'!O141</f>
        <v>122.33799999999999</v>
      </c>
      <c r="V141" s="25">
        <f>+'[4]Datos Anuales (sin Out y Cal)'!P141</f>
        <v>1089699.379</v>
      </c>
      <c r="W141" s="72">
        <f>+'[4]Datos Anuales (sin Out y Cal)'!Q141</f>
        <v>1.4590000000000001</v>
      </c>
      <c r="X141" s="25">
        <f>+'[4]Datos Anuales (sin Out y Cal)'!R141</f>
        <v>0</v>
      </c>
      <c r="Y141" s="26"/>
      <c r="AA141" s="27">
        <v>2992</v>
      </c>
      <c r="AB141" s="27">
        <v>4670</v>
      </c>
      <c r="AC141" s="27">
        <v>6939700</v>
      </c>
      <c r="AD141" s="28">
        <v>0.16963665874668779</v>
      </c>
      <c r="AE141" s="28">
        <v>2.0134357392970879</v>
      </c>
    </row>
    <row r="142" spans="1:31" ht="15" customHeight="1" x14ac:dyDescent="0.2">
      <c r="A142" s="24">
        <f>+'[4]Datos Anuales (sin Out y Cal)'!A142</f>
        <v>95</v>
      </c>
      <c r="B142" s="70" t="str">
        <f>+'[4]Datos Anuales (sin Out y Cal)'!B142</f>
        <v xml:space="preserve">MDU Resources Group, Inc.                                             </v>
      </c>
      <c r="C142" s="24">
        <f>+'[4]Datos Anuales (sin Out y Cal)'!C142</f>
        <v>2018</v>
      </c>
      <c r="D142" s="31">
        <f>+'[4]Datos Anuales (sin Out y Cal)'!D142</f>
        <v>473007932.84796894</v>
      </c>
      <c r="E142" s="25">
        <f>+'[4]Datos Anuales (sin Out y Cal)'!E142</f>
        <v>27599636.97649765</v>
      </c>
      <c r="F142" s="25">
        <f>+'[4]Datos Anuales (sin Out y Cal)'!F142</f>
        <v>6353052.9794851784</v>
      </c>
      <c r="G142" s="31">
        <f>+'[4]Datos Anuales (sin Out y Cal)'!G142</f>
        <v>14986717.391132249</v>
      </c>
      <c r="H142" s="30">
        <v>95</v>
      </c>
      <c r="I142" s="31" t="s">
        <v>52</v>
      </c>
      <c r="J142" s="30">
        <v>2018</v>
      </c>
      <c r="K142" s="25">
        <f>+'[4]Datos Anuales (sin Out y Cal)'!H142</f>
        <v>6326192.892975728</v>
      </c>
      <c r="L142" s="25">
        <f>+'[4]Datos Anuales (sin Out y Cal)'!I142</f>
        <v>3354401</v>
      </c>
      <c r="M142" s="25">
        <f>+'[4]Datos Anuales (sin Out y Cal)'!J142</f>
        <v>293828</v>
      </c>
      <c r="N142" s="25">
        <f>+'[4]Datos Anuales (sin Out y Cal)'!K142</f>
        <v>143022</v>
      </c>
      <c r="O142" s="25">
        <f>+'[4]Datos Anuales (sin Out y Cal)'!L142</f>
        <v>564.88151517390895</v>
      </c>
      <c r="P142" s="30">
        <v>95</v>
      </c>
      <c r="Q142" s="34" t="s">
        <v>52</v>
      </c>
      <c r="R142" s="30">
        <v>2018</v>
      </c>
      <c r="S142" s="25">
        <f>+'[4]Datos Anuales (sin Out y Cal)'!M142</f>
        <v>7716.5279163479117</v>
      </c>
      <c r="T142" s="25">
        <f>+'[4]Datos Anuales (sin Out y Cal)'!N142</f>
        <v>20881212</v>
      </c>
      <c r="U142" s="72">
        <f>+'[4]Datos Anuales (sin Out y Cal)'!O142</f>
        <v>146</v>
      </c>
      <c r="V142" s="25">
        <f>+'[4]Datos Anuales (sin Out y Cal)'!P142</f>
        <v>165905.51999999999</v>
      </c>
      <c r="W142" s="72">
        <f>+'[4]Datos Anuales (sin Out y Cal)'!Q142</f>
        <v>1.1599999999999999</v>
      </c>
      <c r="X142" s="25">
        <f>+'[4]Datos Anuales (sin Out y Cal)'!R142</f>
        <v>0</v>
      </c>
      <c r="Y142" s="26"/>
      <c r="AA142" s="27">
        <v>45974</v>
      </c>
      <c r="AB142" s="27">
        <v>572</v>
      </c>
      <c r="AC142" s="27">
        <v>3694203</v>
      </c>
      <c r="AD142" s="28">
        <v>0.7372599147427914</v>
      </c>
      <c r="AE142" s="28">
        <v>7.1184848260910405</v>
      </c>
    </row>
    <row r="143" spans="1:31" ht="15" customHeight="1" x14ac:dyDescent="0.2">
      <c r="A143" s="24">
        <f>+'[4]Datos Anuales (sin Out y Cal)'!A143</f>
        <v>96</v>
      </c>
      <c r="B143" s="70" t="str">
        <f>+'[4]Datos Anuales (sin Out y Cal)'!B143</f>
        <v xml:space="preserve">Metropolitan Edison Company                                           </v>
      </c>
      <c r="C143" s="24">
        <f>+'[4]Datos Anuales (sin Out y Cal)'!C143</f>
        <v>2018</v>
      </c>
      <c r="D143" s="31">
        <f>+'[4]Datos Anuales (sin Out y Cal)'!D143</f>
        <v>2934779290.954361</v>
      </c>
      <c r="E143" s="25">
        <f>+'[4]Datos Anuales (sin Out y Cal)'!E143</f>
        <v>143687569.7742542</v>
      </c>
      <c r="F143" s="25">
        <f>+'[4]Datos Anuales (sin Out y Cal)'!F143</f>
        <v>64084928.845584333</v>
      </c>
      <c r="G143" s="31">
        <f>+'[4]Datos Anuales (sin Out y Cal)'!G143</f>
        <v>111283356.45204778</v>
      </c>
      <c r="H143" s="30">
        <v>96</v>
      </c>
      <c r="I143" s="31" t="s">
        <v>132</v>
      </c>
      <c r="J143" s="30">
        <v>2018</v>
      </c>
      <c r="K143" s="25">
        <f>+'[4]Datos Anuales (sin Out y Cal)'!H143</f>
        <v>43965104.402768821</v>
      </c>
      <c r="L143" s="25">
        <f>+'[4]Datos Anuales (sin Out y Cal)'!I143</f>
        <v>14424630</v>
      </c>
      <c r="M143" s="25">
        <f>+'[4]Datos Anuales (sin Out y Cal)'!J143</f>
        <v>445932</v>
      </c>
      <c r="N143" s="25">
        <f>+'[4]Datos Anuales (sin Out y Cal)'!K143</f>
        <v>569982</v>
      </c>
      <c r="O143" s="25">
        <f>+'[4]Datos Anuales (sin Out y Cal)'!L143</f>
        <v>3025.7568963793146</v>
      </c>
      <c r="P143" s="30">
        <v>96</v>
      </c>
      <c r="Q143" s="34" t="s">
        <v>132</v>
      </c>
      <c r="R143" s="30">
        <v>2018</v>
      </c>
      <c r="S143" s="25">
        <f>+'[4]Datos Anuales (sin Out y Cal)'!M143</f>
        <v>28456.647608697353</v>
      </c>
      <c r="T143" s="25">
        <f>+'[4]Datos Anuales (sin Out y Cal)'!N143</f>
        <v>92035563.522</v>
      </c>
      <c r="U143" s="72">
        <f>+'[4]Datos Anuales (sin Out y Cal)'!O143</f>
        <v>161.471</v>
      </c>
      <c r="V143" s="25">
        <f>+'[4]Datos Anuales (sin Out y Cal)'!P143</f>
        <v>1142243.9280000001</v>
      </c>
      <c r="W143" s="72">
        <f>+'[4]Datos Anuales (sin Out y Cal)'!Q143</f>
        <v>2.004</v>
      </c>
      <c r="X143" s="25">
        <f>+'[4]Datos Anuales (sin Out y Cal)'!R143</f>
        <v>0</v>
      </c>
      <c r="Y143" s="26"/>
      <c r="AA143" s="27">
        <v>425</v>
      </c>
      <c r="AB143" s="27">
        <v>3026</v>
      </c>
      <c r="AC143" s="27">
        <v>5290131</v>
      </c>
      <c r="AD143" s="28">
        <v>0.19956914503526516</v>
      </c>
      <c r="AE143" s="28">
        <v>0.24310362068538566</v>
      </c>
    </row>
    <row r="144" spans="1:31" ht="15" customHeight="1" x14ac:dyDescent="0.2">
      <c r="A144" s="24">
        <f>+'[4]Datos Anuales (sin Out y Cal)'!A144</f>
        <v>98</v>
      </c>
      <c r="B144" s="70" t="str">
        <f>+'[4]Datos Anuales (sin Out y Cal)'!B144</f>
        <v xml:space="preserve">ALLETE, Inc.                                                          </v>
      </c>
      <c r="C144" s="24">
        <f>+'[4]Datos Anuales (sin Out y Cal)'!C144</f>
        <v>2018</v>
      </c>
      <c r="D144" s="31">
        <f>+'[4]Datos Anuales (sin Out y Cal)'!D144</f>
        <v>917982050.96220028</v>
      </c>
      <c r="E144" s="25">
        <f>+'[4]Datos Anuales (sin Out y Cal)'!E144</f>
        <v>94196860.875529394</v>
      </c>
      <c r="F144" s="25">
        <f>+'[4]Datos Anuales (sin Out y Cal)'!F144</f>
        <v>21839561.605345987</v>
      </c>
      <c r="G144" s="31">
        <f>+'[4]Datos Anuales (sin Out y Cal)'!G144</f>
        <v>22602061.666266214</v>
      </c>
      <c r="H144" s="30">
        <v>98</v>
      </c>
      <c r="I144" s="31" t="s">
        <v>42</v>
      </c>
      <c r="J144" s="30">
        <v>2018</v>
      </c>
      <c r="K144" s="25">
        <f>+'[4]Datos Anuales (sin Out y Cal)'!H144</f>
        <v>15786312.737284921</v>
      </c>
      <c r="L144" s="25">
        <f>+'[4]Datos Anuales (sin Out y Cal)'!I144</f>
        <v>9027899</v>
      </c>
      <c r="M144" s="25">
        <f>+'[4]Datos Anuales (sin Out y Cal)'!J144</f>
        <v>500856</v>
      </c>
      <c r="N144" s="25">
        <f>+'[4]Datos Anuales (sin Out y Cal)'!K144</f>
        <v>146758</v>
      </c>
      <c r="O144" s="25">
        <f>+'[4]Datos Anuales (sin Out y Cal)'!L144</f>
        <v>1003.9552888814649</v>
      </c>
      <c r="P144" s="30">
        <v>98</v>
      </c>
      <c r="Q144" s="34" t="s">
        <v>42</v>
      </c>
      <c r="R144" s="30">
        <v>2018</v>
      </c>
      <c r="S144" s="25">
        <f>+'[4]Datos Anuales (sin Out y Cal)'!M144</f>
        <v>10244.81801183047</v>
      </c>
      <c r="T144" s="25">
        <f>+'[4]Datos Anuales (sin Out y Cal)'!N144</f>
        <v>19665572</v>
      </c>
      <c r="U144" s="72">
        <f>+'[4]Datos Anuales (sin Out y Cal)'!O144</f>
        <v>134</v>
      </c>
      <c r="V144" s="25">
        <f>+'[4]Datos Anuales (sin Out y Cal)'!P144</f>
        <v>218669.42</v>
      </c>
      <c r="W144" s="72">
        <f>+'[4]Datos Anuales (sin Out y Cal)'!Q144</f>
        <v>1.49</v>
      </c>
      <c r="X144" s="25">
        <f>+'[4]Datos Anuales (sin Out y Cal)'!R144</f>
        <v>0</v>
      </c>
      <c r="Y144" s="26"/>
      <c r="AA144" s="27">
        <v>5563354</v>
      </c>
      <c r="AB144" s="27">
        <v>1589</v>
      </c>
      <c r="AC144" s="27">
        <v>15110246</v>
      </c>
      <c r="AD144" s="28">
        <v>1.0855342523226175</v>
      </c>
      <c r="AE144" s="28">
        <v>585.04471111853513</v>
      </c>
    </row>
    <row r="145" spans="1:31" ht="15" customHeight="1" x14ac:dyDescent="0.2">
      <c r="A145" s="24">
        <f>+'[4]Datos Anuales (sin Out y Cal)'!A145</f>
        <v>100</v>
      </c>
      <c r="B145" s="70" t="str">
        <f>+'[4]Datos Anuales (sin Out y Cal)'!B145</f>
        <v xml:space="preserve">Entergy Mississippi, Inc.                                             </v>
      </c>
      <c r="C145" s="24">
        <f>+'[4]Datos Anuales (sin Out y Cal)'!C145</f>
        <v>2018</v>
      </c>
      <c r="D145" s="31">
        <f>+'[4]Datos Anuales (sin Out y Cal)'!D145</f>
        <v>2763180400.7783389</v>
      </c>
      <c r="E145" s="25">
        <f>+'[4]Datos Anuales (sin Out y Cal)'!E145</f>
        <v>19936446.876725156</v>
      </c>
      <c r="F145" s="25">
        <f>+'[4]Datos Anuales (sin Out y Cal)'!F145</f>
        <v>38646469.861105211</v>
      </c>
      <c r="G145" s="31">
        <f>+'[4]Datos Anuales (sin Out y Cal)'!G145</f>
        <v>54889313.513241075</v>
      </c>
      <c r="H145" s="30">
        <v>100</v>
      </c>
      <c r="I145" s="31" t="s">
        <v>54</v>
      </c>
      <c r="J145" s="30">
        <v>2018</v>
      </c>
      <c r="K145" s="25">
        <f>+'[4]Datos Anuales (sin Out y Cal)'!H145</f>
        <v>45587642.643110774</v>
      </c>
      <c r="L145" s="25">
        <f>+'[4]Datos Anuales (sin Out y Cal)'!I145</f>
        <v>13690520</v>
      </c>
      <c r="M145" s="25">
        <f>+'[4]Datos Anuales (sin Out y Cal)'!J145</f>
        <v>672733</v>
      </c>
      <c r="N145" s="25">
        <f>+'[4]Datos Anuales (sin Out y Cal)'!K145</f>
        <v>450060</v>
      </c>
      <c r="O145" s="25">
        <f>+'[4]Datos Anuales (sin Out y Cal)'!L145</f>
        <v>2716.6838127858628</v>
      </c>
      <c r="P145" s="30">
        <v>100</v>
      </c>
      <c r="Q145" s="34" t="s">
        <v>54</v>
      </c>
      <c r="R145" s="30">
        <v>2018</v>
      </c>
      <c r="S145" s="25">
        <f>+'[4]Datos Anuales (sin Out y Cal)'!M145</f>
        <v>15844.843539861611</v>
      </c>
      <c r="T145" s="25">
        <f>+'[4]Datos Anuales (sin Out y Cal)'!N145</f>
        <v>114405252</v>
      </c>
      <c r="U145" s="72">
        <f>+'[4]Datos Anuales (sin Out y Cal)'!O145</f>
        <v>254.2</v>
      </c>
      <c r="V145" s="25">
        <f>+'[4]Datos Anuales (sin Out y Cal)'!P145</f>
        <v>813258.41999999993</v>
      </c>
      <c r="W145" s="72">
        <f>+'[4]Datos Anuales (sin Out y Cal)'!Q145</f>
        <v>1.8069999999999999</v>
      </c>
      <c r="X145" s="25">
        <f>+'[4]Datos Anuales (sin Out y Cal)'!R145</f>
        <v>0</v>
      </c>
      <c r="Y145" s="26"/>
      <c r="AA145" s="27">
        <v>1060167</v>
      </c>
      <c r="AB145" s="27">
        <v>2917</v>
      </c>
      <c r="AC145" s="27">
        <v>15438129</v>
      </c>
      <c r="AD145" s="28">
        <v>0.60416300759365271</v>
      </c>
      <c r="AE145" s="28">
        <v>200.31618721413716</v>
      </c>
    </row>
    <row r="146" spans="1:31" ht="15" customHeight="1" x14ac:dyDescent="0.2">
      <c r="A146" s="24">
        <f>+'[4]Datos Anuales (sin Out y Cal)'!A146</f>
        <v>101</v>
      </c>
      <c r="B146" s="70" t="str">
        <f>+'[4]Datos Anuales (sin Out y Cal)'!B146</f>
        <v xml:space="preserve">MONONGAHELA POWER COMPANY                                             </v>
      </c>
      <c r="C146" s="24">
        <f>+'[4]Datos Anuales (sin Out y Cal)'!C146</f>
        <v>2018</v>
      </c>
      <c r="D146" s="31">
        <f>+'[4]Datos Anuales (sin Out y Cal)'!D146</f>
        <v>2501215313.1743031</v>
      </c>
      <c r="E146" s="25">
        <f>+'[4]Datos Anuales (sin Out y Cal)'!E146</f>
        <v>119973006.19157955</v>
      </c>
      <c r="F146" s="25">
        <f>+'[4]Datos Anuales (sin Out y Cal)'!F146</f>
        <v>25826386.209864177</v>
      </c>
      <c r="G146" s="31">
        <f>+'[4]Datos Anuales (sin Out y Cal)'!G146</f>
        <v>63946595.773015045</v>
      </c>
      <c r="H146" s="30">
        <v>101</v>
      </c>
      <c r="I146" s="31" t="s">
        <v>131</v>
      </c>
      <c r="J146" s="30">
        <v>2018</v>
      </c>
      <c r="K146" s="25">
        <f>+'[4]Datos Anuales (sin Out y Cal)'!H146</f>
        <v>21234831.074155025</v>
      </c>
      <c r="L146" s="25">
        <f>+'[4]Datos Anuales (sin Out y Cal)'!I146</f>
        <v>12292728</v>
      </c>
      <c r="M146" s="25">
        <f>+'[4]Datos Anuales (sin Out y Cal)'!J146</f>
        <v>486229</v>
      </c>
      <c r="N146" s="25">
        <f>+'[4]Datos Anuales (sin Out y Cal)'!K146</f>
        <v>391875</v>
      </c>
      <c r="O146" s="25">
        <f>+'[4]Datos Anuales (sin Out y Cal)'!L146</f>
        <v>1524.0885005492232</v>
      </c>
      <c r="P146" s="30">
        <v>101</v>
      </c>
      <c r="Q146" s="34" t="s">
        <v>131</v>
      </c>
      <c r="R146" s="30">
        <v>2018</v>
      </c>
      <c r="S146" s="25">
        <f>+'[4]Datos Anuales (sin Out y Cal)'!M146</f>
        <v>45337.244043233513</v>
      </c>
      <c r="T146" s="25">
        <f>+'[4]Datos Anuales (sin Out y Cal)'!N146</f>
        <v>165887349.375</v>
      </c>
      <c r="U146" s="72">
        <f>+'[4]Datos Anuales (sin Out y Cal)'!O146</f>
        <v>423.31700000000001</v>
      </c>
      <c r="V146" s="25">
        <f>+'[4]Datos Anuales (sin Out y Cal)'!P146</f>
        <v>980079.375</v>
      </c>
      <c r="W146" s="72">
        <f>+'[4]Datos Anuales (sin Out y Cal)'!Q146</f>
        <v>2.5009999999999999</v>
      </c>
      <c r="X146" s="25">
        <f>+'[4]Datos Anuales (sin Out y Cal)'!R146</f>
        <v>0</v>
      </c>
      <c r="Y146" s="26"/>
      <c r="AA146" s="27">
        <v>4745195</v>
      </c>
      <c r="AB146" s="27">
        <v>2090</v>
      </c>
      <c r="AC146" s="27">
        <v>17524750</v>
      </c>
      <c r="AD146" s="28">
        <v>0.95719724279565666</v>
      </c>
      <c r="AE146" s="28">
        <v>565.91149945077677</v>
      </c>
    </row>
    <row r="147" spans="1:31" ht="15" customHeight="1" x14ac:dyDescent="0.2">
      <c r="A147" s="24">
        <f>+'[4]Datos Anuales (sin Out y Cal)'!A147</f>
        <v>105</v>
      </c>
      <c r="B147" s="70" t="str">
        <f>+'[4]Datos Anuales (sin Out y Cal)'!B147</f>
        <v xml:space="preserve">Mt. Carmel Public Utility Co                                          </v>
      </c>
      <c r="C147" s="24">
        <f>+'[4]Datos Anuales (sin Out y Cal)'!C147</f>
        <v>2018</v>
      </c>
      <c r="D147" s="31">
        <f>+'[4]Datos Anuales (sin Out y Cal)'!D147</f>
        <v>37876647.475071296</v>
      </c>
      <c r="E147" s="25">
        <f>+'[4]Datos Anuales (sin Out y Cal)'!E147</f>
        <v>2459370.0421491843</v>
      </c>
      <c r="F147" s="25">
        <f>+'[4]Datos Anuales (sin Out y Cal)'!F147</f>
        <v>876148.28367101296</v>
      </c>
      <c r="G147" s="31">
        <f>+'[4]Datos Anuales (sin Out y Cal)'!G147</f>
        <v>1598487.5547067847</v>
      </c>
      <c r="H147" s="30">
        <v>105</v>
      </c>
      <c r="I147" s="31" t="s">
        <v>92</v>
      </c>
      <c r="J147" s="30">
        <v>2018</v>
      </c>
      <c r="K147" s="25">
        <f>+'[4]Datos Anuales (sin Out y Cal)'!H147</f>
        <v>2008078.1816972068</v>
      </c>
      <c r="L147" s="25">
        <f>+'[4]Datos Anuales (sin Out y Cal)'!I147</f>
        <v>98781</v>
      </c>
      <c r="M147" s="25">
        <f>+'[4]Datos Anuales (sin Out y Cal)'!J147</f>
        <v>6846</v>
      </c>
      <c r="N147" s="25">
        <f>+'[4]Datos Anuales (sin Out y Cal)'!K147</f>
        <v>5320</v>
      </c>
      <c r="O147" s="25">
        <f>+'[4]Datos Anuales (sin Out y Cal)'!L147</f>
        <v>25.121524211215242</v>
      </c>
      <c r="P147" s="30">
        <v>105</v>
      </c>
      <c r="Q147" s="34" t="s">
        <v>92</v>
      </c>
      <c r="R147" s="30">
        <v>2018</v>
      </c>
      <c r="S147" s="25">
        <f>+'[4]Datos Anuales (sin Out y Cal)'!M147</f>
        <v>374.25106929906224</v>
      </c>
      <c r="T147" s="25">
        <f>+'[4]Datos Anuales (sin Out y Cal)'!N147</f>
        <v>0</v>
      </c>
      <c r="U147" s="72">
        <f>+'[4]Datos Anuales (sin Out y Cal)'!O147</f>
        <v>0</v>
      </c>
      <c r="V147" s="25">
        <f>+'[4]Datos Anuales (sin Out y Cal)'!P147</f>
        <v>15800.400000000001</v>
      </c>
      <c r="W147" s="72">
        <f>+'[4]Datos Anuales (sin Out y Cal)'!Q147</f>
        <v>2.97</v>
      </c>
      <c r="X147" s="25">
        <f>+'[4]Datos Anuales (sin Out y Cal)'!R147</f>
        <v>0</v>
      </c>
      <c r="Y147" s="26"/>
      <c r="AA147" s="27">
        <v>3717</v>
      </c>
      <c r="AB147" s="27">
        <v>26</v>
      </c>
      <c r="AC147" s="27">
        <v>110011</v>
      </c>
      <c r="AD147" s="28">
        <v>0.48301282051282052</v>
      </c>
      <c r="AE147" s="28">
        <v>0.87847578878475796</v>
      </c>
    </row>
    <row r="148" spans="1:31" ht="15" customHeight="1" x14ac:dyDescent="0.2">
      <c r="A148" s="24">
        <f>+'[4]Datos Anuales (sin Out y Cal)'!A148</f>
        <v>107</v>
      </c>
      <c r="B148" s="70" t="str">
        <f>+'[4]Datos Anuales (sin Out y Cal)'!B148</f>
        <v xml:space="preserve">The Narragansett Electric Company                                     </v>
      </c>
      <c r="C148" s="24">
        <f>+'[4]Datos Anuales (sin Out y Cal)'!C148</f>
        <v>2018</v>
      </c>
      <c r="D148" s="31">
        <f>+'[4]Datos Anuales (sin Out y Cal)'!D148</f>
        <v>2270107821.1558032</v>
      </c>
      <c r="E148" s="25">
        <f>+'[4]Datos Anuales (sin Out y Cal)'!E148</f>
        <v>82671231.250905171</v>
      </c>
      <c r="F148" s="25">
        <f>+'[4]Datos Anuales (sin Out y Cal)'!F148</f>
        <v>132763970.88513336</v>
      </c>
      <c r="G148" s="31">
        <f>+'[4]Datos Anuales (sin Out y Cal)'!G148</f>
        <v>44912088.234981067</v>
      </c>
      <c r="H148" s="30">
        <v>107</v>
      </c>
      <c r="I148" s="31" t="s">
        <v>99</v>
      </c>
      <c r="J148" s="30">
        <v>2018</v>
      </c>
      <c r="K148" s="25">
        <f>+'[4]Datos Anuales (sin Out y Cal)'!H148</f>
        <v>88903083.607061058</v>
      </c>
      <c r="L148" s="25">
        <f>+'[4]Datos Anuales (sin Out y Cal)'!I148</f>
        <v>4034872</v>
      </c>
      <c r="M148" s="25">
        <f>+'[4]Datos Anuales (sin Out y Cal)'!J148</f>
        <v>288180</v>
      </c>
      <c r="N148" s="25">
        <f>+'[4]Datos Anuales (sin Out y Cal)'!K148</f>
        <v>431913</v>
      </c>
      <c r="O148" s="25">
        <f>+'[4]Datos Anuales (sin Out y Cal)'!L148</f>
        <v>1845</v>
      </c>
      <c r="P148" s="30">
        <v>107</v>
      </c>
      <c r="Q148" s="34" t="s">
        <v>99</v>
      </c>
      <c r="R148" s="30">
        <v>2018</v>
      </c>
      <c r="S148" s="25">
        <f>+'[4]Datos Anuales (sin Out y Cal)'!M148</f>
        <v>25211.400622318783</v>
      </c>
      <c r="T148" s="25">
        <f>+'[4]Datos Anuales (sin Out y Cal)'!N148</f>
        <v>28121855.43</v>
      </c>
      <c r="U148" s="72">
        <f>+'[4]Datos Anuales (sin Out y Cal)'!O148</f>
        <v>65.11</v>
      </c>
      <c r="V148" s="25">
        <f>+'[4]Datos Anuales (sin Out y Cal)'!P148</f>
        <v>678103.41</v>
      </c>
      <c r="W148" s="72">
        <f>+'[4]Datos Anuales (sin Out y Cal)'!Q148</f>
        <v>1.57</v>
      </c>
      <c r="X148" s="25">
        <f>+'[4]Datos Anuales (sin Out y Cal)'!R148</f>
        <v>0</v>
      </c>
      <c r="Y148" s="26"/>
      <c r="AA148" s="27">
        <v>0</v>
      </c>
      <c r="AB148" s="27">
        <v>1845</v>
      </c>
      <c r="AC148" s="27">
        <v>4335003</v>
      </c>
      <c r="AD148" s="28">
        <v>0.26821862122730816</v>
      </c>
      <c r="AE148" s="28">
        <v>0</v>
      </c>
    </row>
    <row r="149" spans="1:31" ht="15" customHeight="1" x14ac:dyDescent="0.2">
      <c r="A149" s="24">
        <f>+'[4]Datos Anuales (sin Out y Cal)'!A149</f>
        <v>108</v>
      </c>
      <c r="B149" s="70" t="str">
        <f>+'[4]Datos Anuales (sin Out y Cal)'!B149</f>
        <v xml:space="preserve">Nevada Power Company, d/b/a NV Energy                                 </v>
      </c>
      <c r="C149" s="24">
        <f>+'[4]Datos Anuales (sin Out y Cal)'!C149</f>
        <v>2018</v>
      </c>
      <c r="D149" s="31">
        <f>+'[4]Datos Anuales (sin Out y Cal)'!D149</f>
        <v>3414801991.8180594</v>
      </c>
      <c r="E149" s="25">
        <f>+'[4]Datos Anuales (sin Out y Cal)'!E149</f>
        <v>208816511.82392019</v>
      </c>
      <c r="F149" s="25">
        <f>+'[4]Datos Anuales (sin Out y Cal)'!F149</f>
        <v>75924080.710634187</v>
      </c>
      <c r="G149" s="31">
        <f>+'[4]Datos Anuales (sin Out y Cal)'!G149</f>
        <v>22268009.378178034</v>
      </c>
      <c r="H149" s="30">
        <v>108</v>
      </c>
      <c r="I149" s="31" t="s">
        <v>94</v>
      </c>
      <c r="J149" s="30">
        <v>2018</v>
      </c>
      <c r="K149" s="25">
        <f>+'[4]Datos Anuales (sin Out y Cal)'!H149</f>
        <v>44692971.72685241</v>
      </c>
      <c r="L149" s="25">
        <f>+'[4]Datos Anuales (sin Out y Cal)'!I149</f>
        <v>20495914</v>
      </c>
      <c r="M149" s="25">
        <f>+'[4]Datos Anuales (sin Out y Cal)'!J149</f>
        <v>945463</v>
      </c>
      <c r="N149" s="25">
        <f>+'[4]Datos Anuales (sin Out y Cal)'!K149</f>
        <v>934562</v>
      </c>
      <c r="O149" s="25">
        <f>+'[4]Datos Anuales (sin Out y Cal)'!L149</f>
        <v>5468.8157383727985</v>
      </c>
      <c r="P149" s="30">
        <v>108</v>
      </c>
      <c r="Q149" s="34" t="s">
        <v>94</v>
      </c>
      <c r="R149" s="30">
        <v>2018</v>
      </c>
      <c r="S149" s="25">
        <f>+'[4]Datos Anuales (sin Out y Cal)'!M149</f>
        <v>35811.813449226887</v>
      </c>
      <c r="T149" s="25">
        <f>+'[4]Datos Anuales (sin Out y Cal)'!N149</f>
        <v>43410404.900000006</v>
      </c>
      <c r="U149" s="72">
        <f>+'[4]Datos Anuales (sin Out y Cal)'!O149</f>
        <v>46.45</v>
      </c>
      <c r="V149" s="25">
        <f>+'[4]Datos Anuales (sin Out y Cal)'!P149</f>
        <v>644847.77999999991</v>
      </c>
      <c r="W149" s="72">
        <f>+'[4]Datos Anuales (sin Out y Cal)'!Q149</f>
        <v>0.69</v>
      </c>
      <c r="X149" s="25">
        <f>+'[4]Datos Anuales (sin Out y Cal)'!R149</f>
        <v>0</v>
      </c>
      <c r="Y149" s="26"/>
      <c r="AA149" s="27">
        <v>1911700</v>
      </c>
      <c r="AB149" s="27">
        <v>5956</v>
      </c>
      <c r="AC149" s="27">
        <v>23371209</v>
      </c>
      <c r="AD149" s="28">
        <v>0.44794261801153662</v>
      </c>
      <c r="AE149" s="28">
        <v>487.18426162720124</v>
      </c>
    </row>
    <row r="150" spans="1:31" ht="15" customHeight="1" x14ac:dyDescent="0.2">
      <c r="A150" s="24">
        <f>+'[4]Datos Anuales (sin Out y Cal)'!A150</f>
        <v>114</v>
      </c>
      <c r="B150" s="70" t="str">
        <f>+'[4]Datos Anuales (sin Out y Cal)'!B150</f>
        <v xml:space="preserve">Entergy New Orleans, Inc.                                             </v>
      </c>
      <c r="C150" s="24">
        <f>+'[4]Datos Anuales (sin Out y Cal)'!C150</f>
        <v>2018</v>
      </c>
      <c r="D150" s="31">
        <f>+'[4]Datos Anuales (sin Out y Cal)'!D150</f>
        <v>761136133.16986668</v>
      </c>
      <c r="E150" s="25">
        <f>+'[4]Datos Anuales (sin Out y Cal)'!E150</f>
        <v>47031624.259479113</v>
      </c>
      <c r="F150" s="25">
        <f>+'[4]Datos Anuales (sin Out y Cal)'!F150</f>
        <v>24225414.002429917</v>
      </c>
      <c r="G150" s="31">
        <f>+'[4]Datos Anuales (sin Out y Cal)'!G150</f>
        <v>20373768.557316326</v>
      </c>
      <c r="H150" s="30">
        <v>114</v>
      </c>
      <c r="I150" s="31" t="s">
        <v>85</v>
      </c>
      <c r="J150" s="30">
        <v>2018</v>
      </c>
      <c r="K150" s="25">
        <f>+'[4]Datos Anuales (sin Out y Cal)'!H150</f>
        <v>29170326.624219276</v>
      </c>
      <c r="L150" s="25">
        <f>+'[4]Datos Anuales (sin Out y Cal)'!I150</f>
        <v>5916322</v>
      </c>
      <c r="M150" s="25">
        <f>+'[4]Datos Anuales (sin Out y Cal)'!J150</f>
        <v>114442</v>
      </c>
      <c r="N150" s="25">
        <f>+'[4]Datos Anuales (sin Out y Cal)'!K150</f>
        <v>202634</v>
      </c>
      <c r="O150" s="25">
        <f>+'[4]Datos Anuales (sin Out y Cal)'!L150</f>
        <v>947.92524682933038</v>
      </c>
      <c r="P150" s="30">
        <v>114</v>
      </c>
      <c r="Q150" s="34" t="s">
        <v>85</v>
      </c>
      <c r="R150" s="30">
        <v>2018</v>
      </c>
      <c r="S150" s="25">
        <f>+'[4]Datos Anuales (sin Out y Cal)'!M150</f>
        <v>2318.1437068272789</v>
      </c>
      <c r="T150" s="25">
        <f>+'[4]Datos Anuales (sin Out y Cal)'!N150</f>
        <v>29787198</v>
      </c>
      <c r="U150" s="72">
        <f>+'[4]Datos Anuales (sin Out y Cal)'!O150</f>
        <v>147</v>
      </c>
      <c r="V150" s="25">
        <f>+'[4]Datos Anuales (sin Out y Cal)'!P150</f>
        <v>366970.174</v>
      </c>
      <c r="W150" s="72">
        <f>+'[4]Datos Anuales (sin Out y Cal)'!Q150</f>
        <v>1.8109999999999999</v>
      </c>
      <c r="X150" s="25">
        <f>+'[4]Datos Anuales (sin Out y Cal)'!R150</f>
        <v>0</v>
      </c>
      <c r="Y150" s="26"/>
      <c r="AA150" s="27">
        <v>1483715</v>
      </c>
      <c r="AB150" s="27">
        <v>1181</v>
      </c>
      <c r="AC150" s="27">
        <v>7518049</v>
      </c>
      <c r="AD150" s="28">
        <v>0.72669328678196254</v>
      </c>
      <c r="AE150" s="28">
        <v>233.07475317066965</v>
      </c>
    </row>
    <row r="151" spans="1:31" ht="15" customHeight="1" x14ac:dyDescent="0.2">
      <c r="A151" s="24">
        <f>+'[4]Datos Anuales (sin Out y Cal)'!A151</f>
        <v>115</v>
      </c>
      <c r="B151" s="70" t="str">
        <f>+'[4]Datos Anuales (sin Out y Cal)'!B151</f>
        <v xml:space="preserve">New York State Electric &amp; Gas Corporation                             </v>
      </c>
      <c r="C151" s="24">
        <f>+'[4]Datos Anuales (sin Out y Cal)'!C151</f>
        <v>2018</v>
      </c>
      <c r="D151" s="31">
        <f>+'[4]Datos Anuales (sin Out y Cal)'!D151</f>
        <v>3764879470.2633061</v>
      </c>
      <c r="E151" s="25">
        <f>+'[4]Datos Anuales (sin Out y Cal)'!E151</f>
        <v>176120692.93940705</v>
      </c>
      <c r="F151" s="25">
        <f>+'[4]Datos Anuales (sin Out y Cal)'!F151</f>
        <v>165731986.09641388</v>
      </c>
      <c r="G151" s="31">
        <f>+'[4]Datos Anuales (sin Out y Cal)'!G151</f>
        <v>209982204.6495809</v>
      </c>
      <c r="H151" s="30">
        <v>115</v>
      </c>
      <c r="I151" s="31" t="s">
        <v>96</v>
      </c>
      <c r="J151" s="30">
        <v>2018</v>
      </c>
      <c r="K151" s="25">
        <f>+'[4]Datos Anuales (sin Out y Cal)'!H151</f>
        <v>116625395.55386168</v>
      </c>
      <c r="L151" s="25">
        <f>+'[4]Datos Anuales (sin Out y Cal)'!I151</f>
        <v>15716582</v>
      </c>
      <c r="M151" s="25">
        <f>+'[4]Datos Anuales (sin Out y Cal)'!J151</f>
        <v>1356139</v>
      </c>
      <c r="N151" s="25">
        <f>+'[4]Datos Anuales (sin Out y Cal)'!K151</f>
        <v>898695</v>
      </c>
      <c r="O151" s="25">
        <f>+'[4]Datos Anuales (sin Out y Cal)'!L151</f>
        <v>2682.7796528911099</v>
      </c>
      <c r="P151" s="30">
        <v>115</v>
      </c>
      <c r="Q151" s="34" t="s">
        <v>96</v>
      </c>
      <c r="R151" s="30">
        <v>2018</v>
      </c>
      <c r="S151" s="25">
        <f>+'[4]Datos Anuales (sin Out y Cal)'!M151</f>
        <v>46495.923378028463</v>
      </c>
      <c r="T151" s="25">
        <f>+'[4]Datos Anuales (sin Out y Cal)'!N151</f>
        <v>139657203</v>
      </c>
      <c r="U151" s="72">
        <f>+'[4]Datos Anuales (sin Out y Cal)'!O151</f>
        <v>155.4</v>
      </c>
      <c r="V151" s="25">
        <f>+'[4]Datos Anuales (sin Out y Cal)'!P151</f>
        <v>2058011.55</v>
      </c>
      <c r="W151" s="72">
        <f>+'[4]Datos Anuales (sin Out y Cal)'!Q151</f>
        <v>2.29</v>
      </c>
      <c r="X151" s="25">
        <f>+'[4]Datos Anuales (sin Out y Cal)'!R151</f>
        <v>0</v>
      </c>
      <c r="Y151" s="26"/>
      <c r="AA151" s="27">
        <v>2411817</v>
      </c>
      <c r="AB151" s="27">
        <v>3061</v>
      </c>
      <c r="AC151" s="27">
        <v>19519235</v>
      </c>
      <c r="AD151" s="28">
        <v>0.72793961892060821</v>
      </c>
      <c r="AE151" s="28">
        <v>378.22034710889028</v>
      </c>
    </row>
    <row r="152" spans="1:31" ht="15" customHeight="1" x14ac:dyDescent="0.2">
      <c r="A152" s="24">
        <f>+'[4]Datos Anuales (sin Out y Cal)'!A152</f>
        <v>117</v>
      </c>
      <c r="B152" s="70" t="str">
        <f>+'[4]Datos Anuales (sin Out y Cal)'!B152</f>
        <v xml:space="preserve">Niagara Mohawk Power Corporation                                      </v>
      </c>
      <c r="C152" s="24">
        <f>+'[4]Datos Anuales (sin Out y Cal)'!C152</f>
        <v>2018</v>
      </c>
      <c r="D152" s="31">
        <f>+'[4]Datos Anuales (sin Out y Cal)'!D152</f>
        <v>7922645771.5890169</v>
      </c>
      <c r="E152" s="25">
        <f>+'[4]Datos Anuales (sin Out y Cal)'!E152</f>
        <v>257066899.18455797</v>
      </c>
      <c r="F152" s="25">
        <f>+'[4]Datos Anuales (sin Out y Cal)'!F152</f>
        <v>325369463.05692768</v>
      </c>
      <c r="G152" s="31">
        <f>+'[4]Datos Anuales (sin Out y Cal)'!G152</f>
        <v>308653012.52117968</v>
      </c>
      <c r="H152" s="30">
        <v>117</v>
      </c>
      <c r="I152" s="31" t="s">
        <v>87</v>
      </c>
      <c r="J152" s="30">
        <v>2018</v>
      </c>
      <c r="K152" s="25">
        <f>+'[4]Datos Anuales (sin Out y Cal)'!H152</f>
        <v>289905159.45927334</v>
      </c>
      <c r="L152" s="25">
        <f>+'[4]Datos Anuales (sin Out y Cal)'!I152</f>
        <v>14267670</v>
      </c>
      <c r="M152" s="25">
        <f>+'[4]Datos Anuales (sin Out y Cal)'!J152</f>
        <v>526223</v>
      </c>
      <c r="N152" s="25">
        <f>+'[4]Datos Anuales (sin Out y Cal)'!K152</f>
        <v>1378105</v>
      </c>
      <c r="O152" s="25">
        <f>+'[4]Datos Anuales (sin Out y Cal)'!L152</f>
        <v>6607.2275129111404</v>
      </c>
      <c r="P152" s="30">
        <v>117</v>
      </c>
      <c r="Q152" s="34" t="s">
        <v>87</v>
      </c>
      <c r="R152" s="30">
        <v>2018</v>
      </c>
      <c r="S152" s="25">
        <f>+'[4]Datos Anuales (sin Out y Cal)'!M152</f>
        <v>114322.21321114905</v>
      </c>
      <c r="T152" s="25">
        <f>+'[4]Datos Anuales (sin Out y Cal)'!N152</f>
        <v>202635181.09499997</v>
      </c>
      <c r="U152" s="72">
        <f>+'[4]Datos Anuales (sin Out y Cal)'!O152</f>
        <v>147.03899999999999</v>
      </c>
      <c r="V152" s="25">
        <f>+'[4]Datos Anuales (sin Out y Cal)'!P152</f>
        <v>2107122.5449999999</v>
      </c>
      <c r="W152" s="72">
        <f>+'[4]Datos Anuales (sin Out y Cal)'!Q152</f>
        <v>1.5289999999999999</v>
      </c>
      <c r="X152" s="25">
        <f>+'[4]Datos Anuales (sin Out y Cal)'!R152</f>
        <v>0</v>
      </c>
      <c r="Y152" s="26"/>
      <c r="AA152" s="27">
        <v>6215</v>
      </c>
      <c r="AB152" s="27">
        <v>6610</v>
      </c>
      <c r="AC152" s="27">
        <v>14817436</v>
      </c>
      <c r="AD152" s="28">
        <v>0.2558983551972589</v>
      </c>
      <c r="AE152" s="28">
        <v>2.7724870888593678</v>
      </c>
    </row>
    <row r="153" spans="1:31" ht="15" customHeight="1" x14ac:dyDescent="0.2">
      <c r="A153" s="24">
        <f>+'[4]Datos Anuales (sin Out y Cal)'!A153</f>
        <v>119</v>
      </c>
      <c r="B153" s="70" t="str">
        <f>+'[4]Datos Anuales (sin Out y Cal)'!B153</f>
        <v xml:space="preserve">Northern Indiana Public Service Company                               </v>
      </c>
      <c r="C153" s="24">
        <f>+'[4]Datos Anuales (sin Out y Cal)'!C153</f>
        <v>2018</v>
      </c>
      <c r="D153" s="31">
        <f>+'[4]Datos Anuales (sin Out y Cal)'!D153</f>
        <v>3047308130.3639693</v>
      </c>
      <c r="E153" s="25">
        <f>+'[4]Datos Anuales (sin Out y Cal)'!E153</f>
        <v>127370500.60488327</v>
      </c>
      <c r="F153" s="25">
        <f>+'[4]Datos Anuales (sin Out y Cal)'!F153</f>
        <v>20102787.735323809</v>
      </c>
      <c r="G153" s="31">
        <f>+'[4]Datos Anuales (sin Out y Cal)'!G153</f>
        <v>56046693.71024666</v>
      </c>
      <c r="H153" s="30">
        <v>119</v>
      </c>
      <c r="I153" s="31" t="s">
        <v>98</v>
      </c>
      <c r="J153" s="30">
        <v>2018</v>
      </c>
      <c r="K153" s="25">
        <f>+'[4]Datos Anuales (sin Out y Cal)'!H153</f>
        <v>46444923.720145203</v>
      </c>
      <c r="L153" s="25">
        <f>+'[4]Datos Anuales (sin Out y Cal)'!I153</f>
        <v>16333672</v>
      </c>
      <c r="M153" s="25">
        <f>+'[4]Datos Anuales (sin Out y Cal)'!J153</f>
        <v>538502</v>
      </c>
      <c r="N153" s="25">
        <f>+'[4]Datos Anuales (sin Out y Cal)'!K153</f>
        <v>469917</v>
      </c>
      <c r="O153" s="25">
        <f>+'[4]Datos Anuales (sin Out y Cal)'!L153</f>
        <v>3146.6888258294466</v>
      </c>
      <c r="P153" s="30">
        <v>119</v>
      </c>
      <c r="Q153" s="34" t="s">
        <v>98</v>
      </c>
      <c r="R153" s="30">
        <v>2018</v>
      </c>
      <c r="S153" s="25">
        <f>+'[4]Datos Anuales (sin Out y Cal)'!M153</f>
        <v>21242.609326928861</v>
      </c>
      <c r="T153" s="25">
        <f>+'[4]Datos Anuales (sin Out y Cal)'!N153</f>
        <v>0</v>
      </c>
      <c r="U153" s="72">
        <f>+'[4]Datos Anuales (sin Out y Cal)'!O153</f>
        <v>0</v>
      </c>
      <c r="V153" s="25">
        <f>+'[4]Datos Anuales (sin Out y Cal)'!P153</f>
        <v>0</v>
      </c>
      <c r="W153" s="72">
        <f>+'[4]Datos Anuales (sin Out y Cal)'!Q153</f>
        <v>0</v>
      </c>
      <c r="X153" s="25">
        <f>+'[4]Datos Anuales (sin Out y Cal)'!R153</f>
        <v>0</v>
      </c>
      <c r="Y153" s="26"/>
      <c r="AA153" s="27">
        <v>114268</v>
      </c>
      <c r="AB153" s="27">
        <v>3168</v>
      </c>
      <c r="AC153" s="27">
        <v>16986442</v>
      </c>
      <c r="AD153" s="28">
        <v>0.61208697995941153</v>
      </c>
      <c r="AE153" s="28">
        <v>21.311174170553198</v>
      </c>
    </row>
    <row r="154" spans="1:31" ht="15" customHeight="1" x14ac:dyDescent="0.2">
      <c r="A154" s="24">
        <f>+'[4]Datos Anuales (sin Out y Cal)'!A154</f>
        <v>120</v>
      </c>
      <c r="B154" s="70" t="str">
        <f>+'[4]Datos Anuales (sin Out y Cal)'!B154</f>
        <v xml:space="preserve">Northern States Power Company (Minnesota)                             </v>
      </c>
      <c r="C154" s="24">
        <f>+'[4]Datos Anuales (sin Out y Cal)'!C154</f>
        <v>2018</v>
      </c>
      <c r="D154" s="31">
        <f>+'[4]Datos Anuales (sin Out y Cal)'!D154</f>
        <v>5752249351.0538349</v>
      </c>
      <c r="E154" s="25">
        <f>+'[4]Datos Anuales (sin Out y Cal)'!E154</f>
        <v>160534176.73188442</v>
      </c>
      <c r="F154" s="25">
        <f>+'[4]Datos Anuales (sin Out y Cal)'!F154</f>
        <v>162250228.64596036</v>
      </c>
      <c r="G154" s="31">
        <f>+'[4]Datos Anuales (sin Out y Cal)'!G154</f>
        <v>133921188.03352579</v>
      </c>
      <c r="H154" s="30">
        <v>120</v>
      </c>
      <c r="I154" s="31" t="s">
        <v>100</v>
      </c>
      <c r="J154" s="30">
        <v>2018</v>
      </c>
      <c r="K154" s="25">
        <f>+'[4]Datos Anuales (sin Out y Cal)'!H154</f>
        <v>71087848.354083478</v>
      </c>
      <c r="L154" s="25">
        <f>+'[4]Datos Anuales (sin Out y Cal)'!I154</f>
        <v>34908071</v>
      </c>
      <c r="M154" s="25">
        <f>+'[4]Datos Anuales (sin Out y Cal)'!J154</f>
        <v>1087680</v>
      </c>
      <c r="N154" s="25">
        <f>+'[4]Datos Anuales (sin Out y Cal)'!K154</f>
        <v>1478542</v>
      </c>
      <c r="O154" s="25">
        <f>+'[4]Datos Anuales (sin Out y Cal)'!L154</f>
        <v>6445.4892357544313</v>
      </c>
      <c r="P154" s="30">
        <v>120</v>
      </c>
      <c r="Q154" s="34" t="s">
        <v>100</v>
      </c>
      <c r="R154" s="30">
        <v>2018</v>
      </c>
      <c r="S154" s="25">
        <f>+'[4]Datos Anuales (sin Out y Cal)'!M154</f>
        <v>127198.10971517157</v>
      </c>
      <c r="T154" s="25">
        <f>+'[4]Datos Anuales (sin Out y Cal)'!N154</f>
        <v>140491060.84</v>
      </c>
      <c r="U154" s="72">
        <f>+'[4]Datos Anuales (sin Out y Cal)'!O154</f>
        <v>95.02</v>
      </c>
      <c r="V154" s="25">
        <f>+'[4]Datos Anuales (sin Out y Cal)'!P154</f>
        <v>1404614.9</v>
      </c>
      <c r="W154" s="72">
        <f>+'[4]Datos Anuales (sin Out y Cal)'!Q154</f>
        <v>0.95</v>
      </c>
      <c r="X154" s="25">
        <f>+'[4]Datos Anuales (sin Out y Cal)'!R154</f>
        <v>0</v>
      </c>
      <c r="Y154" s="26"/>
      <c r="AA154" s="27">
        <v>7656805</v>
      </c>
      <c r="AB154" s="27">
        <v>7609</v>
      </c>
      <c r="AC154" s="27">
        <v>50073133</v>
      </c>
      <c r="AD154" s="28">
        <v>0.75123026324870035</v>
      </c>
      <c r="AE154" s="28">
        <v>1163.5107642455685</v>
      </c>
    </row>
    <row r="155" spans="1:31" ht="15" customHeight="1" x14ac:dyDescent="0.2">
      <c r="A155" s="24">
        <f>+'[4]Datos Anuales (sin Out y Cal)'!A155</f>
        <v>121</v>
      </c>
      <c r="B155" s="70" t="str">
        <f>+'[4]Datos Anuales (sin Out y Cal)'!B155</f>
        <v xml:space="preserve">Northern States Power Company (Wisconsin)                             </v>
      </c>
      <c r="C155" s="24">
        <f>+'[4]Datos Anuales (sin Out y Cal)'!C155</f>
        <v>2018</v>
      </c>
      <c r="D155" s="31">
        <f>+'[4]Datos Anuales (sin Out y Cal)'!D155</f>
        <v>1789942728.6587694</v>
      </c>
      <c r="E155" s="25">
        <f>+'[4]Datos Anuales (sin Out y Cal)'!E155</f>
        <v>56776434.005761176</v>
      </c>
      <c r="F155" s="25">
        <f>+'[4]Datos Anuales (sin Out y Cal)'!F155</f>
        <v>22115614.252627097</v>
      </c>
      <c r="G155" s="31">
        <f>+'[4]Datos Anuales (sin Out y Cal)'!G155</f>
        <v>35497145.058590837</v>
      </c>
      <c r="H155" s="30">
        <v>121</v>
      </c>
      <c r="I155" s="31" t="s">
        <v>123</v>
      </c>
      <c r="J155" s="30">
        <v>2018</v>
      </c>
      <c r="K155" s="25">
        <f>+'[4]Datos Anuales (sin Out y Cal)'!H155</f>
        <v>17420690.225960799</v>
      </c>
      <c r="L155" s="25">
        <f>+'[4]Datos Anuales (sin Out y Cal)'!I155</f>
        <v>6987962</v>
      </c>
      <c r="M155" s="25">
        <f>+'[4]Datos Anuales (sin Out y Cal)'!J155</f>
        <v>560728</v>
      </c>
      <c r="N155" s="25">
        <f>+'[4]Datos Anuales (sin Out y Cal)'!K155</f>
        <v>259379</v>
      </c>
      <c r="O155" s="25">
        <f>+'[4]Datos Anuales (sin Out y Cal)'!L155</f>
        <v>1335</v>
      </c>
      <c r="P155" s="30">
        <v>121</v>
      </c>
      <c r="Q155" s="34" t="s">
        <v>123</v>
      </c>
      <c r="R155" s="30">
        <v>2018</v>
      </c>
      <c r="S155" s="25">
        <f>+'[4]Datos Anuales (sin Out y Cal)'!M155</f>
        <v>41395.036099115656</v>
      </c>
      <c r="T155" s="25">
        <f>+'[4]Datos Anuales (sin Out y Cal)'!N155</f>
        <v>33729645.159999996</v>
      </c>
      <c r="U155" s="72">
        <f>+'[4]Datos Anuales (sin Out y Cal)'!O155</f>
        <v>130.04</v>
      </c>
      <c r="V155" s="25">
        <f>+'[4]Datos Anuales (sin Out y Cal)'!P155</f>
        <v>282723.11000000004</v>
      </c>
      <c r="W155" s="72">
        <f>+'[4]Datos Anuales (sin Out y Cal)'!Q155</f>
        <v>1.0900000000000001</v>
      </c>
      <c r="X155" s="25">
        <f>+'[4]Datos Anuales (sin Out y Cal)'!R155</f>
        <v>0</v>
      </c>
      <c r="Y155" s="26"/>
      <c r="AA155" s="27">
        <v>0</v>
      </c>
      <c r="AB155" s="27">
        <v>1335</v>
      </c>
      <c r="AC155" s="27">
        <v>7555332</v>
      </c>
      <c r="AD155" s="28">
        <v>0.64605305012569902</v>
      </c>
      <c r="AE155" s="28">
        <v>0</v>
      </c>
    </row>
    <row r="156" spans="1:31" ht="15" customHeight="1" x14ac:dyDescent="0.2">
      <c r="A156" s="24">
        <f>+'[4]Datos Anuales (sin Out y Cal)'!A156</f>
        <v>126</v>
      </c>
      <c r="B156" s="70" t="str">
        <f>+'[4]Datos Anuales (sin Out y Cal)'!B156</f>
        <v xml:space="preserve">Ohio Edison Company                                                   </v>
      </c>
      <c r="C156" s="24">
        <f>+'[4]Datos Anuales (sin Out y Cal)'!C156</f>
        <v>2018</v>
      </c>
      <c r="D156" s="31">
        <f>+'[4]Datos Anuales (sin Out y Cal)'!D156</f>
        <v>3605766017.2014475</v>
      </c>
      <c r="E156" s="25">
        <f>+'[4]Datos Anuales (sin Out y Cal)'!E156</f>
        <v>238942459.22003892</v>
      </c>
      <c r="F156" s="25">
        <f>+'[4]Datos Anuales (sin Out y Cal)'!F156</f>
        <v>66561116.300428592</v>
      </c>
      <c r="G156" s="31">
        <f>+'[4]Datos Anuales (sin Out y Cal)'!G156</f>
        <v>68075508.200049981</v>
      </c>
      <c r="H156" s="30">
        <v>126</v>
      </c>
      <c r="I156" s="31" t="s">
        <v>102</v>
      </c>
      <c r="J156" s="30">
        <v>2018</v>
      </c>
      <c r="K156" s="25">
        <f>+'[4]Datos Anuales (sin Out y Cal)'!H156</f>
        <v>36407186.223289341</v>
      </c>
      <c r="L156" s="25">
        <f>+'[4]Datos Anuales (sin Out y Cal)'!I156</f>
        <v>24413580</v>
      </c>
      <c r="M156" s="25">
        <f>+'[4]Datos Anuales (sin Out y Cal)'!J156</f>
        <v>360047</v>
      </c>
      <c r="N156" s="25">
        <f>+'[4]Datos Anuales (sin Out y Cal)'!K156</f>
        <v>1050129</v>
      </c>
      <c r="O156" s="25">
        <f>+'[4]Datos Anuales (sin Out y Cal)'!L156</f>
        <v>5604</v>
      </c>
      <c r="P156" s="30">
        <v>126</v>
      </c>
      <c r="Q156" s="34" t="s">
        <v>102</v>
      </c>
      <c r="R156" s="30">
        <v>2018</v>
      </c>
      <c r="S156" s="25">
        <f>+'[4]Datos Anuales (sin Out y Cal)'!M156</f>
        <v>105517.63387629898</v>
      </c>
      <c r="T156" s="25">
        <f>+'[4]Datos Anuales (sin Out y Cal)'!N156</f>
        <v>113084191.494</v>
      </c>
      <c r="U156" s="72">
        <f>+'[4]Datos Anuales (sin Out y Cal)'!O156</f>
        <v>107.68600000000001</v>
      </c>
      <c r="V156" s="25">
        <f>+'[4]Datos Anuales (sin Out y Cal)'!P156</f>
        <v>1396671.57</v>
      </c>
      <c r="W156" s="72">
        <f>+'[4]Datos Anuales (sin Out y Cal)'!Q156</f>
        <v>1.33</v>
      </c>
      <c r="X156" s="25">
        <f>+'[4]Datos Anuales (sin Out y Cal)'!R156</f>
        <v>0</v>
      </c>
      <c r="Y156" s="26"/>
      <c r="AA156" s="27">
        <v>0</v>
      </c>
      <c r="AB156" s="27">
        <v>5604</v>
      </c>
      <c r="AC156" s="27">
        <v>4306987</v>
      </c>
      <c r="AD156" s="28">
        <v>8.7734686411206603E-2</v>
      </c>
      <c r="AE156" s="28">
        <v>0</v>
      </c>
    </row>
    <row r="157" spans="1:31" ht="15" customHeight="1" x14ac:dyDescent="0.2">
      <c r="A157" s="24">
        <f>+'[4]Datos Anuales (sin Out y Cal)'!A157</f>
        <v>127</v>
      </c>
      <c r="B157" s="70" t="str">
        <f>+'[4]Datos Anuales (sin Out y Cal)'!B157</f>
        <v xml:space="preserve">Ohio Power Company                                                    </v>
      </c>
      <c r="C157" s="24">
        <f>+'[4]Datos Anuales (sin Out y Cal)'!C157</f>
        <v>2018</v>
      </c>
      <c r="D157" s="31">
        <f>+'[4]Datos Anuales (sin Out y Cal)'!D157</f>
        <v>5385475738.1341896</v>
      </c>
      <c r="E157" s="25">
        <f>+'[4]Datos Anuales (sin Out y Cal)'!E157</f>
        <v>353059178.37693065</v>
      </c>
      <c r="F157" s="25">
        <f>+'[4]Datos Anuales (sin Out y Cal)'!F157</f>
        <v>211988138.31235346</v>
      </c>
      <c r="G157" s="31">
        <f>+'[4]Datos Anuales (sin Out y Cal)'!G157</f>
        <v>188267668.95710829</v>
      </c>
      <c r="H157" s="30">
        <v>127</v>
      </c>
      <c r="I157" s="31" t="s">
        <v>104</v>
      </c>
      <c r="J157" s="30">
        <v>2018</v>
      </c>
      <c r="K157" s="25">
        <f>+'[4]Datos Anuales (sin Out y Cal)'!H157</f>
        <v>38738250.427995138</v>
      </c>
      <c r="L157" s="25">
        <f>+'[4]Datos Anuales (sin Out y Cal)'!I157</f>
        <v>44566969</v>
      </c>
      <c r="M157" s="25">
        <f>+'[4]Datos Anuales (sin Out y Cal)'!J157</f>
        <v>708334</v>
      </c>
      <c r="N157" s="25">
        <f>+'[4]Datos Anuales (sin Out y Cal)'!K157</f>
        <v>1484327</v>
      </c>
      <c r="O157" s="25">
        <f>+'[4]Datos Anuales (sin Out y Cal)'!L157</f>
        <v>2692.0752108733423</v>
      </c>
      <c r="P157" s="30">
        <v>127</v>
      </c>
      <c r="Q157" s="34" t="s">
        <v>104</v>
      </c>
      <c r="R157" s="30">
        <v>2018</v>
      </c>
      <c r="S157" s="25">
        <f>+'[4]Datos Anuales (sin Out y Cal)'!M157</f>
        <v>69765.102384607948</v>
      </c>
      <c r="T157" s="25">
        <f>+'[4]Datos Anuales (sin Out y Cal)'!N157</f>
        <v>324177016.80000001</v>
      </c>
      <c r="U157" s="72">
        <f>+'[4]Datos Anuales (sin Out y Cal)'!O157</f>
        <v>218.4</v>
      </c>
      <c r="V157" s="25">
        <f>+'[4]Datos Anuales (sin Out y Cal)'!P157</f>
        <v>2337815.0249999999</v>
      </c>
      <c r="W157" s="72">
        <f>+'[4]Datos Anuales (sin Out y Cal)'!Q157</f>
        <v>1.575</v>
      </c>
      <c r="X157" s="25">
        <f>+'[4]Datos Anuales (sin Out y Cal)'!R157</f>
        <v>0</v>
      </c>
      <c r="Y157" s="26"/>
      <c r="AA157" s="27">
        <v>2990575</v>
      </c>
      <c r="AB157" s="27">
        <v>3316</v>
      </c>
      <c r="AC157" s="27">
        <v>15894138</v>
      </c>
      <c r="AD157" s="28">
        <v>0.54716505279508243</v>
      </c>
      <c r="AE157" s="28">
        <v>623.92478912665786</v>
      </c>
    </row>
    <row r="158" spans="1:31" ht="15" customHeight="1" x14ac:dyDescent="0.2">
      <c r="A158" s="24">
        <f>+'[4]Datos Anuales (sin Out y Cal)'!A158</f>
        <v>130</v>
      </c>
      <c r="B158" s="70" t="str">
        <f>+'[4]Datos Anuales (sin Out y Cal)'!B158</f>
        <v xml:space="preserve">Oklahoma Gas and Electric Company                                     </v>
      </c>
      <c r="C158" s="24">
        <f>+'[4]Datos Anuales (sin Out y Cal)'!C158</f>
        <v>2018</v>
      </c>
      <c r="D158" s="31">
        <f>+'[4]Datos Anuales (sin Out y Cal)'!D158</f>
        <v>4415800042.9422951</v>
      </c>
      <c r="E158" s="25">
        <f>+'[4]Datos Anuales (sin Out y Cal)'!E158</f>
        <v>269744287.17787123</v>
      </c>
      <c r="F158" s="25">
        <f>+'[4]Datos Anuales (sin Out y Cal)'!F158</f>
        <v>80443996.843746752</v>
      </c>
      <c r="G158" s="31">
        <f>+'[4]Datos Anuales (sin Out y Cal)'!G158</f>
        <v>109414422.51806313</v>
      </c>
      <c r="H158" s="30">
        <v>130</v>
      </c>
      <c r="I158" s="31" t="s">
        <v>128</v>
      </c>
      <c r="J158" s="30">
        <v>2018</v>
      </c>
      <c r="K158" s="25">
        <f>+'[4]Datos Anuales (sin Out y Cal)'!H158</f>
        <v>51674810.858369417</v>
      </c>
      <c r="L158" s="25">
        <f>+'[4]Datos Anuales (sin Out y Cal)'!I158</f>
        <v>28068624</v>
      </c>
      <c r="M158" s="25">
        <f>+'[4]Datos Anuales (sin Out y Cal)'!J158</f>
        <v>1218052</v>
      </c>
      <c r="N158" s="25">
        <f>+'[4]Datos Anuales (sin Out y Cal)'!K158</f>
        <v>845498</v>
      </c>
      <c r="O158" s="25">
        <f>+'[4]Datos Anuales (sin Out y Cal)'!L158</f>
        <v>6556.1351780896821</v>
      </c>
      <c r="P158" s="30">
        <v>130</v>
      </c>
      <c r="Q158" s="34" t="s">
        <v>128</v>
      </c>
      <c r="R158" s="30">
        <v>2018</v>
      </c>
      <c r="S158" s="25">
        <f>+'[4]Datos Anuales (sin Out y Cal)'!M158</f>
        <v>50907.884924735321</v>
      </c>
      <c r="T158" s="25">
        <f>+'[4]Datos Anuales (sin Out y Cal)'!N158</f>
        <v>122766309.59999999</v>
      </c>
      <c r="U158" s="72">
        <f>+'[4]Datos Anuales (sin Out y Cal)'!O158</f>
        <v>145.19999999999999</v>
      </c>
      <c r="V158" s="25">
        <f>+'[4]Datos Anuales (sin Out y Cal)'!P158</f>
        <v>1521896.4000000001</v>
      </c>
      <c r="W158" s="72">
        <f>+'[4]Datos Anuales (sin Out y Cal)'!Q158</f>
        <v>1.8</v>
      </c>
      <c r="X158" s="25">
        <f>+'[4]Datos Anuales (sin Out y Cal)'!R158</f>
        <v>0</v>
      </c>
      <c r="Y158" s="26"/>
      <c r="AA158" s="27">
        <v>1377130</v>
      </c>
      <c r="AB158" s="27">
        <v>6863</v>
      </c>
      <c r="AC158" s="27">
        <v>30799370</v>
      </c>
      <c r="AD158" s="28">
        <v>0.51229925941302612</v>
      </c>
      <c r="AE158" s="28">
        <v>306.86482191031831</v>
      </c>
    </row>
    <row r="159" spans="1:31" ht="15" customHeight="1" x14ac:dyDescent="0.2">
      <c r="A159" s="24">
        <f>+'[4]Datos Anuales (sin Out y Cal)'!A159</f>
        <v>131</v>
      </c>
      <c r="B159" s="70" t="str">
        <f>+'[4]Datos Anuales (sin Out y Cal)'!B159</f>
        <v xml:space="preserve">Orange and Rockland Utilities, Inc                                    </v>
      </c>
      <c r="C159" s="24">
        <f>+'[4]Datos Anuales (sin Out y Cal)'!C159</f>
        <v>2018</v>
      </c>
      <c r="D159" s="31">
        <f>+'[4]Datos Anuales (sin Out y Cal)'!D159</f>
        <v>1095900304.7871585</v>
      </c>
      <c r="E159" s="25">
        <f>+'[4]Datos Anuales (sin Out y Cal)'!E159</f>
        <v>65040900.775247797</v>
      </c>
      <c r="F159" s="25">
        <f>+'[4]Datos Anuales (sin Out y Cal)'!F159</f>
        <v>58459832.774323732</v>
      </c>
      <c r="G159" s="31">
        <f>+'[4]Datos Anuales (sin Out y Cal)'!G159</f>
        <v>46315777.813907579</v>
      </c>
      <c r="H159" s="30">
        <v>131</v>
      </c>
      <c r="I159" s="31" t="s">
        <v>127</v>
      </c>
      <c r="J159" s="30">
        <v>2018</v>
      </c>
      <c r="K159" s="25">
        <f>+'[4]Datos Anuales (sin Out y Cal)'!H159</f>
        <v>58458305.893536337</v>
      </c>
      <c r="L159" s="25">
        <f>+'[4]Datos Anuales (sin Out y Cal)'!I159</f>
        <v>4041856</v>
      </c>
      <c r="M159" s="25">
        <f>+'[4]Datos Anuales (sin Out y Cal)'!J159</f>
        <v>151140</v>
      </c>
      <c r="N159" s="25">
        <f>+'[4]Datos Anuales (sin Out y Cal)'!K159</f>
        <v>232718</v>
      </c>
      <c r="O159" s="25">
        <f>+'[4]Datos Anuales (sin Out y Cal)'!L159</f>
        <v>994.90398025084767</v>
      </c>
      <c r="P159" s="30">
        <v>131</v>
      </c>
      <c r="Q159" s="34" t="s">
        <v>127</v>
      </c>
      <c r="R159" s="30">
        <v>2018</v>
      </c>
      <c r="S159" s="25">
        <f>+'[4]Datos Anuales (sin Out y Cal)'!M159</f>
        <v>9073.6652745314896</v>
      </c>
      <c r="T159" s="25">
        <f>+'[4]Datos Anuales (sin Out y Cal)'!N159</f>
        <v>28002956.940000001</v>
      </c>
      <c r="U159" s="72">
        <f>+'[4]Datos Anuales (sin Out y Cal)'!O159</f>
        <v>120.33</v>
      </c>
      <c r="V159" s="25">
        <f>+'[4]Datos Anuales (sin Out y Cal)'!P159</f>
        <v>402602.14</v>
      </c>
      <c r="W159" s="72">
        <f>+'[4]Datos Anuales (sin Out y Cal)'!Q159</f>
        <v>1.73</v>
      </c>
      <c r="X159" s="25">
        <f>+'[4]Datos Anuales (sin Out y Cal)'!R159</f>
        <v>0</v>
      </c>
      <c r="Y159" s="26"/>
      <c r="AA159" s="27">
        <v>190720</v>
      </c>
      <c r="AB159" s="27">
        <v>1040</v>
      </c>
      <c r="AC159" s="27">
        <v>4398366</v>
      </c>
      <c r="AD159" s="28">
        <v>0.48278516859852477</v>
      </c>
      <c r="AE159" s="28">
        <v>45.096019749152298</v>
      </c>
    </row>
    <row r="160" spans="1:31" ht="15" customHeight="1" x14ac:dyDescent="0.2">
      <c r="A160" s="24">
        <f>+'[4]Datos Anuales (sin Out y Cal)'!A160</f>
        <v>134</v>
      </c>
      <c r="B160" s="70" t="str">
        <f>+'[4]Datos Anuales (sin Out y Cal)'!B160</f>
        <v xml:space="preserve">PacifiCorp                                                            </v>
      </c>
      <c r="C160" s="24">
        <f>+'[4]Datos Anuales (sin Out y Cal)'!C160</f>
        <v>2018</v>
      </c>
      <c r="D160" s="31">
        <f>+'[4]Datos Anuales (sin Out y Cal)'!D160</f>
        <v>11025961028.743391</v>
      </c>
      <c r="E160" s="25">
        <f>+'[4]Datos Anuales (sin Out y Cal)'!E160</f>
        <v>384308870.82680446</v>
      </c>
      <c r="F160" s="25">
        <f>+'[4]Datos Anuales (sin Out y Cal)'!F160</f>
        <v>184365838.86383608</v>
      </c>
      <c r="G160" s="31">
        <f>+'[4]Datos Anuales (sin Out y Cal)'!G160</f>
        <v>202670004.10524136</v>
      </c>
      <c r="H160" s="30">
        <v>134</v>
      </c>
      <c r="I160" s="31" t="s">
        <v>106</v>
      </c>
      <c r="J160" s="30">
        <v>2018</v>
      </c>
      <c r="K160" s="25">
        <f>+'[4]Datos Anuales (sin Out y Cal)'!H160</f>
        <v>53399082.043356478</v>
      </c>
      <c r="L160" s="25">
        <f>+'[4]Datos Anuales (sin Out y Cal)'!I160</f>
        <v>55115456</v>
      </c>
      <c r="M160" s="25">
        <f>+'[4]Datos Anuales (sin Out y Cal)'!J160</f>
        <v>3484684</v>
      </c>
      <c r="N160" s="25">
        <f>+'[4]Datos Anuales (sin Out y Cal)'!K160</f>
        <v>1899813</v>
      </c>
      <c r="O160" s="25">
        <f>+'[4]Datos Anuales (sin Out y Cal)'!L160</f>
        <v>9243.2021691547379</v>
      </c>
      <c r="P160" s="30">
        <v>134</v>
      </c>
      <c r="Q160" s="34" t="s">
        <v>106</v>
      </c>
      <c r="R160" s="30">
        <v>2018</v>
      </c>
      <c r="S160" s="25">
        <f>+'[4]Datos Anuales (sin Out y Cal)'!M160</f>
        <v>90182.910425226451</v>
      </c>
      <c r="T160" s="25">
        <f>+'[4]Datos Anuales (sin Out y Cal)'!N160</f>
        <v>206973227.472</v>
      </c>
      <c r="U160" s="72">
        <f>+'[4]Datos Anuales (sin Out y Cal)'!O160</f>
        <v>108.944</v>
      </c>
      <c r="V160" s="25">
        <f>+'[4]Datos Anuales (sin Out y Cal)'!P160</f>
        <v>5397368.733</v>
      </c>
      <c r="W160" s="72">
        <f>+'[4]Datos Anuales (sin Out y Cal)'!Q160</f>
        <v>2.8410000000000002</v>
      </c>
      <c r="X160" s="25">
        <f>+'[4]Datos Anuales (sin Out y Cal)'!R160</f>
        <v>0</v>
      </c>
      <c r="Y160" s="26"/>
      <c r="AA160" s="27">
        <v>8309472</v>
      </c>
      <c r="AB160" s="27">
        <v>10551</v>
      </c>
      <c r="AC160" s="27">
        <v>67038832</v>
      </c>
      <c r="AD160" s="28">
        <v>0.72531842509680089</v>
      </c>
      <c r="AE160" s="28">
        <v>1307.797830845263</v>
      </c>
    </row>
    <row r="161" spans="1:31" ht="15" customHeight="1" x14ac:dyDescent="0.2">
      <c r="A161" s="24">
        <f>+'[4]Datos Anuales (sin Out y Cal)'!A161</f>
        <v>135</v>
      </c>
      <c r="B161" s="70" t="str">
        <f>+'[4]Datos Anuales (sin Out y Cal)'!B161</f>
        <v xml:space="preserve">PECO Energy Company                                                   </v>
      </c>
      <c r="C161" s="24">
        <f>+'[4]Datos Anuales (sin Out y Cal)'!C161</f>
        <v>2018</v>
      </c>
      <c r="D161" s="31">
        <f>+'[4]Datos Anuales (sin Out y Cal)'!D161</f>
        <v>6793398252.8958321</v>
      </c>
      <c r="E161" s="25">
        <f>+'[4]Datos Anuales (sin Out y Cal)'!E161</f>
        <v>421569396.95311803</v>
      </c>
      <c r="F161" s="25">
        <f>+'[4]Datos Anuales (sin Out y Cal)'!F161</f>
        <v>191415513.86349326</v>
      </c>
      <c r="G161" s="31">
        <f>+'[4]Datos Anuales (sin Out y Cal)'!G161</f>
        <v>328892371.3960709</v>
      </c>
      <c r="H161" s="30">
        <v>135</v>
      </c>
      <c r="I161" s="31" t="s">
        <v>111</v>
      </c>
      <c r="J161" s="30">
        <v>2018</v>
      </c>
      <c r="K161" s="25">
        <f>+'[4]Datos Anuales (sin Out y Cal)'!H161</f>
        <v>145043278.56129938</v>
      </c>
      <c r="L161" s="25">
        <f>+'[4]Datos Anuales (sin Out y Cal)'!I161</f>
        <v>38464989</v>
      </c>
      <c r="M161" s="25">
        <f>+'[4]Datos Anuales (sin Out y Cal)'!J161</f>
        <v>2080970</v>
      </c>
      <c r="N161" s="25">
        <f>+'[4]Datos Anuales (sin Out y Cal)'!K161</f>
        <v>1640278</v>
      </c>
      <c r="O161" s="25">
        <f>+'[4]Datos Anuales (sin Out y Cal)'!L161</f>
        <v>8607.2609560121255</v>
      </c>
      <c r="P161" s="30">
        <v>135</v>
      </c>
      <c r="Q161" s="34" t="s">
        <v>111</v>
      </c>
      <c r="R161" s="30">
        <v>2018</v>
      </c>
      <c r="S161" s="25">
        <f>+'[4]Datos Anuales (sin Out y Cal)'!M161</f>
        <v>31066.212589489252</v>
      </c>
      <c r="T161" s="25">
        <f>+'[4]Datos Anuales (sin Out y Cal)'!N161</f>
        <v>144180436.20000002</v>
      </c>
      <c r="U161" s="72">
        <f>+'[4]Datos Anuales (sin Out y Cal)'!O161</f>
        <v>87.9</v>
      </c>
      <c r="V161" s="25">
        <f>+'[4]Datos Anuales (sin Out y Cal)'!P161</f>
        <v>2476819.7799999998</v>
      </c>
      <c r="W161" s="72">
        <f>+'[4]Datos Anuales (sin Out y Cal)'!Q161</f>
        <v>1.51</v>
      </c>
      <c r="X161" s="25">
        <f>+'[4]Datos Anuales (sin Out y Cal)'!R161</f>
        <v>0</v>
      </c>
      <c r="Y161" s="26"/>
      <c r="AA161" s="27">
        <v>3484</v>
      </c>
      <c r="AB161" s="27">
        <v>8608</v>
      </c>
      <c r="AC161" s="27">
        <v>40579820</v>
      </c>
      <c r="AD161" s="28">
        <v>0.53815050457469737</v>
      </c>
      <c r="AE161" s="28">
        <v>0.73904398787377579</v>
      </c>
    </row>
    <row r="162" spans="1:31" ht="15" customHeight="1" x14ac:dyDescent="0.2">
      <c r="A162" s="24">
        <f>+'[4]Datos Anuales (sin Out y Cal)'!A162</f>
        <v>136</v>
      </c>
      <c r="B162" s="70" t="str">
        <f>+'[4]Datos Anuales (sin Out y Cal)'!B162</f>
        <v xml:space="preserve">Pennsylvania Electric Company                                         </v>
      </c>
      <c r="C162" s="24">
        <f>+'[4]Datos Anuales (sin Out y Cal)'!C162</f>
        <v>2018</v>
      </c>
      <c r="D162" s="31">
        <f>+'[4]Datos Anuales (sin Out y Cal)'!D162</f>
        <v>3554625481.4941087</v>
      </c>
      <c r="E162" s="25">
        <f>+'[4]Datos Anuales (sin Out y Cal)'!E162</f>
        <v>170208416.71983713</v>
      </c>
      <c r="F162" s="25">
        <f>+'[4]Datos Anuales (sin Out y Cal)'!F162</f>
        <v>70067933.591821343</v>
      </c>
      <c r="G162" s="31">
        <f>+'[4]Datos Anuales (sin Out y Cal)'!G162</f>
        <v>81367146.927486032</v>
      </c>
      <c r="H162" s="30">
        <v>136</v>
      </c>
      <c r="I162" s="31" t="s">
        <v>137</v>
      </c>
      <c r="J162" s="30">
        <v>2018</v>
      </c>
      <c r="K162" s="25">
        <f>+'[4]Datos Anuales (sin Out y Cal)'!H162</f>
        <v>39732330.118658014</v>
      </c>
      <c r="L162" s="25">
        <f>+'[4]Datos Anuales (sin Out y Cal)'!I162</f>
        <v>13867194</v>
      </c>
      <c r="M162" s="25">
        <f>+'[4]Datos Anuales (sin Out y Cal)'!J162</f>
        <v>366928</v>
      </c>
      <c r="N162" s="25">
        <f>+'[4]Datos Anuales (sin Out y Cal)'!K162</f>
        <v>586891</v>
      </c>
      <c r="O162" s="25">
        <f>+'[4]Datos Anuales (sin Out y Cal)'!L162</f>
        <v>2535.8115381394628</v>
      </c>
      <c r="P162" s="30">
        <v>136</v>
      </c>
      <c r="Q162" s="34" t="s">
        <v>137</v>
      </c>
      <c r="R162" s="30">
        <v>2018</v>
      </c>
      <c r="S162" s="25">
        <f>+'[4]Datos Anuales (sin Out y Cal)'!M162</f>
        <v>42818.920161953291</v>
      </c>
      <c r="T162" s="25">
        <f>+'[4]Datos Anuales (sin Out y Cal)'!N162</f>
        <v>127077747.557</v>
      </c>
      <c r="U162" s="72">
        <f>+'[4]Datos Anuales (sin Out y Cal)'!O162</f>
        <v>216.52699999999999</v>
      </c>
      <c r="V162" s="25">
        <f>+'[4]Datos Anuales (sin Out y Cal)'!P162</f>
        <v>1241861.3560000001</v>
      </c>
      <c r="W162" s="72">
        <f>+'[4]Datos Anuales (sin Out y Cal)'!Q162</f>
        <v>2.1160000000000001</v>
      </c>
      <c r="X162" s="25">
        <f>+'[4]Datos Anuales (sin Out y Cal)'!R162</f>
        <v>0</v>
      </c>
      <c r="Y162" s="26"/>
      <c r="AA162" s="27">
        <v>840926</v>
      </c>
      <c r="AB162" s="27">
        <v>2993</v>
      </c>
      <c r="AC162" s="27">
        <v>5505151</v>
      </c>
      <c r="AD162" s="28">
        <v>0.2099705629726592</v>
      </c>
      <c r="AE162" s="28">
        <v>457.18846186053747</v>
      </c>
    </row>
    <row r="163" spans="1:31" ht="15" customHeight="1" x14ac:dyDescent="0.2">
      <c r="A163" s="24">
        <f>+'[4]Datos Anuales (sin Out y Cal)'!A163</f>
        <v>137</v>
      </c>
      <c r="B163" s="70" t="str">
        <f>+'[4]Datos Anuales (sin Out y Cal)'!B163</f>
        <v xml:space="preserve">Pennsylvania Power Company                                            </v>
      </c>
      <c r="C163" s="24">
        <f>+'[4]Datos Anuales (sin Out y Cal)'!C163</f>
        <v>2018</v>
      </c>
      <c r="D163" s="31">
        <f>+'[4]Datos Anuales (sin Out y Cal)'!D163</f>
        <v>753582797.38197231</v>
      </c>
      <c r="E163" s="25">
        <f>+'[4]Datos Anuales (sin Out y Cal)'!E163</f>
        <v>55524620.218715288</v>
      </c>
      <c r="F163" s="25">
        <f>+'[4]Datos Anuales (sin Out y Cal)'!F163</f>
        <v>18497715.211780306</v>
      </c>
      <c r="G163" s="31">
        <f>+'[4]Datos Anuales (sin Out y Cal)'!G163</f>
        <v>20471451.249031059</v>
      </c>
      <c r="H163" s="30">
        <v>137</v>
      </c>
      <c r="I163" s="31" t="s">
        <v>81</v>
      </c>
      <c r="J163" s="30">
        <v>2018</v>
      </c>
      <c r="K163" s="25">
        <f>+'[4]Datos Anuales (sin Out y Cal)'!H163</f>
        <v>25920995.944658957</v>
      </c>
      <c r="L163" s="25">
        <f>+'[4]Datos Anuales (sin Out y Cal)'!I163</f>
        <v>4897635</v>
      </c>
      <c r="M163" s="25">
        <f>+'[4]Datos Anuales (sin Out y Cal)'!J163</f>
        <v>41016</v>
      </c>
      <c r="N163" s="25">
        <f>+'[4]Datos Anuales (sin Out y Cal)'!K163</f>
        <v>166182</v>
      </c>
      <c r="O163" s="25">
        <f>+'[4]Datos Anuales (sin Out y Cal)'!L163</f>
        <v>950</v>
      </c>
      <c r="P163" s="30">
        <v>137</v>
      </c>
      <c r="Q163" s="34" t="s">
        <v>81</v>
      </c>
      <c r="R163" s="30">
        <v>2018</v>
      </c>
      <c r="S163" s="25">
        <f>+'[4]Datos Anuales (sin Out y Cal)'!M163</f>
        <v>19674.306854147577</v>
      </c>
      <c r="T163" s="25">
        <f>+'[4]Datos Anuales (sin Out y Cal)'!N163</f>
        <v>22215375.942000002</v>
      </c>
      <c r="U163" s="72">
        <f>+'[4]Datos Anuales (sin Out y Cal)'!O163</f>
        <v>133.68100000000001</v>
      </c>
      <c r="V163" s="25">
        <f>+'[4]Datos Anuales (sin Out y Cal)'!P163</f>
        <v>259742.46599999999</v>
      </c>
      <c r="W163" s="72">
        <f>+'[4]Datos Anuales (sin Out y Cal)'!Q163</f>
        <v>1.5629999999999999</v>
      </c>
      <c r="X163" s="25">
        <f>+'[4]Datos Anuales (sin Out y Cal)'!R163</f>
        <v>0</v>
      </c>
      <c r="Y163" s="26"/>
      <c r="AA163" s="27">
        <v>0</v>
      </c>
      <c r="AB163" s="27">
        <v>950</v>
      </c>
      <c r="AC163" s="27">
        <v>1665683</v>
      </c>
      <c r="AD163" s="28">
        <v>0.20015416967075222</v>
      </c>
      <c r="AE163" s="28">
        <v>0</v>
      </c>
    </row>
    <row r="164" spans="1:31" ht="15" customHeight="1" x14ac:dyDescent="0.2">
      <c r="A164" s="24">
        <f>+'[4]Datos Anuales (sin Out y Cal)'!A164</f>
        <v>138</v>
      </c>
      <c r="B164" s="70" t="str">
        <f>+'[4]Datos Anuales (sin Out y Cal)'!B164</f>
        <v xml:space="preserve">PPL Electric Utilities Corporation                                    </v>
      </c>
      <c r="C164" s="24">
        <f>+'[4]Datos Anuales (sin Out y Cal)'!C164</f>
        <v>2018</v>
      </c>
      <c r="D164" s="31">
        <f>+'[4]Datos Anuales (sin Out y Cal)'!D164</f>
        <v>9178909305.3301144</v>
      </c>
      <c r="E164" s="25">
        <f>+'[4]Datos Anuales (sin Out y Cal)'!E164</f>
        <v>434722212.43669629</v>
      </c>
      <c r="F164" s="25">
        <f>+'[4]Datos Anuales (sin Out y Cal)'!F164</f>
        <v>193591192.0254513</v>
      </c>
      <c r="G164" s="31">
        <f>+'[4]Datos Anuales (sin Out y Cal)'!G164</f>
        <v>178112204.6435228</v>
      </c>
      <c r="H164" s="30">
        <v>138</v>
      </c>
      <c r="I164" s="31" t="s">
        <v>121</v>
      </c>
      <c r="J164" s="30">
        <v>2018</v>
      </c>
      <c r="K164" s="25">
        <f>+'[4]Datos Anuales (sin Out y Cal)'!H164</f>
        <v>114867321.21762085</v>
      </c>
      <c r="L164" s="25">
        <f>+'[4]Datos Anuales (sin Out y Cal)'!I164</f>
        <v>37489410</v>
      </c>
      <c r="M164" s="25">
        <f>+'[4]Datos Anuales (sin Out y Cal)'!J164</f>
        <v>2341677</v>
      </c>
      <c r="N164" s="25">
        <f>+'[4]Datos Anuales (sin Out y Cal)'!K164</f>
        <v>1440600</v>
      </c>
      <c r="O164" s="25">
        <f>+'[4]Datos Anuales (sin Out y Cal)'!L164</f>
        <v>7286.8060367206172</v>
      </c>
      <c r="P164" s="30">
        <v>138</v>
      </c>
      <c r="Q164" s="34" t="s">
        <v>121</v>
      </c>
      <c r="R164" s="30">
        <v>2018</v>
      </c>
      <c r="S164" s="25">
        <f>+'[4]Datos Anuales (sin Out y Cal)'!M164</f>
        <v>70839.680552695179</v>
      </c>
      <c r="T164" s="25">
        <f>+'[4]Datos Anuales (sin Out y Cal)'!N164</f>
        <v>116112359.99999999</v>
      </c>
      <c r="U164" s="72">
        <f>+'[4]Datos Anuales (sin Out y Cal)'!O164</f>
        <v>80.599999999999994</v>
      </c>
      <c r="V164" s="25">
        <f>+'[4]Datos Anuales (sin Out y Cal)'!P164</f>
        <v>1511189.4</v>
      </c>
      <c r="W164" s="72">
        <f>+'[4]Datos Anuales (sin Out y Cal)'!Q164</f>
        <v>1.0489999999999999</v>
      </c>
      <c r="X164" s="25">
        <f>+'[4]Datos Anuales (sin Out y Cal)'!R164</f>
        <v>0</v>
      </c>
      <c r="Y164" s="26"/>
      <c r="AA164" s="27">
        <v>992598</v>
      </c>
      <c r="AB164" s="27">
        <v>7468</v>
      </c>
      <c r="AC164" s="27">
        <v>40910424</v>
      </c>
      <c r="AD164" s="28">
        <v>0.62535347161588073</v>
      </c>
      <c r="AE164" s="28">
        <v>181.19396327938327</v>
      </c>
    </row>
    <row r="165" spans="1:31" ht="15" customHeight="1" x14ac:dyDescent="0.2">
      <c r="A165" s="24">
        <f>+'[4]Datos Anuales (sin Out y Cal)'!A165</f>
        <v>141</v>
      </c>
      <c r="B165" s="70" t="str">
        <f>+'[4]Datos Anuales (sin Out y Cal)'!B165</f>
        <v xml:space="preserve">Portland General Electric Company                                     </v>
      </c>
      <c r="C165" s="24">
        <f>+'[4]Datos Anuales (sin Out y Cal)'!C165</f>
        <v>2018</v>
      </c>
      <c r="D165" s="31">
        <f>+'[4]Datos Anuales (sin Out y Cal)'!D165</f>
        <v>5066037737.8478909</v>
      </c>
      <c r="E165" s="25">
        <f>+'[4]Datos Anuales (sin Out y Cal)'!E165</f>
        <v>284147085.132514</v>
      </c>
      <c r="F165" s="25">
        <f>+'[4]Datos Anuales (sin Out y Cal)'!F165</f>
        <v>90159284.824304655</v>
      </c>
      <c r="G165" s="31">
        <f>+'[4]Datos Anuales (sin Out y Cal)'!G165</f>
        <v>110510340.39410375</v>
      </c>
      <c r="H165" s="30">
        <v>141</v>
      </c>
      <c r="I165" s="31" t="s">
        <v>139</v>
      </c>
      <c r="J165" s="30">
        <v>2018</v>
      </c>
      <c r="K165" s="25">
        <f>+'[4]Datos Anuales (sin Out y Cal)'!H165</f>
        <v>88704017.075274646</v>
      </c>
      <c r="L165" s="25">
        <f>+'[4]Datos Anuales (sin Out y Cal)'!I165</f>
        <v>17186002</v>
      </c>
      <c r="M165" s="25">
        <f>+'[4]Datos Anuales (sin Out y Cal)'!J165</f>
        <v>654470</v>
      </c>
      <c r="N165" s="25">
        <f>+'[4]Datos Anuales (sin Out y Cal)'!K165</f>
        <v>881803</v>
      </c>
      <c r="O165" s="25">
        <f>+'[4]Datos Anuales (sin Out y Cal)'!L165</f>
        <v>3022.4505863840586</v>
      </c>
      <c r="P165" s="30">
        <v>141</v>
      </c>
      <c r="Q165" s="34" t="s">
        <v>139</v>
      </c>
      <c r="R165" s="30">
        <v>2018</v>
      </c>
      <c r="S165" s="25">
        <f>+'[4]Datos Anuales (sin Out y Cal)'!M165</f>
        <v>40920.251382176328</v>
      </c>
      <c r="T165" s="25">
        <f>+'[4]Datos Anuales (sin Out y Cal)'!N165</f>
        <v>77598664</v>
      </c>
      <c r="U165" s="72">
        <f>+'[4]Datos Anuales (sin Out y Cal)'!O165</f>
        <v>88</v>
      </c>
      <c r="V165" s="25">
        <f>+'[4]Datos Anuales (sin Out y Cal)'!P165</f>
        <v>458537.56</v>
      </c>
      <c r="W165" s="72">
        <f>+'[4]Datos Anuales (sin Out y Cal)'!Q165</f>
        <v>0.52</v>
      </c>
      <c r="X165" s="25">
        <f>+'[4]Datos Anuales (sin Out y Cal)'!R165</f>
        <v>0</v>
      </c>
      <c r="Y165" s="26"/>
      <c r="AA165" s="27">
        <v>4690990</v>
      </c>
      <c r="AB165" s="27">
        <v>3816</v>
      </c>
      <c r="AC165" s="27">
        <v>22557912</v>
      </c>
      <c r="AD165" s="28">
        <v>0.67481763878119516</v>
      </c>
      <c r="AE165" s="28">
        <v>793.54941361594115</v>
      </c>
    </row>
    <row r="166" spans="1:31" ht="15" customHeight="1" x14ac:dyDescent="0.2">
      <c r="A166" s="24">
        <f>+'[4]Datos Anuales (sin Out y Cal)'!A166</f>
        <v>142</v>
      </c>
      <c r="B166" s="70" t="str">
        <f>+'[4]Datos Anuales (sin Out y Cal)'!B166</f>
        <v xml:space="preserve">THE POTOMAC EDISON COMPANY                                            </v>
      </c>
      <c r="C166" s="24">
        <f>+'[4]Datos Anuales (sin Out y Cal)'!C166</f>
        <v>2018</v>
      </c>
      <c r="D166" s="31">
        <f>+'[4]Datos Anuales (sin Out y Cal)'!D166</f>
        <v>2112921979.7804592</v>
      </c>
      <c r="E166" s="25">
        <f>+'[4]Datos Anuales (sin Out y Cal)'!E166</f>
        <v>111256306.06903644</v>
      </c>
      <c r="F166" s="25">
        <f>+'[4]Datos Anuales (sin Out y Cal)'!F166</f>
        <v>33248253.913138106</v>
      </c>
      <c r="G166" s="31">
        <f>+'[4]Datos Anuales (sin Out y Cal)'!G166</f>
        <v>34818581.889563084</v>
      </c>
      <c r="H166" s="30">
        <v>142</v>
      </c>
      <c r="I166" s="31" t="s">
        <v>124</v>
      </c>
      <c r="J166" s="30">
        <v>2018</v>
      </c>
      <c r="K166" s="25">
        <f>+'[4]Datos Anuales (sin Out y Cal)'!H166</f>
        <v>7706592.6584536871</v>
      </c>
      <c r="L166" s="25">
        <f>+'[4]Datos Anuales (sin Out y Cal)'!I166</f>
        <v>10836821</v>
      </c>
      <c r="M166" s="25">
        <f>+'[4]Datos Anuales (sin Out y Cal)'!J166</f>
        <v>260058</v>
      </c>
      <c r="N166" s="25">
        <f>+'[4]Datos Anuales (sin Out y Cal)'!K166</f>
        <v>411627</v>
      </c>
      <c r="O166" s="25">
        <f>+'[4]Datos Anuales (sin Out y Cal)'!L166</f>
        <v>3028.2434375287648</v>
      </c>
      <c r="P166" s="30">
        <v>142</v>
      </c>
      <c r="Q166" s="34" t="s">
        <v>124</v>
      </c>
      <c r="R166" s="30">
        <v>2018</v>
      </c>
      <c r="S166" s="25">
        <f>+'[4]Datos Anuales (sin Out y Cal)'!M166</f>
        <v>30593.29281231709</v>
      </c>
      <c r="T166" s="25">
        <f>+'[4]Datos Anuales (sin Out y Cal)'!N166</f>
        <v>57120243.909000002</v>
      </c>
      <c r="U166" s="72">
        <f>+'[4]Datos Anuales (sin Out y Cal)'!O166</f>
        <v>138.767</v>
      </c>
      <c r="V166" s="25">
        <f>+'[4]Datos Anuales (sin Out y Cal)'!P166</f>
        <v>459787.359</v>
      </c>
      <c r="W166" s="72">
        <f>+'[4]Datos Anuales (sin Out y Cal)'!Q166</f>
        <v>1.117</v>
      </c>
      <c r="X166" s="25">
        <f>+'[4]Datos Anuales (sin Out y Cal)'!R166</f>
        <v>0</v>
      </c>
      <c r="Y166" s="26"/>
      <c r="AA166" s="27">
        <v>1181752</v>
      </c>
      <c r="AB166" s="27">
        <v>3498</v>
      </c>
      <c r="AC166" s="27">
        <v>8799810</v>
      </c>
      <c r="AD166" s="28">
        <v>0.28717682119723992</v>
      </c>
      <c r="AE166" s="28">
        <v>469.7565624712351</v>
      </c>
    </row>
    <row r="167" spans="1:31" ht="15" customHeight="1" x14ac:dyDescent="0.2">
      <c r="A167" s="24">
        <f>+'[4]Datos Anuales (sin Out y Cal)'!A167</f>
        <v>143</v>
      </c>
      <c r="B167" s="70" t="str">
        <f>+'[4]Datos Anuales (sin Out y Cal)'!B167</f>
        <v xml:space="preserve">Potomac Electric Power Company                                        </v>
      </c>
      <c r="C167" s="24">
        <f>+'[4]Datos Anuales (sin Out y Cal)'!C167</f>
        <v>2018</v>
      </c>
      <c r="D167" s="31">
        <f>+'[4]Datos Anuales (sin Out y Cal)'!D167</f>
        <v>7699840602.0714455</v>
      </c>
      <c r="E167" s="25">
        <f>+'[4]Datos Anuales (sin Out y Cal)'!E167</f>
        <v>232986003.39340562</v>
      </c>
      <c r="F167" s="25">
        <f>+'[4]Datos Anuales (sin Out y Cal)'!F167</f>
        <v>108299439.35841672</v>
      </c>
      <c r="G167" s="31">
        <f>+'[4]Datos Anuales (sin Out y Cal)'!G167</f>
        <v>165621676.73545343</v>
      </c>
      <c r="H167" s="30">
        <v>143</v>
      </c>
      <c r="I167" s="31" t="s">
        <v>108</v>
      </c>
      <c r="J167" s="30">
        <v>2018</v>
      </c>
      <c r="K167" s="25">
        <f>+'[4]Datos Anuales (sin Out y Cal)'!H167</f>
        <v>162570477.78806698</v>
      </c>
      <c r="L167" s="25">
        <f>+'[4]Datos Anuales (sin Out y Cal)'!I167</f>
        <v>25836914</v>
      </c>
      <c r="M167" s="25">
        <f>+'[4]Datos Anuales (sin Out y Cal)'!J167</f>
        <v>1018954</v>
      </c>
      <c r="N167" s="25">
        <f>+'[4]Datos Anuales (sin Out y Cal)'!K167</f>
        <v>875876</v>
      </c>
      <c r="O167" s="25">
        <f>+'[4]Datos Anuales (sin Out y Cal)'!L167</f>
        <v>5660</v>
      </c>
      <c r="P167" s="30">
        <v>143</v>
      </c>
      <c r="Q167" s="34" t="s">
        <v>108</v>
      </c>
      <c r="R167" s="30">
        <v>2018</v>
      </c>
      <c r="S167" s="25">
        <f>+'[4]Datos Anuales (sin Out y Cal)'!M167</f>
        <v>17320.599036340383</v>
      </c>
      <c r="T167" s="25">
        <f>+'[4]Datos Anuales (sin Out y Cal)'!N167</f>
        <v>46298805.359999999</v>
      </c>
      <c r="U167" s="72">
        <f>+'[4]Datos Anuales (sin Out y Cal)'!O167</f>
        <v>52.86</v>
      </c>
      <c r="V167" s="25">
        <f>+'[4]Datos Anuales (sin Out y Cal)'!P167</f>
        <v>563188.26800000004</v>
      </c>
      <c r="W167" s="72">
        <f>+'[4]Datos Anuales (sin Out y Cal)'!Q167</f>
        <v>0.64300000000000002</v>
      </c>
      <c r="X167" s="25">
        <f>+'[4]Datos Anuales (sin Out y Cal)'!R167</f>
        <v>0</v>
      </c>
      <c r="Y167" s="26"/>
      <c r="AA167" s="27">
        <v>0</v>
      </c>
      <c r="AB167" s="27">
        <v>5660</v>
      </c>
      <c r="AC167" s="27">
        <v>26884926</v>
      </c>
      <c r="AD167" s="28">
        <v>0.54223595043322526</v>
      </c>
      <c r="AE167" s="28">
        <v>0</v>
      </c>
    </row>
    <row r="168" spans="1:31" ht="15" customHeight="1" x14ac:dyDescent="0.2">
      <c r="A168" s="24">
        <f>+'[4]Datos Anuales (sin Out y Cal)'!A168</f>
        <v>144</v>
      </c>
      <c r="B168" s="70" t="str">
        <f>+'[4]Datos Anuales (sin Out y Cal)'!B168</f>
        <v xml:space="preserve">Duke Energy Indiana, LLC                                              </v>
      </c>
      <c r="C168" s="24">
        <f>+'[4]Datos Anuales (sin Out y Cal)'!C168</f>
        <v>2018</v>
      </c>
      <c r="D168" s="31">
        <f>+'[4]Datos Anuales (sin Out y Cal)'!D168</f>
        <v>3823055383.1942191</v>
      </c>
      <c r="E168" s="25">
        <f>+'[4]Datos Anuales (sin Out y Cal)'!E168</f>
        <v>238152511.39417571</v>
      </c>
      <c r="F168" s="25">
        <f>+'[4]Datos Anuales (sin Out y Cal)'!F168</f>
        <v>45316212.495274484</v>
      </c>
      <c r="G168" s="31">
        <f>+'[4]Datos Anuales (sin Out y Cal)'!G168</f>
        <v>107268728.00282323</v>
      </c>
      <c r="H168" s="30">
        <v>144</v>
      </c>
      <c r="I168" s="31" t="s">
        <v>51</v>
      </c>
      <c r="J168" s="30">
        <v>2018</v>
      </c>
      <c r="K168" s="25">
        <f>+'[4]Datos Anuales (sin Out y Cal)'!H168</f>
        <v>40556402.081004597</v>
      </c>
      <c r="L168" s="25">
        <f>+'[4]Datos Anuales (sin Out y Cal)'!I168</f>
        <v>28630670</v>
      </c>
      <c r="M168" s="25">
        <f>+'[4]Datos Anuales (sin Out y Cal)'!J168</f>
        <v>2026076</v>
      </c>
      <c r="N168" s="25">
        <f>+'[4]Datos Anuales (sin Out y Cal)'!K168</f>
        <v>830270</v>
      </c>
      <c r="O168" s="25">
        <f>+'[4]Datos Anuales (sin Out y Cal)'!L168</f>
        <v>4881.4125336726283</v>
      </c>
      <c r="P168" s="30">
        <v>144</v>
      </c>
      <c r="Q168" s="34" t="s">
        <v>51</v>
      </c>
      <c r="R168" s="30">
        <v>2018</v>
      </c>
      <c r="S168" s="25">
        <f>+'[4]Datos Anuales (sin Out y Cal)'!M168</f>
        <v>40668.162086732431</v>
      </c>
      <c r="T168" s="25">
        <f>+'[4]Datos Anuales (sin Out y Cal)'!N168</f>
        <v>129522120</v>
      </c>
      <c r="U168" s="72">
        <f>+'[4]Datos Anuales (sin Out y Cal)'!O168</f>
        <v>156</v>
      </c>
      <c r="V168" s="25">
        <f>+'[4]Datos Anuales (sin Out y Cal)'!P168</f>
        <v>1203891.5</v>
      </c>
      <c r="W168" s="72">
        <f>+'[4]Datos Anuales (sin Out y Cal)'!Q168</f>
        <v>1.45</v>
      </c>
      <c r="X168" s="25">
        <f>+'[4]Datos Anuales (sin Out y Cal)'!R168</f>
        <v>0</v>
      </c>
      <c r="Y168" s="26"/>
      <c r="AA168" s="27">
        <v>5624027</v>
      </c>
      <c r="AB168" s="27">
        <v>5776</v>
      </c>
      <c r="AC168" s="27">
        <v>36312134</v>
      </c>
      <c r="AD168" s="28">
        <v>0.71766287677557272</v>
      </c>
      <c r="AE168" s="28">
        <v>894.58746632737143</v>
      </c>
    </row>
    <row r="169" spans="1:31" ht="15" customHeight="1" x14ac:dyDescent="0.2">
      <c r="A169" s="24">
        <f>+'[4]Datos Anuales (sin Out y Cal)'!A169</f>
        <v>145</v>
      </c>
      <c r="B169" s="70" t="str">
        <f>+'[4]Datos Anuales (sin Out y Cal)'!B169</f>
        <v xml:space="preserve">Public Service Company of Colorado                                    </v>
      </c>
      <c r="C169" s="24">
        <f>+'[4]Datos Anuales (sin Out y Cal)'!C169</f>
        <v>2018</v>
      </c>
      <c r="D169" s="31">
        <f>+'[4]Datos Anuales (sin Out y Cal)'!D169</f>
        <v>4878561681.5711374</v>
      </c>
      <c r="E169" s="25">
        <f>+'[4]Datos Anuales (sin Out y Cal)'!E169</f>
        <v>303174903.04763436</v>
      </c>
      <c r="F169" s="25">
        <f>+'[4]Datos Anuales (sin Out y Cal)'!F169</f>
        <v>167453283.66875729</v>
      </c>
      <c r="G169" s="31">
        <f>+'[4]Datos Anuales (sin Out y Cal)'!G169</f>
        <v>111967348.87199205</v>
      </c>
      <c r="H169" s="30">
        <v>145</v>
      </c>
      <c r="I169" s="31" t="s">
        <v>110</v>
      </c>
      <c r="J169" s="30">
        <v>2018</v>
      </c>
      <c r="K169" s="25">
        <f>+'[4]Datos Anuales (sin Out y Cal)'!H169</f>
        <v>99881065.510127977</v>
      </c>
      <c r="L169" s="25">
        <f>+'[4]Datos Anuales (sin Out y Cal)'!I169</f>
        <v>29249478</v>
      </c>
      <c r="M169" s="25">
        <f>+'[4]Datos Anuales (sin Out y Cal)'!J169</f>
        <v>1969621</v>
      </c>
      <c r="N169" s="25">
        <f>+'[4]Datos Anuales (sin Out y Cal)'!K169</f>
        <v>1479039</v>
      </c>
      <c r="O169" s="25">
        <f>+'[4]Datos Anuales (sin Out y Cal)'!L169</f>
        <v>4667.6421116139209</v>
      </c>
      <c r="P169" s="30">
        <v>145</v>
      </c>
      <c r="Q169" s="34" t="s">
        <v>110</v>
      </c>
      <c r="R169" s="30">
        <v>2018</v>
      </c>
      <c r="S169" s="25">
        <f>+'[4]Datos Anuales (sin Out y Cal)'!M169</f>
        <v>120009.65035745568</v>
      </c>
      <c r="T169" s="25">
        <f>+'[4]Datos Anuales (sin Out y Cal)'!N169</f>
        <v>144797918.09999999</v>
      </c>
      <c r="U169" s="72">
        <f>+'[4]Datos Anuales (sin Out y Cal)'!O169</f>
        <v>97.9</v>
      </c>
      <c r="V169" s="25">
        <f>+'[4]Datos Anuales (sin Out y Cal)'!P169</f>
        <v>1508619.78</v>
      </c>
      <c r="W169" s="72">
        <f>+'[4]Datos Anuales (sin Out y Cal)'!Q169</f>
        <v>1.02</v>
      </c>
      <c r="X169" s="25">
        <f>+'[4]Datos Anuales (sin Out y Cal)'!R169</f>
        <v>0</v>
      </c>
      <c r="Y169" s="26"/>
      <c r="AA169" s="27">
        <v>13262260</v>
      </c>
      <c r="AB169" s="27">
        <v>6649</v>
      </c>
      <c r="AC169" s="27">
        <v>44505219</v>
      </c>
      <c r="AD169" s="28">
        <v>0.76410053422391255</v>
      </c>
      <c r="AE169" s="28">
        <v>1981.3578883860789</v>
      </c>
    </row>
    <row r="170" spans="1:31" ht="15" customHeight="1" x14ac:dyDescent="0.2">
      <c r="A170" s="24">
        <f>+'[4]Datos Anuales (sin Out y Cal)'!A170</f>
        <v>148</v>
      </c>
      <c r="B170" s="70" t="str">
        <f>+'[4]Datos Anuales (sin Out y Cal)'!B170</f>
        <v xml:space="preserve">Public Service Company of Oklahoma                                    </v>
      </c>
      <c r="C170" s="24">
        <f>+'[4]Datos Anuales (sin Out y Cal)'!C170</f>
        <v>2018</v>
      </c>
      <c r="D170" s="31">
        <f>+'[4]Datos Anuales (sin Out y Cal)'!D170</f>
        <v>2641081907.2101111</v>
      </c>
      <c r="E170" s="25">
        <f>+'[4]Datos Anuales (sin Out y Cal)'!E170</f>
        <v>136709179.7265293</v>
      </c>
      <c r="F170" s="25">
        <f>+'[4]Datos Anuales (sin Out y Cal)'!F170</f>
        <v>71953597.857969835</v>
      </c>
      <c r="G170" s="31">
        <f>+'[4]Datos Anuales (sin Out y Cal)'!G170</f>
        <v>77675723.516412184</v>
      </c>
      <c r="H170" s="30">
        <v>148</v>
      </c>
      <c r="I170" s="31" t="s">
        <v>63</v>
      </c>
      <c r="J170" s="30">
        <v>2018</v>
      </c>
      <c r="K170" s="25">
        <f>+'[4]Datos Anuales (sin Out y Cal)'!H170</f>
        <v>20029076.377748981</v>
      </c>
      <c r="L170" s="25">
        <f>+'[4]Datos Anuales (sin Out y Cal)'!I170</f>
        <v>18840233</v>
      </c>
      <c r="M170" s="25">
        <f>+'[4]Datos Anuales (sin Out y Cal)'!J170</f>
        <v>337039</v>
      </c>
      <c r="N170" s="25">
        <f>+'[4]Datos Anuales (sin Out y Cal)'!K170</f>
        <v>554500</v>
      </c>
      <c r="O170" s="25">
        <f>+'[4]Datos Anuales (sin Out y Cal)'!L170</f>
        <v>3752.7757820911311</v>
      </c>
      <c r="P170" s="30">
        <v>148</v>
      </c>
      <c r="Q170" s="34" t="s">
        <v>63</v>
      </c>
      <c r="R170" s="30">
        <v>2018</v>
      </c>
      <c r="S170" s="25">
        <f>+'[4]Datos Anuales (sin Out y Cal)'!M170</f>
        <v>29848.171688383143</v>
      </c>
      <c r="T170" s="25">
        <f>+'[4]Datos Anuales (sin Out y Cal)'!N170</f>
        <v>56115400</v>
      </c>
      <c r="U170" s="72">
        <f>+'[4]Datos Anuales (sin Out y Cal)'!O170</f>
        <v>101.2</v>
      </c>
      <c r="V170" s="25">
        <f>+'[4]Datos Anuales (sin Out y Cal)'!P170</f>
        <v>744139</v>
      </c>
      <c r="W170" s="72">
        <f>+'[4]Datos Anuales (sin Out y Cal)'!Q170</f>
        <v>1.3420000000000001</v>
      </c>
      <c r="X170" s="25">
        <f>+'[4]Datos Anuales (sin Out y Cal)'!R170</f>
        <v>0</v>
      </c>
      <c r="Y170" s="26"/>
      <c r="AA170" s="27">
        <v>1839377</v>
      </c>
      <c r="AB170" s="27">
        <v>4107</v>
      </c>
      <c r="AC170" s="27">
        <v>21326383</v>
      </c>
      <c r="AD170" s="28">
        <v>0.59277297475187152</v>
      </c>
      <c r="AE170" s="28">
        <v>354.22421790886898</v>
      </c>
    </row>
    <row r="171" spans="1:31" ht="15" customHeight="1" x14ac:dyDescent="0.2">
      <c r="A171" s="24">
        <f>+'[4]Datos Anuales (sin Out y Cal)'!A171</f>
        <v>149</v>
      </c>
      <c r="B171" s="70" t="str">
        <f>+'[4]Datos Anuales (sin Out y Cal)'!B171</f>
        <v xml:space="preserve">Public Service Electric and Gas Company                               </v>
      </c>
      <c r="C171" s="24">
        <f>+'[4]Datos Anuales (sin Out y Cal)'!C171</f>
        <v>2018</v>
      </c>
      <c r="D171" s="31">
        <f>+'[4]Datos Anuales (sin Out y Cal)'!D171</f>
        <v>10043720654.984468</v>
      </c>
      <c r="E171" s="25">
        <f>+'[4]Datos Anuales (sin Out y Cal)'!E171</f>
        <v>348732438.23280931</v>
      </c>
      <c r="F171" s="25">
        <f>+'[4]Datos Anuales (sin Out y Cal)'!F171</f>
        <v>397662462.18520671</v>
      </c>
      <c r="G171" s="31">
        <f>+'[4]Datos Anuales (sin Out y Cal)'!G171</f>
        <v>193974260.22119957</v>
      </c>
      <c r="H171" s="30">
        <v>149</v>
      </c>
      <c r="I171" s="31" t="s">
        <v>112</v>
      </c>
      <c r="J171" s="30">
        <v>2018</v>
      </c>
      <c r="K171" s="25">
        <f>+'[4]Datos Anuales (sin Out y Cal)'!H171</f>
        <v>131379850.73227461</v>
      </c>
      <c r="L171" s="25">
        <f>+'[4]Datos Anuales (sin Out y Cal)'!I171</f>
        <v>41899210</v>
      </c>
      <c r="M171" s="25">
        <f>+'[4]Datos Anuales (sin Out y Cal)'!J171</f>
        <v>855215</v>
      </c>
      <c r="N171" s="25">
        <f>+'[4]Datos Anuales (sin Out y Cal)'!K171</f>
        <v>2266833</v>
      </c>
      <c r="O171" s="25">
        <f>+'[4]Datos Anuales (sin Out y Cal)'!L171</f>
        <v>9918.1680095121446</v>
      </c>
      <c r="P171" s="30">
        <v>149</v>
      </c>
      <c r="Q171" s="34" t="s">
        <v>112</v>
      </c>
      <c r="R171" s="30">
        <v>2018</v>
      </c>
      <c r="S171" s="25">
        <f>+'[4]Datos Anuales (sin Out y Cal)'!M171</f>
        <v>158041.72149603319</v>
      </c>
      <c r="T171" s="25">
        <f>+'[4]Datos Anuales (sin Out y Cal)'!N171</f>
        <v>124902498.3</v>
      </c>
      <c r="U171" s="72">
        <f>+'[4]Datos Anuales (sin Out y Cal)'!O171</f>
        <v>55.1</v>
      </c>
      <c r="V171" s="25">
        <f>+'[4]Datos Anuales (sin Out y Cal)'!P171</f>
        <v>2448179.64</v>
      </c>
      <c r="W171" s="72">
        <f>+'[4]Datos Anuales (sin Out y Cal)'!Q171</f>
        <v>1.08</v>
      </c>
      <c r="X171" s="25">
        <f>+'[4]Datos Anuales (sin Out y Cal)'!R171</f>
        <v>0</v>
      </c>
      <c r="Y171" s="26"/>
      <c r="AA171" s="27">
        <v>135590</v>
      </c>
      <c r="AB171" s="27">
        <v>9978</v>
      </c>
      <c r="AC171" s="27">
        <v>22611934</v>
      </c>
      <c r="AD171" s="28">
        <v>0.2586962321673893</v>
      </c>
      <c r="AE171" s="28">
        <v>59.831990487854767</v>
      </c>
    </row>
    <row r="172" spans="1:31" ht="15" customHeight="1" x14ac:dyDescent="0.2">
      <c r="A172" s="24">
        <f>+'[4]Datos Anuales (sin Out y Cal)'!A172</f>
        <v>150</v>
      </c>
      <c r="B172" s="70" t="str">
        <f>+'[4]Datos Anuales (sin Out y Cal)'!B172</f>
        <v xml:space="preserve">Puget Sound Energy, Inc.                                              </v>
      </c>
      <c r="C172" s="24">
        <f>+'[4]Datos Anuales (sin Out y Cal)'!C172</f>
        <v>2018</v>
      </c>
      <c r="D172" s="31">
        <f>+'[4]Datos Anuales (sin Out y Cal)'!D172</f>
        <v>4216148926.1327858</v>
      </c>
      <c r="E172" s="25">
        <f>+'[4]Datos Anuales (sin Out y Cal)'!E172</f>
        <v>245549220.67076415</v>
      </c>
      <c r="F172" s="25">
        <f>+'[4]Datos Anuales (sin Out y Cal)'!F172</f>
        <v>176188069.56414801</v>
      </c>
      <c r="G172" s="31">
        <f>+'[4]Datos Anuales (sin Out y Cal)'!G172</f>
        <v>87260480.572892681</v>
      </c>
      <c r="H172" s="30">
        <v>150</v>
      </c>
      <c r="I172" s="31" t="s">
        <v>66</v>
      </c>
      <c r="J172" s="30">
        <v>2018</v>
      </c>
      <c r="K172" s="25">
        <f>+'[4]Datos Anuales (sin Out y Cal)'!H172</f>
        <v>62354124.367112458</v>
      </c>
      <c r="L172" s="25">
        <f>+'[4]Datos Anuales (sin Out y Cal)'!I172</f>
        <v>20697195</v>
      </c>
      <c r="M172" s="25">
        <f>+'[4]Datos Anuales (sin Out y Cal)'!J172</f>
        <v>1264487</v>
      </c>
      <c r="N172" s="25">
        <f>+'[4]Datos Anuales (sin Out y Cal)'!K172</f>
        <v>1149789</v>
      </c>
      <c r="O172" s="25">
        <f>+'[4]Datos Anuales (sin Out y Cal)'!L172</f>
        <v>3385.7616116509284</v>
      </c>
      <c r="P172" s="30">
        <v>150</v>
      </c>
      <c r="Q172" s="34" t="s">
        <v>66</v>
      </c>
      <c r="R172" s="30">
        <v>2018</v>
      </c>
      <c r="S172" s="25">
        <f>+'[4]Datos Anuales (sin Out y Cal)'!M172</f>
        <v>35032.583602329927</v>
      </c>
      <c r="T172" s="25">
        <f>+'[4]Datos Anuales (sin Out y Cal)'!N172</f>
        <v>166719405</v>
      </c>
      <c r="U172" s="72">
        <f>+'[4]Datos Anuales (sin Out y Cal)'!O172</f>
        <v>145</v>
      </c>
      <c r="V172" s="25">
        <f>+'[4]Datos Anuales (sin Out y Cal)'!P172</f>
        <v>1747679.28</v>
      </c>
      <c r="W172" s="72">
        <f>+'[4]Datos Anuales (sin Out y Cal)'!Q172</f>
        <v>1.52</v>
      </c>
      <c r="X172" s="25">
        <f>+'[4]Datos Anuales (sin Out y Cal)'!R172</f>
        <v>0</v>
      </c>
      <c r="Y172" s="26"/>
      <c r="AA172" s="27">
        <v>5384631</v>
      </c>
      <c r="AB172" s="27">
        <v>4206</v>
      </c>
      <c r="AC172" s="27">
        <v>27611190</v>
      </c>
      <c r="AD172" s="28">
        <v>0.74939665448576398</v>
      </c>
      <c r="AE172" s="28">
        <v>820.23838834907156</v>
      </c>
    </row>
    <row r="173" spans="1:31" ht="15" customHeight="1" x14ac:dyDescent="0.2">
      <c r="A173" s="24">
        <f>+'[4]Datos Anuales (sin Out y Cal)'!A173</f>
        <v>151</v>
      </c>
      <c r="B173" s="70" t="str">
        <f>+'[4]Datos Anuales (sin Out y Cal)'!B173</f>
        <v xml:space="preserve">Rochester Gas and Electric Corporation                                </v>
      </c>
      <c r="C173" s="24">
        <f>+'[4]Datos Anuales (sin Out y Cal)'!C173</f>
        <v>2018</v>
      </c>
      <c r="D173" s="31">
        <f>+'[4]Datos Anuales (sin Out y Cal)'!D173</f>
        <v>2067755873.6928804</v>
      </c>
      <c r="E173" s="25">
        <f>+'[4]Datos Anuales (sin Out y Cal)'!E173</f>
        <v>68313177.703165382</v>
      </c>
      <c r="F173" s="25">
        <f>+'[4]Datos Anuales (sin Out y Cal)'!F173</f>
        <v>85160791.697437614</v>
      </c>
      <c r="G173" s="31">
        <f>+'[4]Datos Anuales (sin Out y Cal)'!G173</f>
        <v>64841768.845107496</v>
      </c>
      <c r="H173" s="30">
        <v>151</v>
      </c>
      <c r="I173" s="31" t="s">
        <v>125</v>
      </c>
      <c r="J173" s="30">
        <v>2018</v>
      </c>
      <c r="K173" s="25">
        <f>+'[4]Datos Anuales (sin Out y Cal)'!H173</f>
        <v>47203268.192690618</v>
      </c>
      <c r="L173" s="25">
        <f>+'[4]Datos Anuales (sin Out y Cal)'!I173</f>
        <v>7219506</v>
      </c>
      <c r="M173" s="25">
        <f>+'[4]Datos Anuales (sin Out y Cal)'!J173</f>
        <v>495109</v>
      </c>
      <c r="N173" s="25">
        <f>+'[4]Datos Anuales (sin Out y Cal)'!K173</f>
        <v>381326</v>
      </c>
      <c r="O173" s="25">
        <f>+'[4]Datos Anuales (sin Out y Cal)'!L173</f>
        <v>1577.2748434799514</v>
      </c>
      <c r="P173" s="30">
        <v>151</v>
      </c>
      <c r="Q173" s="34" t="s">
        <v>125</v>
      </c>
      <c r="R173" s="30">
        <v>2018</v>
      </c>
      <c r="S173" s="25">
        <f>+'[4]Datos Anuales (sin Out y Cal)'!M173</f>
        <v>20766.213659410081</v>
      </c>
      <c r="T173" s="25">
        <f>+'[4]Datos Anuales (sin Out y Cal)'!N173</f>
        <v>30658610.400000002</v>
      </c>
      <c r="U173" s="72">
        <f>+'[4]Datos Anuales (sin Out y Cal)'!O173</f>
        <v>80.400000000000006</v>
      </c>
      <c r="V173" s="25">
        <f>+'[4]Datos Anuales (sin Out y Cal)'!P173</f>
        <v>377512.74</v>
      </c>
      <c r="W173" s="72">
        <f>+'[4]Datos Anuales (sin Out y Cal)'!Q173</f>
        <v>0.99</v>
      </c>
      <c r="X173" s="25">
        <f>+'[4]Datos Anuales (sin Out y Cal)'!R173</f>
        <v>0</v>
      </c>
      <c r="Y173" s="26"/>
      <c r="AA173" s="27">
        <v>219133</v>
      </c>
      <c r="AB173" s="27">
        <v>1622</v>
      </c>
      <c r="AC173" s="27">
        <v>7947065</v>
      </c>
      <c r="AD173" s="28">
        <v>0.55930900179608012</v>
      </c>
      <c r="AE173" s="28">
        <v>44.7251565200486</v>
      </c>
    </row>
    <row r="174" spans="1:31" ht="15" customHeight="1" x14ac:dyDescent="0.2">
      <c r="A174" s="24">
        <f>+'[4]Datos Anuales (sin Out y Cal)'!A174</f>
        <v>152</v>
      </c>
      <c r="B174" s="70" t="str">
        <f>+'[4]Datos Anuales (sin Out y Cal)'!B174</f>
        <v xml:space="preserve">Rockland Electric Company                                             </v>
      </c>
      <c r="C174" s="24">
        <f>+'[4]Datos Anuales (sin Out y Cal)'!C174</f>
        <v>2018</v>
      </c>
      <c r="D174" s="31">
        <f>+'[4]Datos Anuales (sin Out y Cal)'!D174</f>
        <v>346100993.42355192</v>
      </c>
      <c r="E174" s="25">
        <f>+'[4]Datos Anuales (sin Out y Cal)'!E174</f>
        <v>18208006.557809532</v>
      </c>
      <c r="F174" s="25">
        <f>+'[4]Datos Anuales (sin Out y Cal)'!F174</f>
        <v>16406564.082943715</v>
      </c>
      <c r="G174" s="31">
        <f>+'[4]Datos Anuales (sin Out y Cal)'!G174</f>
        <v>16669473.777355211</v>
      </c>
      <c r="H174" s="30">
        <v>152</v>
      </c>
      <c r="I174" s="31" t="s">
        <v>119</v>
      </c>
      <c r="J174" s="30">
        <v>2018</v>
      </c>
      <c r="K174" s="25">
        <f>+'[4]Datos Anuales (sin Out y Cal)'!H174</f>
        <v>19620511.731257755</v>
      </c>
      <c r="L174" s="25">
        <f>+'[4]Datos Anuales (sin Out y Cal)'!I174</f>
        <v>1574884</v>
      </c>
      <c r="M174" s="25">
        <f>+'[4]Datos Anuales (sin Out y Cal)'!J174</f>
        <v>69046</v>
      </c>
      <c r="N174" s="25">
        <f>+'[4]Datos Anuales (sin Out y Cal)'!K174</f>
        <v>73526</v>
      </c>
      <c r="O174" s="25">
        <f>+'[4]Datos Anuales (sin Out y Cal)'!L174</f>
        <v>412</v>
      </c>
      <c r="P174" s="30">
        <v>152</v>
      </c>
      <c r="Q174" s="34" t="s">
        <v>119</v>
      </c>
      <c r="R174" s="30">
        <v>2018</v>
      </c>
      <c r="S174" s="25">
        <f>+'[4]Datos Anuales (sin Out y Cal)'!M174</f>
        <v>5415.5236838163319</v>
      </c>
      <c r="T174" s="25">
        <f>+'[4]Datos Anuales (sin Out y Cal)'!N174</f>
        <v>7706260.0600000005</v>
      </c>
      <c r="U174" s="72">
        <f>+'[4]Datos Anuales (sin Out y Cal)'!O174</f>
        <v>104.81</v>
      </c>
      <c r="V174" s="25">
        <f>+'[4]Datos Anuales (sin Out y Cal)'!P174</f>
        <v>128670.5</v>
      </c>
      <c r="W174" s="72">
        <f>+'[4]Datos Anuales (sin Out y Cal)'!Q174</f>
        <v>1.75</v>
      </c>
      <c r="X174" s="25">
        <f>+'[4]Datos Anuales (sin Out y Cal)'!R174</f>
        <v>0</v>
      </c>
      <c r="Y174" s="26"/>
      <c r="AA174" s="27">
        <v>0</v>
      </c>
      <c r="AB174" s="27">
        <v>412</v>
      </c>
      <c r="AC174" s="27">
        <v>1645153</v>
      </c>
      <c r="AD174" s="28">
        <v>0.45583216961475376</v>
      </c>
      <c r="AE174" s="28">
        <v>0</v>
      </c>
    </row>
    <row r="175" spans="1:31" ht="15" customHeight="1" x14ac:dyDescent="0.2">
      <c r="A175" s="24">
        <f>+'[4]Datos Anuales (sin Out y Cal)'!A175</f>
        <v>155</v>
      </c>
      <c r="B175" s="70" t="str">
        <f>+'[4]Datos Anuales (sin Out y Cal)'!B175</f>
        <v xml:space="preserve">San Diego Gas &amp; Electric Company                                      </v>
      </c>
      <c r="C175" s="24">
        <f>+'[4]Datos Anuales (sin Out y Cal)'!C175</f>
        <v>2018</v>
      </c>
      <c r="D175" s="31">
        <f>+'[4]Datos Anuales (sin Out y Cal)'!D175</f>
        <v>6239332941.8832417</v>
      </c>
      <c r="E175" s="25">
        <f>+'[4]Datos Anuales (sin Out y Cal)'!E175</f>
        <v>339747582.12586683</v>
      </c>
      <c r="F175" s="25">
        <f>+'[4]Datos Anuales (sin Out y Cal)'!F175</f>
        <v>212365499.53251231</v>
      </c>
      <c r="G175" s="31">
        <f>+'[4]Datos Anuales (sin Out y Cal)'!G175</f>
        <v>128771396.36417517</v>
      </c>
      <c r="H175" s="30">
        <v>155</v>
      </c>
      <c r="I175" s="31" t="s">
        <v>97</v>
      </c>
      <c r="J175" s="30">
        <v>2018</v>
      </c>
      <c r="K175" s="25">
        <f>+'[4]Datos Anuales (sin Out y Cal)'!H175</f>
        <v>347801292.7322914</v>
      </c>
      <c r="L175" s="25">
        <f>+'[4]Datos Anuales (sin Out y Cal)'!I175</f>
        <v>15139011</v>
      </c>
      <c r="M175" s="25">
        <f>+'[4]Datos Anuales (sin Out y Cal)'!J175</f>
        <v>1456624</v>
      </c>
      <c r="N175" s="25">
        <f>+'[4]Datos Anuales (sin Out y Cal)'!K175</f>
        <v>1444266</v>
      </c>
      <c r="O175" s="25">
        <f>+'[4]Datos Anuales (sin Out y Cal)'!L175</f>
        <v>2615.3503891730811</v>
      </c>
      <c r="P175" s="30">
        <v>155</v>
      </c>
      <c r="Q175" s="34" t="s">
        <v>97</v>
      </c>
      <c r="R175" s="30">
        <v>2018</v>
      </c>
      <c r="S175" s="25">
        <f>+'[4]Datos Anuales (sin Out y Cal)'!M175</f>
        <v>22991.121044919837</v>
      </c>
      <c r="T175" s="25">
        <f>+'[4]Datos Anuales (sin Out y Cal)'!N175</f>
        <v>112233910.85999998</v>
      </c>
      <c r="U175" s="72">
        <f>+'[4]Datos Anuales (sin Out y Cal)'!O175</f>
        <v>77.709999999999994</v>
      </c>
      <c r="V175" s="25">
        <f>+'[4]Datos Anuales (sin Out y Cal)'!P175</f>
        <v>950327.02800000005</v>
      </c>
      <c r="W175" s="72">
        <f>+'[4]Datos Anuales (sin Out y Cal)'!Q175</f>
        <v>0.65800000000000003</v>
      </c>
      <c r="X175" s="25">
        <f>+'[4]Datos Anuales (sin Out y Cal)'!R175</f>
        <v>0</v>
      </c>
      <c r="Y175" s="26"/>
      <c r="AA175" s="27">
        <v>11199395</v>
      </c>
      <c r="AB175" s="27">
        <v>4377</v>
      </c>
      <c r="AC175" s="27">
        <v>27826051</v>
      </c>
      <c r="AD175" s="28">
        <v>0.72572306149934851</v>
      </c>
      <c r="AE175" s="28">
        <v>1761.6496108269189</v>
      </c>
    </row>
    <row r="176" spans="1:31" ht="15" customHeight="1" x14ac:dyDescent="0.2">
      <c r="A176" s="24">
        <f>+'[4]Datos Anuales (sin Out y Cal)'!A176</f>
        <v>157</v>
      </c>
      <c r="B176" s="70" t="str">
        <f>+'[4]Datos Anuales (sin Out y Cal)'!B176</f>
        <v xml:space="preserve">Sierra Pacific Power Company d/b/a NV Energy                          </v>
      </c>
      <c r="C176" s="24">
        <f>+'[4]Datos Anuales (sin Out y Cal)'!C176</f>
        <v>2018</v>
      </c>
      <c r="D176" s="31">
        <f>+'[4]Datos Anuales (sin Out y Cal)'!D176</f>
        <v>2134520730.9165587</v>
      </c>
      <c r="E176" s="25">
        <f>+'[4]Datos Anuales (sin Out y Cal)'!E176</f>
        <v>86835878.154162645</v>
      </c>
      <c r="F176" s="25">
        <f>+'[4]Datos Anuales (sin Out y Cal)'!F176</f>
        <v>22362742.775816541</v>
      </c>
      <c r="G176" s="31">
        <f>+'[4]Datos Anuales (sin Out y Cal)'!G176</f>
        <v>28309892.50737818</v>
      </c>
      <c r="H176" s="30">
        <v>157</v>
      </c>
      <c r="I176" s="31" t="s">
        <v>93</v>
      </c>
      <c r="J176" s="30">
        <v>2018</v>
      </c>
      <c r="K176" s="25">
        <f>+'[4]Datos Anuales (sin Out y Cal)'!H176</f>
        <v>20586119.187618736</v>
      </c>
      <c r="L176" s="25">
        <f>+'[4]Datos Anuales (sin Out y Cal)'!I176</f>
        <v>8884329</v>
      </c>
      <c r="M176" s="25">
        <f>+'[4]Datos Anuales (sin Out y Cal)'!J176</f>
        <v>315756</v>
      </c>
      <c r="N176" s="25">
        <f>+'[4]Datos Anuales (sin Out y Cal)'!K176</f>
        <v>347208</v>
      </c>
      <c r="O176" s="25">
        <f>+'[4]Datos Anuales (sin Out y Cal)'!L176</f>
        <v>1726.092659546164</v>
      </c>
      <c r="P176" s="30">
        <v>157</v>
      </c>
      <c r="Q176" s="34" t="s">
        <v>93</v>
      </c>
      <c r="R176" s="30">
        <v>2018</v>
      </c>
      <c r="S176" s="25">
        <f>+'[4]Datos Anuales (sin Out y Cal)'!M176</f>
        <v>25361.560695699944</v>
      </c>
      <c r="T176" s="25">
        <f>+'[4]Datos Anuales (sin Out y Cal)'!N176</f>
        <v>56105340.719999999</v>
      </c>
      <c r="U176" s="72">
        <f>+'[4]Datos Anuales (sin Out y Cal)'!O176</f>
        <v>161.59</v>
      </c>
      <c r="V176" s="25">
        <f>+'[4]Datos Anuales (sin Out y Cal)'!P176</f>
        <v>590253.6</v>
      </c>
      <c r="W176" s="72">
        <f>+'[4]Datos Anuales (sin Out y Cal)'!Q176</f>
        <v>1.7</v>
      </c>
      <c r="X176" s="25">
        <f>+'[4]Datos Anuales (sin Out y Cal)'!R176</f>
        <v>0</v>
      </c>
      <c r="Y176" s="26"/>
      <c r="AA176" s="27">
        <v>795492</v>
      </c>
      <c r="AB176" s="27">
        <v>1875</v>
      </c>
      <c r="AC176" s="27">
        <v>10016615</v>
      </c>
      <c r="AD176" s="28">
        <v>0.60983957382039577</v>
      </c>
      <c r="AE176" s="28">
        <v>148.90734045383593</v>
      </c>
    </row>
    <row r="177" spans="1:31" ht="15" customHeight="1" x14ac:dyDescent="0.2">
      <c r="A177" s="24">
        <f>+'[4]Datos Anuales (sin Out y Cal)'!A177</f>
        <v>159</v>
      </c>
      <c r="B177" s="70" t="str">
        <f>+'[4]Datos Anuales (sin Out y Cal)'!B177</f>
        <v xml:space="preserve">South Carolina Electric &amp; Gas Company                                 </v>
      </c>
      <c r="C177" s="24">
        <f>+'[4]Datos Anuales (sin Out y Cal)'!C177</f>
        <v>2018</v>
      </c>
      <c r="D177" s="31">
        <f>+'[4]Datos Anuales (sin Out y Cal)'!D177</f>
        <v>3877499197.3875937</v>
      </c>
      <c r="E177" s="25">
        <f>+'[4]Datos Anuales (sin Out y Cal)'!E177</f>
        <v>186718153.58158466</v>
      </c>
      <c r="F177" s="25">
        <f>+'[4]Datos Anuales (sin Out y Cal)'!F177</f>
        <v>65303070.727338351</v>
      </c>
      <c r="G177" s="31">
        <f>+'[4]Datos Anuales (sin Out y Cal)'!G177</f>
        <v>55799886.645904906</v>
      </c>
      <c r="H177" s="30">
        <v>159</v>
      </c>
      <c r="I177" s="31" t="s">
        <v>95</v>
      </c>
      <c r="J177" s="30">
        <v>2018</v>
      </c>
      <c r="K177" s="25">
        <f>+'[4]Datos Anuales (sin Out y Cal)'!H177</f>
        <v>54186381.695490077</v>
      </c>
      <c r="L177" s="25">
        <f>+'[4]Datos Anuales (sin Out y Cal)'!I177</f>
        <v>22657235</v>
      </c>
      <c r="M177" s="25">
        <f>+'[4]Datos Anuales (sin Out y Cal)'!J177</f>
        <v>1099839</v>
      </c>
      <c r="N177" s="25">
        <f>+'[4]Datos Anuales (sin Out y Cal)'!K177</f>
        <v>726684</v>
      </c>
      <c r="O177" s="25">
        <f>+'[4]Datos Anuales (sin Out y Cal)'!L177</f>
        <v>4562.4330265945136</v>
      </c>
      <c r="P177" s="30">
        <v>159</v>
      </c>
      <c r="Q177" s="34" t="s">
        <v>95</v>
      </c>
      <c r="R177" s="30">
        <v>2018</v>
      </c>
      <c r="S177" s="25">
        <f>+'[4]Datos Anuales (sin Out y Cal)'!M177</f>
        <v>38518.120326326454</v>
      </c>
      <c r="T177" s="25">
        <f>+'[4]Datos Anuales (sin Out y Cal)'!N177</f>
        <v>69877933.439999998</v>
      </c>
      <c r="U177" s="72">
        <f>+'[4]Datos Anuales (sin Out y Cal)'!O177</f>
        <v>96.16</v>
      </c>
      <c r="V177" s="25">
        <f>+'[4]Datos Anuales (sin Out y Cal)'!P177</f>
        <v>1308031.2</v>
      </c>
      <c r="W177" s="72">
        <f>+'[4]Datos Anuales (sin Out y Cal)'!Q177</f>
        <v>1.8</v>
      </c>
      <c r="X177" s="25">
        <f>+'[4]Datos Anuales (sin Out y Cal)'!R177</f>
        <v>0</v>
      </c>
      <c r="Y177" s="26"/>
      <c r="AA177" s="27">
        <v>1013808</v>
      </c>
      <c r="AB177" s="27">
        <v>4756</v>
      </c>
      <c r="AC177" s="27">
        <v>24909574</v>
      </c>
      <c r="AD177" s="28">
        <v>0.5978887039106574</v>
      </c>
      <c r="AE177" s="28">
        <v>193.56697340548658</v>
      </c>
    </row>
    <row r="178" spans="1:31" ht="15" customHeight="1" x14ac:dyDescent="0.2">
      <c r="A178" s="24">
        <f>+'[4]Datos Anuales (sin Out y Cal)'!A178</f>
        <v>161</v>
      </c>
      <c r="B178" s="70" t="str">
        <f>+'[4]Datos Anuales (sin Out y Cal)'!B178</f>
        <v xml:space="preserve">Southern California Edison Company                                    </v>
      </c>
      <c r="C178" s="24">
        <f>+'[4]Datos Anuales (sin Out y Cal)'!C178</f>
        <v>2018</v>
      </c>
      <c r="D178" s="31">
        <f>+'[4]Datos Anuales (sin Out y Cal)'!D178</f>
        <v>24266394027.349663</v>
      </c>
      <c r="E178" s="25">
        <f>+'[4]Datos Anuales (sin Out y Cal)'!E178</f>
        <v>1265554338.0406544</v>
      </c>
      <c r="F178" s="25">
        <f>+'[4]Datos Anuales (sin Out y Cal)'!F178</f>
        <v>646670228.33394837</v>
      </c>
      <c r="G178" s="31">
        <f>+'[4]Datos Anuales (sin Out y Cal)'!G178</f>
        <v>536509462.99869102</v>
      </c>
      <c r="H178" s="30">
        <v>161</v>
      </c>
      <c r="I178" s="31" t="s">
        <v>114</v>
      </c>
      <c r="J178" s="30">
        <v>2018</v>
      </c>
      <c r="K178" s="25">
        <f>+'[4]Datos Anuales (sin Out y Cal)'!H178</f>
        <v>2814865633.5835671</v>
      </c>
      <c r="L178" s="25">
        <f>+'[4]Datos Anuales (sin Out y Cal)'!I178</f>
        <v>86851586</v>
      </c>
      <c r="M178" s="25">
        <f>+'[4]Datos Anuales (sin Out y Cal)'!J178</f>
        <v>4831486</v>
      </c>
      <c r="N178" s="25">
        <f>+'[4]Datos Anuales (sin Out y Cal)'!K178</f>
        <v>5111887</v>
      </c>
      <c r="O178" s="25">
        <f>+'[4]Datos Anuales (sin Out y Cal)'!L178</f>
        <v>22197.611871040677</v>
      </c>
      <c r="P178" s="30">
        <v>161</v>
      </c>
      <c r="Q178" s="34" t="s">
        <v>114</v>
      </c>
      <c r="R178" s="30">
        <v>2018</v>
      </c>
      <c r="S178" s="25">
        <f>+'[4]Datos Anuales (sin Out y Cal)'!M178</f>
        <v>118979.49093158303</v>
      </c>
      <c r="T178" s="25">
        <f>+'[4]Datos Anuales (sin Out y Cal)'!N178</f>
        <v>364232172.52399999</v>
      </c>
      <c r="U178" s="72">
        <f>+'[4]Datos Anuales (sin Out y Cal)'!O178</f>
        <v>71.251999999999995</v>
      </c>
      <c r="V178" s="25">
        <f>+'[4]Datos Anuales (sin Out y Cal)'!P178</f>
        <v>4467789.2379999999</v>
      </c>
      <c r="W178" s="72">
        <f>+'[4]Datos Anuales (sin Out y Cal)'!Q178</f>
        <v>0.874</v>
      </c>
      <c r="X178" s="25">
        <f>+'[4]Datos Anuales (sin Out y Cal)'!R178</f>
        <v>0</v>
      </c>
      <c r="Y178" s="26"/>
      <c r="AA178" s="27">
        <v>4463898</v>
      </c>
      <c r="AB178" s="27">
        <v>23460</v>
      </c>
      <c r="AC178" s="27">
        <v>82956299</v>
      </c>
      <c r="AD178" s="28">
        <v>0.40366142992833426</v>
      </c>
      <c r="AE178" s="28">
        <v>1262.3881289593212</v>
      </c>
    </row>
    <row r="179" spans="1:31" ht="15" customHeight="1" x14ac:dyDescent="0.2">
      <c r="A179" s="24">
        <f>+'[4]Datos Anuales (sin Out y Cal)'!A179</f>
        <v>163</v>
      </c>
      <c r="B179" s="70" t="str">
        <f>+'[4]Datos Anuales (sin Out y Cal)'!B179</f>
        <v xml:space="preserve">Southern Indiana Gas and Electric Company                             </v>
      </c>
      <c r="C179" s="24">
        <f>+'[4]Datos Anuales (sin Out y Cal)'!C179</f>
        <v>2018</v>
      </c>
      <c r="D179" s="31">
        <f>+'[4]Datos Anuales (sin Out y Cal)'!D179</f>
        <v>1084901309.6721215</v>
      </c>
      <c r="E179" s="25">
        <f>+'[4]Datos Anuales (sin Out y Cal)'!E179</f>
        <v>36737216.776221633</v>
      </c>
      <c r="F179" s="25">
        <f>+'[4]Datos Anuales (sin Out y Cal)'!F179</f>
        <v>18354517.849877998</v>
      </c>
      <c r="G179" s="31">
        <f>+'[4]Datos Anuales (sin Out y Cal)'!G179</f>
        <v>17828601.91732676</v>
      </c>
      <c r="H179" s="30">
        <v>163</v>
      </c>
      <c r="I179" s="31" t="s">
        <v>103</v>
      </c>
      <c r="J179" s="30">
        <v>2018</v>
      </c>
      <c r="K179" s="25">
        <f>+'[4]Datos Anuales (sin Out y Cal)'!H179</f>
        <v>11114185.788084989</v>
      </c>
      <c r="L179" s="25">
        <f>+'[4]Datos Anuales (sin Out y Cal)'!I179</f>
        <v>4958022</v>
      </c>
      <c r="M179" s="25">
        <f>+'[4]Datos Anuales (sin Out y Cal)'!J179</f>
        <v>335895</v>
      </c>
      <c r="N179" s="25">
        <f>+'[4]Datos Anuales (sin Out y Cal)'!K179</f>
        <v>146305</v>
      </c>
      <c r="O179" s="25">
        <f>+'[4]Datos Anuales (sin Out y Cal)'!L179</f>
        <v>1003.1450667351953</v>
      </c>
      <c r="P179" s="30">
        <v>163</v>
      </c>
      <c r="Q179" s="34" t="s">
        <v>103</v>
      </c>
      <c r="R179" s="30">
        <v>2018</v>
      </c>
      <c r="S179" s="25">
        <f>+'[4]Datos Anuales (sin Out y Cal)'!M179</f>
        <v>8981.3656851448577</v>
      </c>
      <c r="T179" s="25">
        <f>+'[4]Datos Anuales (sin Out y Cal)'!N179</f>
        <v>11455681.5</v>
      </c>
      <c r="U179" s="72">
        <f>+'[4]Datos Anuales (sin Out y Cal)'!O179</f>
        <v>78.3</v>
      </c>
      <c r="V179" s="25">
        <f>+'[4]Datos Anuales (sin Out y Cal)'!P179</f>
        <v>159472.45000000001</v>
      </c>
      <c r="W179" s="72">
        <f>+'[4]Datos Anuales (sin Out y Cal)'!Q179</f>
        <v>1.0900000000000001</v>
      </c>
      <c r="X179" s="25">
        <f>+'[4]Datos Anuales (sin Out y Cal)'!R179</f>
        <v>0</v>
      </c>
      <c r="Y179" s="26"/>
      <c r="AA179" s="27">
        <v>856350</v>
      </c>
      <c r="AB179" s="27">
        <v>1165</v>
      </c>
      <c r="AC179" s="27">
        <v>6163839</v>
      </c>
      <c r="AD179" s="28">
        <v>0.60397818801810799</v>
      </c>
      <c r="AE179" s="28">
        <v>161.85493326480463</v>
      </c>
    </row>
    <row r="180" spans="1:31" ht="15" customHeight="1" x14ac:dyDescent="0.2">
      <c r="A180" s="24">
        <f>+'[4]Datos Anuales (sin Out y Cal)'!A180</f>
        <v>164</v>
      </c>
      <c r="B180" s="70" t="str">
        <f>+'[4]Datos Anuales (sin Out y Cal)'!B180</f>
        <v xml:space="preserve">Southwestern Electric Power Company                                   </v>
      </c>
      <c r="C180" s="24">
        <f>+'[4]Datos Anuales (sin Out y Cal)'!C180</f>
        <v>2018</v>
      </c>
      <c r="D180" s="31">
        <f>+'[4]Datos Anuales (sin Out y Cal)'!D180</f>
        <v>2541904941.1898203</v>
      </c>
      <c r="E180" s="25">
        <f>+'[4]Datos Anuales (sin Out y Cal)'!E180</f>
        <v>115784926.55590042</v>
      </c>
      <c r="F180" s="25">
        <f>+'[4]Datos Anuales (sin Out y Cal)'!F180</f>
        <v>48192606.941386662</v>
      </c>
      <c r="G180" s="31">
        <f>+'[4]Datos Anuales (sin Out y Cal)'!G180</f>
        <v>79882404.238396138</v>
      </c>
      <c r="H180" s="30">
        <v>164</v>
      </c>
      <c r="I180" s="31" t="s">
        <v>45</v>
      </c>
      <c r="J180" s="30">
        <v>2018</v>
      </c>
      <c r="K180" s="25">
        <f>+'[4]Datos Anuales (sin Out y Cal)'!H180</f>
        <v>21486005.943635877</v>
      </c>
      <c r="L180" s="25">
        <f>+'[4]Datos Anuales (sin Out y Cal)'!I180</f>
        <v>17944844</v>
      </c>
      <c r="M180" s="25">
        <f>+'[4]Datos Anuales (sin Out y Cal)'!J180</f>
        <v>471168</v>
      </c>
      <c r="N180" s="25">
        <f>+'[4]Datos Anuales (sin Out y Cal)'!K180</f>
        <v>536255</v>
      </c>
      <c r="O180" s="25">
        <f>+'[4]Datos Anuales (sin Out y Cal)'!L180</f>
        <v>3394.855246028771</v>
      </c>
      <c r="P180" s="30">
        <v>164</v>
      </c>
      <c r="Q180" s="34" t="s">
        <v>45</v>
      </c>
      <c r="R180" s="30">
        <v>2018</v>
      </c>
      <c r="S180" s="25">
        <f>+'[4]Datos Anuales (sin Out y Cal)'!M180</f>
        <v>44255.236470741191</v>
      </c>
      <c r="T180" s="25">
        <f>+'[4]Datos Anuales (sin Out y Cal)'!N180</f>
        <v>72608927</v>
      </c>
      <c r="U180" s="72">
        <f>+'[4]Datos Anuales (sin Out y Cal)'!O180</f>
        <v>135.4</v>
      </c>
      <c r="V180" s="25">
        <f>+'[4]Datos Anuales (sin Out y Cal)'!P180</f>
        <v>724480.505</v>
      </c>
      <c r="W180" s="72">
        <f>+'[4]Datos Anuales (sin Out y Cal)'!Q180</f>
        <v>1.351</v>
      </c>
      <c r="X180" s="25">
        <f>+'[4]Datos Anuales (sin Out y Cal)'!R180</f>
        <v>0</v>
      </c>
      <c r="Y180" s="26"/>
      <c r="AA180" s="27">
        <v>7849133</v>
      </c>
      <c r="AB180" s="27">
        <v>4834</v>
      </c>
      <c r="AC180" s="27">
        <v>26364762</v>
      </c>
      <c r="AD180" s="28">
        <v>0.62260571522491936</v>
      </c>
      <c r="AE180" s="28">
        <v>1439.1447539712287</v>
      </c>
    </row>
    <row r="181" spans="1:31" ht="15" customHeight="1" x14ac:dyDescent="0.2">
      <c r="A181" s="24">
        <f>+'[4]Datos Anuales (sin Out y Cal)'!A181</f>
        <v>166</v>
      </c>
      <c r="B181" s="70" t="str">
        <f>+'[4]Datos Anuales (sin Out y Cal)'!B181</f>
        <v xml:space="preserve">Southwestern Public Service Company                                   </v>
      </c>
      <c r="C181" s="24">
        <f>+'[4]Datos Anuales (sin Out y Cal)'!C181</f>
        <v>2018</v>
      </c>
      <c r="D181" s="31">
        <f>+'[4]Datos Anuales (sin Out y Cal)'!D181</f>
        <v>2765706252.9188175</v>
      </c>
      <c r="E181" s="25">
        <f>+'[4]Datos Anuales (sin Out y Cal)'!E181</f>
        <v>88266328.515453234</v>
      </c>
      <c r="F181" s="25">
        <f>+'[4]Datos Anuales (sin Out y Cal)'!F181</f>
        <v>40485832.328886494</v>
      </c>
      <c r="G181" s="31">
        <f>+'[4]Datos Anuales (sin Out y Cal)'!G181</f>
        <v>49574873.445170075</v>
      </c>
      <c r="H181" s="30">
        <v>166</v>
      </c>
      <c r="I181" s="31" t="s">
        <v>116</v>
      </c>
      <c r="J181" s="30">
        <v>2018</v>
      </c>
      <c r="K181" s="25">
        <f>+'[4]Datos Anuales (sin Out y Cal)'!H181</f>
        <v>26604993.989935871</v>
      </c>
      <c r="L181" s="25">
        <f>+'[4]Datos Anuales (sin Out y Cal)'!I181</f>
        <v>20450500</v>
      </c>
      <c r="M181" s="25">
        <f>+'[4]Datos Anuales (sin Out y Cal)'!J181</f>
        <v>547742</v>
      </c>
      <c r="N181" s="25">
        <f>+'[4]Datos Anuales (sin Out y Cal)'!K181</f>
        <v>391721</v>
      </c>
      <c r="O181" s="25">
        <f>+'[4]Datos Anuales (sin Out y Cal)'!L181</f>
        <v>3141.6052978121807</v>
      </c>
      <c r="P181" s="30">
        <v>166</v>
      </c>
      <c r="Q181" s="34" t="s">
        <v>116</v>
      </c>
      <c r="R181" s="30">
        <v>2018</v>
      </c>
      <c r="S181" s="25">
        <f>+'[4]Datos Anuales (sin Out y Cal)'!M181</f>
        <v>32102.695411076733</v>
      </c>
      <c r="T181" s="25">
        <f>+'[4]Datos Anuales (sin Out y Cal)'!N181</f>
        <v>41604687.409999996</v>
      </c>
      <c r="U181" s="72">
        <f>+'[4]Datos Anuales (sin Out y Cal)'!O181</f>
        <v>106.21</v>
      </c>
      <c r="V181" s="25">
        <f>+'[4]Datos Anuales (sin Out y Cal)'!P181</f>
        <v>403472.63</v>
      </c>
      <c r="W181" s="72">
        <f>+'[4]Datos Anuales (sin Out y Cal)'!Q181</f>
        <v>1.03</v>
      </c>
      <c r="X181" s="25">
        <f>+'[4]Datos Anuales (sin Out y Cal)'!R181</f>
        <v>0</v>
      </c>
      <c r="Y181" s="26"/>
      <c r="AA181" s="27">
        <v>10077040</v>
      </c>
      <c r="AB181" s="27">
        <v>4648</v>
      </c>
      <c r="AC181" s="27">
        <v>31092835</v>
      </c>
      <c r="AD181" s="28">
        <v>0.76364251035452968</v>
      </c>
      <c r="AE181" s="28">
        <v>1506.3947021878191</v>
      </c>
    </row>
    <row r="182" spans="1:31" ht="15" customHeight="1" x14ac:dyDescent="0.2">
      <c r="A182" s="24">
        <f>+'[4]Datos Anuales (sin Out y Cal)'!A182</f>
        <v>167</v>
      </c>
      <c r="B182" s="70" t="str">
        <f>+'[4]Datos Anuales (sin Out y Cal)'!B182</f>
        <v xml:space="preserve">Superior Water, Light and Power Company                               </v>
      </c>
      <c r="C182" s="24">
        <f>+'[4]Datos Anuales (sin Out y Cal)'!C182</f>
        <v>2018</v>
      </c>
      <c r="D182" s="31">
        <f>+'[4]Datos Anuales (sin Out y Cal)'!D182</f>
        <v>50373491.551388048</v>
      </c>
      <c r="E182" s="25">
        <f>+'[4]Datos Anuales (sin Out y Cal)'!E182</f>
        <v>5426631.7491817083</v>
      </c>
      <c r="F182" s="25">
        <f>+'[4]Datos Anuales (sin Out y Cal)'!F182</f>
        <v>2037580.7258240711</v>
      </c>
      <c r="G182" s="31">
        <f>+'[4]Datos Anuales (sin Out y Cal)'!G182</f>
        <v>1081980.8358888922</v>
      </c>
      <c r="H182" s="30">
        <v>167</v>
      </c>
      <c r="I182" s="31" t="s">
        <v>118</v>
      </c>
      <c r="J182" s="30">
        <v>2018</v>
      </c>
      <c r="K182" s="25">
        <f>+'[4]Datos Anuales (sin Out y Cal)'!H182</f>
        <v>2904503.4089311855</v>
      </c>
      <c r="L182" s="25">
        <f>+'[4]Datos Anuales (sin Out y Cal)'!I182</f>
        <v>801642</v>
      </c>
      <c r="M182" s="25">
        <f>+'[4]Datos Anuales (sin Out y Cal)'!J182</f>
        <v>11298</v>
      </c>
      <c r="N182" s="25">
        <f>+'[4]Datos Anuales (sin Out y Cal)'!K182</f>
        <v>14847</v>
      </c>
      <c r="O182" s="25">
        <f>+'[4]Datos Anuales (sin Out y Cal)'!L182</f>
        <v>126</v>
      </c>
      <c r="P182" s="30">
        <v>167</v>
      </c>
      <c r="Q182" s="34" t="s">
        <v>118</v>
      </c>
      <c r="R182" s="30">
        <v>2018</v>
      </c>
      <c r="S182" s="25">
        <f>+'[4]Datos Anuales (sin Out y Cal)'!M182</f>
        <v>413.2797820141846</v>
      </c>
      <c r="T182" s="25">
        <f>+'[4]Datos Anuales (sin Out y Cal)'!N182</f>
        <v>504204.12</v>
      </c>
      <c r="U182" s="72">
        <f>+'[4]Datos Anuales (sin Out y Cal)'!O182</f>
        <v>33.96</v>
      </c>
      <c r="V182" s="25">
        <f>+'[4]Datos Anuales (sin Out y Cal)'!P182</f>
        <v>6978.0899999999992</v>
      </c>
      <c r="W182" s="72">
        <f>+'[4]Datos Anuales (sin Out y Cal)'!Q182</f>
        <v>0.47</v>
      </c>
      <c r="X182" s="25">
        <f>+'[4]Datos Anuales (sin Out y Cal)'!R182</f>
        <v>0</v>
      </c>
      <c r="Y182" s="26"/>
      <c r="AA182" s="27">
        <v>0</v>
      </c>
      <c r="AB182" s="27">
        <v>126</v>
      </c>
      <c r="AC182" s="27">
        <v>812940</v>
      </c>
      <c r="AD182" s="28">
        <v>0.73651880843661666</v>
      </c>
      <c r="AE182" s="28">
        <v>0</v>
      </c>
    </row>
    <row r="183" spans="1:31" ht="15" customHeight="1" x14ac:dyDescent="0.2">
      <c r="A183" s="24">
        <f>+'[4]Datos Anuales (sin Out y Cal)'!A183</f>
        <v>170</v>
      </c>
      <c r="B183" s="70" t="str">
        <f>+'[4]Datos Anuales (sin Out y Cal)'!B183</f>
        <v xml:space="preserve">Tampa Electric Company                                                </v>
      </c>
      <c r="C183" s="24">
        <f>+'[4]Datos Anuales (sin Out y Cal)'!C183</f>
        <v>2018</v>
      </c>
      <c r="D183" s="31">
        <f>+'[4]Datos Anuales (sin Out y Cal)'!D183</f>
        <v>2398472301.5388212</v>
      </c>
      <c r="E183" s="25">
        <f>+'[4]Datos Anuales (sin Out y Cal)'!E183</f>
        <v>118422085.39419007</v>
      </c>
      <c r="F183" s="25">
        <f>+'[4]Datos Anuales (sin Out y Cal)'!F183</f>
        <v>87970810.448284656</v>
      </c>
      <c r="G183" s="31">
        <f>+'[4]Datos Anuales (sin Out y Cal)'!G183</f>
        <v>44877845.741768986</v>
      </c>
      <c r="H183" s="30">
        <v>170</v>
      </c>
      <c r="I183" s="31" t="s">
        <v>120</v>
      </c>
      <c r="J183" s="30">
        <v>2018</v>
      </c>
      <c r="K183" s="25">
        <f>+'[4]Datos Anuales (sin Out y Cal)'!H183</f>
        <v>112738797.92408103</v>
      </c>
      <c r="L183" s="25">
        <f>+'[4]Datos Anuales (sin Out y Cal)'!I183</f>
        <v>19631465</v>
      </c>
      <c r="M183" s="25">
        <f>+'[4]Datos Anuales (sin Out y Cal)'!J183</f>
        <v>1045306</v>
      </c>
      <c r="N183" s="25">
        <f>+'[4]Datos Anuales (sin Out y Cal)'!K183</f>
        <v>756253</v>
      </c>
      <c r="O183" s="25">
        <f>+'[4]Datos Anuales (sin Out y Cal)'!L183</f>
        <v>3827.1341405376597</v>
      </c>
      <c r="P183" s="30">
        <v>170</v>
      </c>
      <c r="Q183" s="34" t="s">
        <v>120</v>
      </c>
      <c r="R183" s="30">
        <v>2018</v>
      </c>
      <c r="S183" s="25">
        <f>+'[4]Datos Anuales (sin Out y Cal)'!M183</f>
        <v>19656.718142639977</v>
      </c>
      <c r="T183" s="25">
        <f>+'[4]Datos Anuales (sin Out y Cal)'!N183</f>
        <v>61664869.620000005</v>
      </c>
      <c r="U183" s="72">
        <f>+'[4]Datos Anuales (sin Out y Cal)'!O183</f>
        <v>81.540000000000006</v>
      </c>
      <c r="V183" s="25">
        <f>+'[4]Datos Anuales (sin Out y Cal)'!P183</f>
        <v>899941.07</v>
      </c>
      <c r="W183" s="72">
        <f>+'[4]Datos Anuales (sin Out y Cal)'!Q183</f>
        <v>1.19</v>
      </c>
      <c r="X183" s="25">
        <f>+'[4]Datos Anuales (sin Out y Cal)'!R183</f>
        <v>0</v>
      </c>
      <c r="Y183" s="26"/>
      <c r="AA183" s="27">
        <v>286154</v>
      </c>
      <c r="AB183" s="27">
        <v>3880</v>
      </c>
      <c r="AC183" s="27">
        <v>21001787</v>
      </c>
      <c r="AD183" s="28">
        <v>0.61790316221814245</v>
      </c>
      <c r="AE183" s="28">
        <v>52.86585946234004</v>
      </c>
    </row>
    <row r="184" spans="1:31" ht="15" customHeight="1" x14ac:dyDescent="0.2">
      <c r="A184" s="24">
        <f>+'[4]Datos Anuales (sin Out y Cal)'!A184</f>
        <v>175</v>
      </c>
      <c r="B184" s="70" t="str">
        <f>+'[4]Datos Anuales (sin Out y Cal)'!B184</f>
        <v xml:space="preserve">Toledo Edison Company, The                                            </v>
      </c>
      <c r="C184" s="24">
        <f>+'[4]Datos Anuales (sin Out y Cal)'!C184</f>
        <v>2018</v>
      </c>
      <c r="D184" s="31">
        <f>+'[4]Datos Anuales (sin Out y Cal)'!D184</f>
        <v>1349546367.623795</v>
      </c>
      <c r="E184" s="25">
        <f>+'[4]Datos Anuales (sin Out y Cal)'!E184</f>
        <v>79792865.591043562</v>
      </c>
      <c r="F184" s="25">
        <f>+'[4]Datos Anuales (sin Out y Cal)'!F184</f>
        <v>24576035.916379705</v>
      </c>
      <c r="G184" s="31">
        <f>+'[4]Datos Anuales (sin Out y Cal)'!G184</f>
        <v>18293986.680364806</v>
      </c>
      <c r="H184" s="30">
        <v>175</v>
      </c>
      <c r="I184" s="31" t="s">
        <v>126</v>
      </c>
      <c r="J184" s="30">
        <v>2018</v>
      </c>
      <c r="K184" s="25">
        <f>+'[4]Datos Anuales (sin Out y Cal)'!H184</f>
        <v>4822388.4228708195</v>
      </c>
      <c r="L184" s="25">
        <f>+'[4]Datos Anuales (sin Out y Cal)'!I184</f>
        <v>10597384</v>
      </c>
      <c r="M184" s="25">
        <f>+'[4]Datos Anuales (sin Out y Cal)'!J184</f>
        <v>64786</v>
      </c>
      <c r="N184" s="25">
        <f>+'[4]Datos Anuales (sin Out y Cal)'!K184</f>
        <v>310979</v>
      </c>
      <c r="O184" s="25">
        <f>+'[4]Datos Anuales (sin Out y Cal)'!L184</f>
        <v>2367</v>
      </c>
      <c r="P184" s="30">
        <v>175</v>
      </c>
      <c r="Q184" s="34" t="s">
        <v>126</v>
      </c>
      <c r="R184" s="30">
        <v>2018</v>
      </c>
      <c r="S184" s="25">
        <f>+'[4]Datos Anuales (sin Out y Cal)'!M184</f>
        <v>29090.345673336287</v>
      </c>
      <c r="T184" s="25">
        <f>+'[4]Datos Anuales (sin Out y Cal)'!N184</f>
        <v>17335835.333999999</v>
      </c>
      <c r="U184" s="72">
        <f>+'[4]Datos Anuales (sin Out y Cal)'!O184</f>
        <v>55.746000000000002</v>
      </c>
      <c r="V184" s="25">
        <f>+'[4]Datos Anuales (sin Out y Cal)'!P184</f>
        <v>184410.54699999999</v>
      </c>
      <c r="W184" s="72">
        <f>+'[4]Datos Anuales (sin Out y Cal)'!Q184</f>
        <v>0.59299999999999997</v>
      </c>
      <c r="X184" s="25">
        <f>+'[4]Datos Anuales (sin Out y Cal)'!R184</f>
        <v>0</v>
      </c>
      <c r="Y184" s="26"/>
      <c r="AA184" s="27">
        <v>0</v>
      </c>
      <c r="AB184" s="27">
        <v>2367</v>
      </c>
      <c r="AC184" s="27">
        <v>1124932</v>
      </c>
      <c r="AD184" s="28">
        <v>5.4253018579285564E-2</v>
      </c>
      <c r="AE184" s="28">
        <v>0</v>
      </c>
    </row>
    <row r="185" spans="1:31" ht="15" customHeight="1" x14ac:dyDescent="0.2">
      <c r="A185" s="24">
        <f>+'[4]Datos Anuales (sin Out y Cal)'!A185</f>
        <v>177</v>
      </c>
      <c r="B185" s="70" t="str">
        <f>+'[4]Datos Anuales (sin Out y Cal)'!B185</f>
        <v xml:space="preserve">UNION ELECTRIC COMPANY                                                </v>
      </c>
      <c r="C185" s="24">
        <f>+'[4]Datos Anuales (sin Out y Cal)'!C185</f>
        <v>2018</v>
      </c>
      <c r="D185" s="31">
        <f>+'[4]Datos Anuales (sin Out y Cal)'!D185</f>
        <v>7613589330.3797874</v>
      </c>
      <c r="E185" s="25">
        <f>+'[4]Datos Anuales (sin Out y Cal)'!E185</f>
        <v>166488845.09131575</v>
      </c>
      <c r="F185" s="25">
        <f>+'[4]Datos Anuales (sin Out y Cal)'!F185</f>
        <v>165213558.8717792</v>
      </c>
      <c r="G185" s="31">
        <f>+'[4]Datos Anuales (sin Out y Cal)'!G185</f>
        <v>151125028.72087851</v>
      </c>
      <c r="H185" s="30">
        <v>177</v>
      </c>
      <c r="I185" s="31" t="s">
        <v>79</v>
      </c>
      <c r="J185" s="30">
        <v>2018</v>
      </c>
      <c r="K185" s="25">
        <f>+'[4]Datos Anuales (sin Out y Cal)'!H185</f>
        <v>103759086.75196338</v>
      </c>
      <c r="L185" s="25">
        <f>+'[4]Datos Anuales (sin Out y Cal)'!I185</f>
        <v>33699583</v>
      </c>
      <c r="M185" s="25">
        <f>+'[4]Datos Anuales (sin Out y Cal)'!J185</f>
        <v>1272385</v>
      </c>
      <c r="N185" s="25">
        <f>+'[4]Datos Anuales (sin Out y Cal)'!K185</f>
        <v>1223745</v>
      </c>
      <c r="O185" s="25">
        <f>+'[4]Datos Anuales (sin Out y Cal)'!L185</f>
        <v>5530.8324549073477</v>
      </c>
      <c r="P185" s="30">
        <v>177</v>
      </c>
      <c r="Q185" s="34" t="s">
        <v>79</v>
      </c>
      <c r="R185" s="30">
        <v>2018</v>
      </c>
      <c r="S185" s="25">
        <f>+'[4]Datos Anuales (sin Out y Cal)'!M185</f>
        <v>49022.760392311102</v>
      </c>
      <c r="T185" s="25">
        <f>+'[4]Datos Anuales (sin Out y Cal)'!N185</f>
        <v>105242070</v>
      </c>
      <c r="U185" s="72">
        <f>+'[4]Datos Anuales (sin Out y Cal)'!O185</f>
        <v>86</v>
      </c>
      <c r="V185" s="25">
        <f>+'[4]Datos Anuales (sin Out y Cal)'!P185</f>
        <v>1040183.25</v>
      </c>
      <c r="W185" s="72">
        <f>+'[4]Datos Anuales (sin Out y Cal)'!Q185</f>
        <v>0.85</v>
      </c>
      <c r="X185" s="25">
        <f>+'[4]Datos Anuales (sin Out y Cal)'!R185</f>
        <v>0</v>
      </c>
      <c r="Y185" s="26"/>
      <c r="AA185" s="27">
        <v>10035808</v>
      </c>
      <c r="AB185" s="27">
        <v>7118</v>
      </c>
      <c r="AC185" s="27">
        <v>45007776</v>
      </c>
      <c r="AD185" s="28">
        <v>0.72181426982336894</v>
      </c>
      <c r="AE185" s="28">
        <v>1587.1675450926523</v>
      </c>
    </row>
    <row r="186" spans="1:31" ht="15" customHeight="1" x14ac:dyDescent="0.2">
      <c r="A186" s="24">
        <f>+'[4]Datos Anuales (sin Out y Cal)'!A186</f>
        <v>178</v>
      </c>
      <c r="B186" s="70" t="str">
        <f>+'[4]Datos Anuales (sin Out y Cal)'!B186</f>
        <v xml:space="preserve">Duke Energy Kentucky, Inc.                                            </v>
      </c>
      <c r="C186" s="24">
        <f>+'[4]Datos Anuales (sin Out y Cal)'!C186</f>
        <v>2018</v>
      </c>
      <c r="D186" s="31">
        <f>+'[4]Datos Anuales (sin Out y Cal)'!D186</f>
        <v>567571009.36239064</v>
      </c>
      <c r="E186" s="25">
        <f>+'[4]Datos Anuales (sin Out y Cal)'!E186</f>
        <v>36310339.019322373</v>
      </c>
      <c r="F186" s="25">
        <f>+'[4]Datos Anuales (sin Out y Cal)'!F186</f>
        <v>7798490.5639267955</v>
      </c>
      <c r="G186" s="31">
        <f>+'[4]Datos Anuales (sin Out y Cal)'!G186</f>
        <v>13841665.658814041</v>
      </c>
      <c r="H186" s="30">
        <v>178</v>
      </c>
      <c r="I186" s="31" t="s">
        <v>48</v>
      </c>
      <c r="J186" s="30">
        <v>2018</v>
      </c>
      <c r="K186" s="25">
        <f>+'[4]Datos Anuales (sin Out y Cal)'!H186</f>
        <v>4935147.1521172505</v>
      </c>
      <c r="L186" s="25">
        <f>+'[4]Datos Anuales (sin Out y Cal)'!I186</f>
        <v>4133607</v>
      </c>
      <c r="M186" s="25">
        <f>+'[4]Datos Anuales (sin Out y Cal)'!J186</f>
        <v>324396</v>
      </c>
      <c r="N186" s="25">
        <f>+'[4]Datos Anuales (sin Out y Cal)'!K186</f>
        <v>142394</v>
      </c>
      <c r="O186" s="25">
        <f>+'[4]Datos Anuales (sin Out y Cal)'!L186</f>
        <v>735.31771853247358</v>
      </c>
      <c r="P186" s="30">
        <v>178</v>
      </c>
      <c r="Q186" s="34" t="s">
        <v>48</v>
      </c>
      <c r="R186" s="30">
        <v>2018</v>
      </c>
      <c r="S186" s="25">
        <f>+'[4]Datos Anuales (sin Out y Cal)'!M186</f>
        <v>7394.6365566481818</v>
      </c>
      <c r="T186" s="25">
        <f>+'[4]Datos Anuales (sin Out y Cal)'!N186</f>
        <v>11676308</v>
      </c>
      <c r="U186" s="72">
        <f>+'[4]Datos Anuales (sin Out y Cal)'!O186</f>
        <v>82</v>
      </c>
      <c r="V186" s="25">
        <f>+'[4]Datos Anuales (sin Out y Cal)'!P186</f>
        <v>133850.35999999999</v>
      </c>
      <c r="W186" s="72">
        <f>+'[4]Datos Anuales (sin Out y Cal)'!Q186</f>
        <v>0.94</v>
      </c>
      <c r="X186" s="25">
        <f>+'[4]Datos Anuales (sin Out y Cal)'!R186</f>
        <v>0</v>
      </c>
      <c r="Y186" s="26"/>
      <c r="AA186" s="27">
        <v>507428</v>
      </c>
      <c r="AB186" s="27">
        <v>819</v>
      </c>
      <c r="AC186" s="27">
        <v>4966207</v>
      </c>
      <c r="AD186" s="28">
        <v>0.69220831172885977</v>
      </c>
      <c r="AE186" s="28">
        <v>83.682281467526423</v>
      </c>
    </row>
    <row r="187" spans="1:31" ht="15" customHeight="1" x14ac:dyDescent="0.2">
      <c r="A187" s="24">
        <f>+'[4]Datos Anuales (sin Out y Cal)'!A187</f>
        <v>179</v>
      </c>
      <c r="B187" s="70" t="str">
        <f>+'[4]Datos Anuales (sin Out y Cal)'!B187</f>
        <v xml:space="preserve">The United Illuminating Company                                       </v>
      </c>
      <c r="C187" s="24">
        <f>+'[4]Datos Anuales (sin Out y Cal)'!C187</f>
        <v>2018</v>
      </c>
      <c r="D187" s="31">
        <f>+'[4]Datos Anuales (sin Out y Cal)'!D187</f>
        <v>1748092904.5492833</v>
      </c>
      <c r="E187" s="25">
        <f>+'[4]Datos Anuales (sin Out y Cal)'!E187</f>
        <v>111984431.58489287</v>
      </c>
      <c r="F187" s="25">
        <f>+'[4]Datos Anuales (sin Out y Cal)'!F187</f>
        <v>94408465.103792161</v>
      </c>
      <c r="G187" s="31">
        <f>+'[4]Datos Anuales (sin Out y Cal)'!G187</f>
        <v>99605198.733154252</v>
      </c>
      <c r="H187" s="30">
        <v>179</v>
      </c>
      <c r="I187" s="31" t="s">
        <v>82</v>
      </c>
      <c r="J187" s="30">
        <v>2018</v>
      </c>
      <c r="K187" s="25">
        <f>+'[4]Datos Anuales (sin Out y Cal)'!H187</f>
        <v>16842288.689472023</v>
      </c>
      <c r="L187" s="25">
        <f>+'[4]Datos Anuales (sin Out y Cal)'!I187</f>
        <v>5191057</v>
      </c>
      <c r="M187" s="25">
        <f>+'[4]Datos Anuales (sin Out y Cal)'!J187</f>
        <v>230657</v>
      </c>
      <c r="N187" s="25">
        <f>+'[4]Datos Anuales (sin Out y Cal)'!K187</f>
        <v>335965</v>
      </c>
      <c r="O187" s="25">
        <f>+'[4]Datos Anuales (sin Out y Cal)'!L187</f>
        <v>1274</v>
      </c>
      <c r="P187" s="30">
        <v>179</v>
      </c>
      <c r="Q187" s="34" t="s">
        <v>82</v>
      </c>
      <c r="R187" s="30">
        <v>2018</v>
      </c>
      <c r="S187" s="25">
        <f>+'[4]Datos Anuales (sin Out y Cal)'!M187</f>
        <v>9069.5520294453872</v>
      </c>
      <c r="T187" s="25">
        <f>+'[4]Datos Anuales (sin Out y Cal)'!N187</f>
        <v>19821935</v>
      </c>
      <c r="U187" s="72">
        <f>+'[4]Datos Anuales (sin Out y Cal)'!O187</f>
        <v>59</v>
      </c>
      <c r="V187" s="25">
        <f>+'[4]Datos Anuales (sin Out y Cal)'!P187</f>
        <v>393079.05</v>
      </c>
      <c r="W187" s="72">
        <f>+'[4]Datos Anuales (sin Out y Cal)'!Q187</f>
        <v>1.17</v>
      </c>
      <c r="X187" s="25">
        <f>+'[4]Datos Anuales (sin Out y Cal)'!R187</f>
        <v>0</v>
      </c>
      <c r="Y187" s="26"/>
      <c r="AA187" s="27">
        <v>0</v>
      </c>
      <c r="AB187" s="27">
        <v>1274</v>
      </c>
      <c r="AC187" s="27">
        <v>5421714</v>
      </c>
      <c r="AD187" s="28">
        <v>0.48580621922109196</v>
      </c>
      <c r="AE187" s="28">
        <v>0</v>
      </c>
    </row>
    <row r="188" spans="1:31" ht="15" customHeight="1" x14ac:dyDescent="0.2">
      <c r="A188" s="24">
        <f>+'[4]Datos Anuales (sin Out y Cal)'!A188</f>
        <v>181</v>
      </c>
      <c r="B188" s="70" t="str">
        <f>+'[4]Datos Anuales (sin Out y Cal)'!B188</f>
        <v xml:space="preserve">Upper Peninsula Power Company                                         </v>
      </c>
      <c r="C188" s="24">
        <f>+'[4]Datos Anuales (sin Out y Cal)'!C188</f>
        <v>2018</v>
      </c>
      <c r="D188" s="31">
        <f>+'[4]Datos Anuales (sin Out y Cal)'!D188</f>
        <v>249503170.57263917</v>
      </c>
      <c r="E188" s="25">
        <f>+'[4]Datos Anuales (sin Out y Cal)'!E188</f>
        <v>7476029.9963682108</v>
      </c>
      <c r="F188" s="25">
        <f>+'[4]Datos Anuales (sin Out y Cal)'!F188</f>
        <v>6844917.4182844544</v>
      </c>
      <c r="G188" s="31">
        <f>+'[4]Datos Anuales (sin Out y Cal)'!G188</f>
        <v>10841142.060458966</v>
      </c>
      <c r="H188" s="30">
        <v>181</v>
      </c>
      <c r="I188" s="31" t="s">
        <v>117</v>
      </c>
      <c r="J188" s="30">
        <v>2018</v>
      </c>
      <c r="K188" s="25">
        <f>+'[4]Datos Anuales (sin Out y Cal)'!H188</f>
        <v>6674710.118677252</v>
      </c>
      <c r="L188" s="25">
        <f>+'[4]Datos Anuales (sin Out y Cal)'!I188</f>
        <v>728281</v>
      </c>
      <c r="M188" s="25">
        <f>+'[4]Datos Anuales (sin Out y Cal)'!J188</f>
        <v>46489</v>
      </c>
      <c r="N188" s="25">
        <f>+'[4]Datos Anuales (sin Out y Cal)'!K188</f>
        <v>53192</v>
      </c>
      <c r="O188" s="25">
        <f>+'[4]Datos Anuales (sin Out y Cal)'!L188</f>
        <v>132.72167293748288</v>
      </c>
      <c r="P188" s="30">
        <v>181</v>
      </c>
      <c r="Q188" s="34" t="s">
        <v>117</v>
      </c>
      <c r="R188" s="30">
        <v>2018</v>
      </c>
      <c r="S188" s="25">
        <f>+'[4]Datos Anuales (sin Out y Cal)'!M188</f>
        <v>4988.5482408384951</v>
      </c>
      <c r="T188" s="25">
        <f>+'[4]Datos Anuales (sin Out y Cal)'!N188</f>
        <v>7281984.8000000007</v>
      </c>
      <c r="U188" s="72">
        <f>+'[4]Datos Anuales (sin Out y Cal)'!O188</f>
        <v>136.9</v>
      </c>
      <c r="V188" s="25">
        <f>+'[4]Datos Anuales (sin Out y Cal)'!P188</f>
        <v>61702.719999999994</v>
      </c>
      <c r="W188" s="72">
        <f>+'[4]Datos Anuales (sin Out y Cal)'!Q188</f>
        <v>1.1599999999999999</v>
      </c>
      <c r="X188" s="25">
        <f>+'[4]Datos Anuales (sin Out y Cal)'!R188</f>
        <v>0</v>
      </c>
      <c r="Y188" s="26"/>
      <c r="AA188" s="27">
        <v>25066</v>
      </c>
      <c r="AB188" s="27">
        <v>137</v>
      </c>
      <c r="AC188" s="27">
        <v>802660</v>
      </c>
      <c r="AD188" s="28">
        <v>0.6688164516881645</v>
      </c>
      <c r="AE188" s="28">
        <v>4.278327062517131</v>
      </c>
    </row>
    <row r="189" spans="1:31" ht="15" customHeight="1" x14ac:dyDescent="0.2">
      <c r="A189" s="24">
        <f>+'[4]Datos Anuales (sin Out y Cal)'!A189</f>
        <v>187</v>
      </c>
      <c r="B189" s="70" t="str">
        <f>+'[4]Datos Anuales (sin Out y Cal)'!B189</f>
        <v xml:space="preserve">Avista Corporation                                                    </v>
      </c>
      <c r="C189" s="24">
        <f>+'[4]Datos Anuales (sin Out y Cal)'!C189</f>
        <v>2018</v>
      </c>
      <c r="D189" s="31">
        <f>+'[4]Datos Anuales (sin Out y Cal)'!D189</f>
        <v>4104791237.9115124</v>
      </c>
      <c r="E189" s="25">
        <f>+'[4]Datos Anuales (sin Out y Cal)'!E189</f>
        <v>146405394.67907763</v>
      </c>
      <c r="F189" s="25">
        <f>+'[4]Datos Anuales (sin Out y Cal)'!F189</f>
        <v>52084849.912297085</v>
      </c>
      <c r="G189" s="31">
        <f>+'[4]Datos Anuales (sin Out y Cal)'!G189</f>
        <v>29963167.830069106</v>
      </c>
      <c r="H189" s="30">
        <v>187</v>
      </c>
      <c r="I189" s="31" t="s">
        <v>140</v>
      </c>
      <c r="J189" s="30">
        <v>2018</v>
      </c>
      <c r="K189" s="25">
        <f>+'[4]Datos Anuales (sin Out y Cal)'!H189</f>
        <v>46738301.231669769</v>
      </c>
      <c r="L189" s="25">
        <f>+'[4]Datos Anuales (sin Out y Cal)'!I189</f>
        <v>8587539</v>
      </c>
      <c r="M189" s="25">
        <f>+'[4]Datos Anuales (sin Out y Cal)'!J189</f>
        <v>491751</v>
      </c>
      <c r="N189" s="25">
        <f>+'[4]Datos Anuales (sin Out y Cal)'!K189</f>
        <v>384976</v>
      </c>
      <c r="O189" s="25">
        <f>+'[4]Datos Anuales (sin Out y Cal)'!L189</f>
        <v>1212.3180006088767</v>
      </c>
      <c r="P189" s="30">
        <v>187</v>
      </c>
      <c r="Q189" s="34" t="s">
        <v>140</v>
      </c>
      <c r="R189" s="30">
        <v>2018</v>
      </c>
      <c r="S189" s="25">
        <f>+'[4]Datos Anuales (sin Out y Cal)'!M189</f>
        <v>57175.03824836258</v>
      </c>
      <c r="T189" s="25">
        <f>+'[4]Datos Anuales (sin Out y Cal)'!N189</f>
        <v>45042192</v>
      </c>
      <c r="U189" s="72">
        <f>+'[4]Datos Anuales (sin Out y Cal)'!O189</f>
        <v>117</v>
      </c>
      <c r="V189" s="25">
        <f>+'[4]Datos Anuales (sin Out y Cal)'!P189</f>
        <v>319530.07999999996</v>
      </c>
      <c r="W189" s="72">
        <f>+'[4]Datos Anuales (sin Out y Cal)'!Q189</f>
        <v>0.83</v>
      </c>
      <c r="X189" s="25">
        <f>+'[4]Datos Anuales (sin Out y Cal)'!R189</f>
        <v>0</v>
      </c>
      <c r="Y189" s="26"/>
      <c r="AA189" s="27">
        <v>3777497</v>
      </c>
      <c r="AB189" s="27">
        <v>1716</v>
      </c>
      <c r="AC189" s="27">
        <v>12869598</v>
      </c>
      <c r="AD189" s="28">
        <v>0.85613764089791478</v>
      </c>
      <c r="AE189" s="28">
        <v>503.68199939112327</v>
      </c>
    </row>
    <row r="190" spans="1:31" ht="15" customHeight="1" x14ac:dyDescent="0.2">
      <c r="A190" s="24">
        <f>+'[4]Datos Anuales (sin Out y Cal)'!A190</f>
        <v>188</v>
      </c>
      <c r="B190" s="70" t="str">
        <f>+'[4]Datos Anuales (sin Out y Cal)'!B190</f>
        <v xml:space="preserve">WEST PENN POWER COMPANY                                               </v>
      </c>
      <c r="C190" s="24">
        <f>+'[4]Datos Anuales (sin Out y Cal)'!C190</f>
        <v>2018</v>
      </c>
      <c r="D190" s="31">
        <f>+'[4]Datos Anuales (sin Out y Cal)'!D190</f>
        <v>2777328931.8230777</v>
      </c>
      <c r="E190" s="25">
        <f>+'[4]Datos Anuales (sin Out y Cal)'!E190</f>
        <v>209629629.80684754</v>
      </c>
      <c r="F190" s="25">
        <f>+'[4]Datos Anuales (sin Out y Cal)'!F190</f>
        <v>72072406.156352982</v>
      </c>
      <c r="G190" s="31">
        <f>+'[4]Datos Anuales (sin Out y Cal)'!G190</f>
        <v>81117654.508752584</v>
      </c>
      <c r="H190" s="30">
        <v>188</v>
      </c>
      <c r="I190" s="31" t="s">
        <v>57</v>
      </c>
      <c r="J190" s="30">
        <v>2018</v>
      </c>
      <c r="K190" s="25">
        <f>+'[4]Datos Anuales (sin Out y Cal)'!H190</f>
        <v>35548948.215414643</v>
      </c>
      <c r="L190" s="25">
        <f>+'[4]Datos Anuales (sin Out y Cal)'!I190</f>
        <v>20550304</v>
      </c>
      <c r="M190" s="25">
        <f>+'[4]Datos Anuales (sin Out y Cal)'!J190</f>
        <v>424083</v>
      </c>
      <c r="N190" s="25">
        <f>+'[4]Datos Anuales (sin Out y Cal)'!K190</f>
        <v>726164</v>
      </c>
      <c r="O190" s="25">
        <f>+'[4]Datos Anuales (sin Out y Cal)'!L190</f>
        <v>3862.3631007842532</v>
      </c>
      <c r="P190" s="30">
        <v>188</v>
      </c>
      <c r="Q190" s="34" t="s">
        <v>57</v>
      </c>
      <c r="R190" s="30">
        <v>2018</v>
      </c>
      <c r="S190" s="25">
        <f>+'[4]Datos Anuales (sin Out y Cal)'!M190</f>
        <v>34645.198898293325</v>
      </c>
      <c r="T190" s="25">
        <f>+'[4]Datos Anuales (sin Out y Cal)'!N190</f>
        <v>123903184.82800001</v>
      </c>
      <c r="U190" s="72">
        <f>+'[4]Datos Anuales (sin Out y Cal)'!O190</f>
        <v>170.62700000000001</v>
      </c>
      <c r="V190" s="25">
        <f>+'[4]Datos Anuales (sin Out y Cal)'!P190</f>
        <v>1044223.8319999999</v>
      </c>
      <c r="W190" s="72">
        <f>+'[4]Datos Anuales (sin Out y Cal)'!Q190</f>
        <v>1.4379999999999999</v>
      </c>
      <c r="X190" s="25">
        <f>+'[4]Datos Anuales (sin Out y Cal)'!R190</f>
        <v>0</v>
      </c>
      <c r="Y190" s="26"/>
      <c r="AA190" s="27">
        <v>32590</v>
      </c>
      <c r="AB190" s="27">
        <v>3879</v>
      </c>
      <c r="AC190" s="27">
        <v>7598568</v>
      </c>
      <c r="AD190" s="28">
        <v>0.22361857137307667</v>
      </c>
      <c r="AE190" s="28">
        <v>16.636899215746965</v>
      </c>
    </row>
    <row r="191" spans="1:31" ht="15" customHeight="1" x14ac:dyDescent="0.2">
      <c r="A191" s="24">
        <f>+'[4]Datos Anuales (sin Out y Cal)'!A191</f>
        <v>192</v>
      </c>
      <c r="B191" s="70" t="str">
        <f>+'[4]Datos Anuales (sin Out y Cal)'!B191</f>
        <v xml:space="preserve">Wheeling Power Company                                                </v>
      </c>
      <c r="C191" s="24">
        <f>+'[4]Datos Anuales (sin Out y Cal)'!C191</f>
        <v>2018</v>
      </c>
      <c r="D191" s="31">
        <f>+'[4]Datos Anuales (sin Out y Cal)'!D191</f>
        <v>199819855.13187176</v>
      </c>
      <c r="E191" s="25">
        <f>+'[4]Datos Anuales (sin Out y Cal)'!E191</f>
        <v>5867728.9451085748</v>
      </c>
      <c r="F191" s="25">
        <f>+'[4]Datos Anuales (sin Out y Cal)'!F191</f>
        <v>3585648.2642266401</v>
      </c>
      <c r="G191" s="31">
        <f>+'[4]Datos Anuales (sin Out y Cal)'!G191</f>
        <v>9916429.6806466505</v>
      </c>
      <c r="H191" s="30">
        <v>192</v>
      </c>
      <c r="I191" s="31" t="s">
        <v>49</v>
      </c>
      <c r="J191" s="30">
        <v>2018</v>
      </c>
      <c r="K191" s="25">
        <f>+'[4]Datos Anuales (sin Out y Cal)'!H191</f>
        <v>1667058.9716264899</v>
      </c>
      <c r="L191" s="25">
        <f>+'[4]Datos Anuales (sin Out y Cal)'!I191</f>
        <v>4351025</v>
      </c>
      <c r="M191" s="25">
        <f>+'[4]Datos Anuales (sin Out y Cal)'!J191</f>
        <v>112116</v>
      </c>
      <c r="N191" s="25">
        <f>+'[4]Datos Anuales (sin Out y Cal)'!K191</f>
        <v>41599</v>
      </c>
      <c r="O191" s="25">
        <f>+'[4]Datos Anuales (sin Out y Cal)'!L191</f>
        <v>549.24461311983953</v>
      </c>
      <c r="P191" s="30">
        <v>192</v>
      </c>
      <c r="Q191" s="34" t="s">
        <v>49</v>
      </c>
      <c r="R191" s="30">
        <v>2018</v>
      </c>
      <c r="S191" s="25">
        <f>+'[4]Datos Anuales (sin Out y Cal)'!M191</f>
        <v>2803.006668768367</v>
      </c>
      <c r="T191" s="25">
        <f>+'[4]Datos Anuales (sin Out y Cal)'!N191</f>
        <v>28936264.400000002</v>
      </c>
      <c r="U191" s="72">
        <f>+'[4]Datos Anuales (sin Out y Cal)'!O191</f>
        <v>695.6</v>
      </c>
      <c r="V191" s="25">
        <f>+'[4]Datos Anuales (sin Out y Cal)'!P191</f>
        <v>120221.11</v>
      </c>
      <c r="W191" s="72">
        <f>+'[4]Datos Anuales (sin Out y Cal)'!Q191</f>
        <v>2.89</v>
      </c>
      <c r="X191" s="25">
        <f>+'[4]Datos Anuales (sin Out y Cal)'!R191</f>
        <v>0</v>
      </c>
      <c r="Y191" s="26"/>
      <c r="AA191" s="27">
        <v>704971</v>
      </c>
      <c r="AB191" s="27">
        <v>636</v>
      </c>
      <c r="AC191" s="27">
        <v>5168112</v>
      </c>
      <c r="AD191" s="28">
        <v>0.92762126303092962</v>
      </c>
      <c r="AE191" s="28">
        <v>86.755386880160501</v>
      </c>
    </row>
    <row r="192" spans="1:31" ht="15" customHeight="1" x14ac:dyDescent="0.2">
      <c r="A192" s="24">
        <f>+'[4]Datos Anuales (sin Out y Cal)'!A192</f>
        <v>193</v>
      </c>
      <c r="B192" s="70" t="str">
        <f>+'[4]Datos Anuales (sin Out y Cal)'!B192</f>
        <v xml:space="preserve">Wisconsin Electric Power Company                                      </v>
      </c>
      <c r="C192" s="24">
        <f>+'[4]Datos Anuales (sin Out y Cal)'!C192</f>
        <v>2018</v>
      </c>
      <c r="D192" s="31">
        <f>+'[4]Datos Anuales (sin Out y Cal)'!D192</f>
        <v>5121444961.6869659</v>
      </c>
      <c r="E192" s="25">
        <f>+'[4]Datos Anuales (sin Out y Cal)'!E192</f>
        <v>305141427.14518154</v>
      </c>
      <c r="F192" s="25">
        <f>+'[4]Datos Anuales (sin Out y Cal)'!F192</f>
        <v>118137826.59547064</v>
      </c>
      <c r="G192" s="31">
        <f>+'[4]Datos Anuales (sin Out y Cal)'!G192</f>
        <v>75810769.585107312</v>
      </c>
      <c r="H192" s="30">
        <v>193</v>
      </c>
      <c r="I192" s="31" t="s">
        <v>55</v>
      </c>
      <c r="J192" s="30">
        <v>2018</v>
      </c>
      <c r="K192" s="25">
        <f>+'[4]Datos Anuales (sin Out y Cal)'!H192</f>
        <v>22537471.529728413</v>
      </c>
      <c r="L192" s="25">
        <f>+'[4]Datos Anuales (sin Out y Cal)'!I192</f>
        <v>25546478</v>
      </c>
      <c r="M192" s="25">
        <f>+'[4]Datos Anuales (sin Out y Cal)'!J192</f>
        <v>791354</v>
      </c>
      <c r="N192" s="25">
        <f>+'[4]Datos Anuales (sin Out y Cal)'!K192</f>
        <v>1130448</v>
      </c>
      <c r="O192" s="25">
        <f>+'[4]Datos Anuales (sin Out y Cal)'!L192</f>
        <v>4423.2882601375595</v>
      </c>
      <c r="P192" s="30">
        <v>193</v>
      </c>
      <c r="Q192" s="34" t="s">
        <v>55</v>
      </c>
      <c r="R192" s="30">
        <v>2018</v>
      </c>
      <c r="S192" s="25">
        <f>+'[4]Datos Anuales (sin Out y Cal)'!M192</f>
        <v>113173.76944448748</v>
      </c>
      <c r="T192" s="25">
        <f>+'[4]Datos Anuales (sin Out y Cal)'!N192</f>
        <v>79131360</v>
      </c>
      <c r="U192" s="72">
        <f>+'[4]Datos Anuales (sin Out y Cal)'!O192</f>
        <v>70</v>
      </c>
      <c r="V192" s="25">
        <f>+'[4]Datos Anuales (sin Out y Cal)'!P192</f>
        <v>827487.93599999999</v>
      </c>
      <c r="W192" s="72">
        <f>+'[4]Datos Anuales (sin Out y Cal)'!Q192</f>
        <v>0.73199999999999998</v>
      </c>
      <c r="X192" s="25">
        <f>+'[4]Datos Anuales (sin Out y Cal)'!R192</f>
        <v>0</v>
      </c>
      <c r="Y192" s="26"/>
      <c r="AA192" s="27">
        <v>7112086</v>
      </c>
      <c r="AB192" s="27">
        <v>5615</v>
      </c>
      <c r="AC192" s="27">
        <v>33510086</v>
      </c>
      <c r="AD192" s="28">
        <v>0.68127378149688744</v>
      </c>
      <c r="AE192" s="28">
        <v>1191.7117398624403</v>
      </c>
    </row>
    <row r="193" spans="1:31" ht="15" customHeight="1" x14ac:dyDescent="0.2">
      <c r="A193" s="24">
        <f>+'[4]Datos Anuales (sin Out y Cal)'!A193</f>
        <v>194</v>
      </c>
      <c r="B193" s="70" t="str">
        <f>+'[4]Datos Anuales (sin Out y Cal)'!B193</f>
        <v xml:space="preserve">Wisconsin Power and Light Company                                     </v>
      </c>
      <c r="C193" s="24">
        <f>+'[4]Datos Anuales (sin Out y Cal)'!C193</f>
        <v>2018</v>
      </c>
      <c r="D193" s="31">
        <f>+'[4]Datos Anuales (sin Out y Cal)'!D193</f>
        <v>2743747733.2383223</v>
      </c>
      <c r="E193" s="25">
        <f>+'[4]Datos Anuales (sin Out y Cal)'!E193</f>
        <v>144199782.16951206</v>
      </c>
      <c r="F193" s="25">
        <f>+'[4]Datos Anuales (sin Out y Cal)'!F193</f>
        <v>24620435.329462279</v>
      </c>
      <c r="G193" s="31">
        <f>+'[4]Datos Anuales (sin Out y Cal)'!G193</f>
        <v>31671013.916690595</v>
      </c>
      <c r="H193" s="30">
        <v>194</v>
      </c>
      <c r="I193" s="31" t="s">
        <v>71</v>
      </c>
      <c r="J193" s="30">
        <v>2018</v>
      </c>
      <c r="K193" s="25">
        <f>+'[4]Datos Anuales (sin Out y Cal)'!H193</f>
        <v>18346402.458270296</v>
      </c>
      <c r="L193" s="25">
        <f>+'[4]Datos Anuales (sin Out y Cal)'!I193</f>
        <v>11072736</v>
      </c>
      <c r="M193" s="25">
        <f>+'[4]Datos Anuales (sin Out y Cal)'!J193</f>
        <v>381327</v>
      </c>
      <c r="N193" s="25">
        <f>+'[4]Datos Anuales (sin Out y Cal)'!K193</f>
        <v>473724</v>
      </c>
      <c r="O193" s="25">
        <f>+'[4]Datos Anuales (sin Out y Cal)'!L193</f>
        <v>2034.731323954619</v>
      </c>
      <c r="P193" s="30">
        <v>194</v>
      </c>
      <c r="Q193" s="34" t="s">
        <v>71</v>
      </c>
      <c r="R193" s="30">
        <v>2018</v>
      </c>
      <c r="S193" s="25">
        <f>+'[4]Datos Anuales (sin Out y Cal)'!M193</f>
        <v>32619.355649706864</v>
      </c>
      <c r="T193" s="25">
        <f>+'[4]Datos Anuales (sin Out y Cal)'!N193</f>
        <v>44482683.600000001</v>
      </c>
      <c r="U193" s="72">
        <f>+'[4]Datos Anuales (sin Out y Cal)'!O193</f>
        <v>93.9</v>
      </c>
      <c r="V193" s="25">
        <f>+'[4]Datos Anuales (sin Out y Cal)'!P193</f>
        <v>487935.72000000003</v>
      </c>
      <c r="W193" s="72">
        <f>+'[4]Datos Anuales (sin Out y Cal)'!Q193</f>
        <v>1.03</v>
      </c>
      <c r="X193" s="25">
        <f>+'[4]Datos Anuales (sin Out y Cal)'!R193</f>
        <v>0</v>
      </c>
      <c r="Y193" s="26"/>
      <c r="AA193" s="27">
        <v>3446629</v>
      </c>
      <c r="AB193" s="27">
        <v>2647</v>
      </c>
      <c r="AC193" s="27">
        <v>14900692</v>
      </c>
      <c r="AD193" s="28">
        <v>0.64261134773060913</v>
      </c>
      <c r="AE193" s="28">
        <v>612.26867604538097</v>
      </c>
    </row>
    <row r="194" spans="1:31" ht="15" customHeight="1" x14ac:dyDescent="0.2">
      <c r="A194" s="24">
        <f>+'[4]Datos Anuales (sin Out y Cal)'!A194</f>
        <v>195</v>
      </c>
      <c r="B194" s="70" t="str">
        <f>+'[4]Datos Anuales (sin Out y Cal)'!B194</f>
        <v xml:space="preserve">Wisconsin Public Service Corporation                                  </v>
      </c>
      <c r="C194" s="24">
        <f>+'[4]Datos Anuales (sin Out y Cal)'!C194</f>
        <v>2018</v>
      </c>
      <c r="D194" s="31">
        <f>+'[4]Datos Anuales (sin Out y Cal)'!D194</f>
        <v>1745003439.3901451</v>
      </c>
      <c r="E194" s="25">
        <f>+'[4]Datos Anuales (sin Out y Cal)'!E194</f>
        <v>115206939.83096604</v>
      </c>
      <c r="F194" s="25">
        <f>+'[4]Datos Anuales (sin Out y Cal)'!F194</f>
        <v>35201637.446767606</v>
      </c>
      <c r="G194" s="31">
        <f>+'[4]Datos Anuales (sin Out y Cal)'!G194</f>
        <v>27828528.668011207</v>
      </c>
      <c r="H194" s="30">
        <v>195</v>
      </c>
      <c r="I194" s="31" t="s">
        <v>68</v>
      </c>
      <c r="J194" s="30">
        <v>2018</v>
      </c>
      <c r="K194" s="25">
        <f>+'[4]Datos Anuales (sin Out y Cal)'!H194</f>
        <v>14709017.577983694</v>
      </c>
      <c r="L194" s="25">
        <f>+'[4]Datos Anuales (sin Out y Cal)'!I194</f>
        <v>11067870</v>
      </c>
      <c r="M194" s="25">
        <f>+'[4]Datos Anuales (sin Out y Cal)'!J194</f>
        <v>399771</v>
      </c>
      <c r="N194" s="25">
        <f>+'[4]Datos Anuales (sin Out y Cal)'!K194</f>
        <v>444670</v>
      </c>
      <c r="O194" s="25">
        <f>+'[4]Datos Anuales (sin Out y Cal)'!L194</f>
        <v>1622.6610600705271</v>
      </c>
      <c r="P194" s="30">
        <v>195</v>
      </c>
      <c r="Q194" s="34" t="s">
        <v>68</v>
      </c>
      <c r="R194" s="30">
        <v>2018</v>
      </c>
      <c r="S194" s="25">
        <f>+'[4]Datos Anuales (sin Out y Cal)'!M194</f>
        <v>23855.642453309305</v>
      </c>
      <c r="T194" s="25">
        <f>+'[4]Datos Anuales (sin Out y Cal)'!N194</f>
        <v>48024360</v>
      </c>
      <c r="U194" s="72">
        <f>+'[4]Datos Anuales (sin Out y Cal)'!O194</f>
        <v>108</v>
      </c>
      <c r="V194" s="25">
        <f>+'[4]Datos Anuales (sin Out y Cal)'!P194</f>
        <v>432219.24</v>
      </c>
      <c r="W194" s="72">
        <f>+'[4]Datos Anuales (sin Out y Cal)'!Q194</f>
        <v>0.97199999999999998</v>
      </c>
      <c r="X194" s="25">
        <f>+'[4]Datos Anuales (sin Out y Cal)'!R194</f>
        <v>0</v>
      </c>
      <c r="Y194" s="26"/>
      <c r="AA194" s="27">
        <v>4145014</v>
      </c>
      <c r="AB194" s="27">
        <v>2206</v>
      </c>
      <c r="AC194" s="27">
        <v>15675108</v>
      </c>
      <c r="AD194" s="28">
        <v>0.81114954234404302</v>
      </c>
      <c r="AE194" s="28">
        <v>583.33893992947287</v>
      </c>
    </row>
    <row r="195" spans="1:31" ht="15" customHeight="1" x14ac:dyDescent="0.2">
      <c r="A195" s="24">
        <f>+'[4]Datos Anuales (sin Out y Cal)'!A195</f>
        <v>281</v>
      </c>
      <c r="B195" s="70" t="str">
        <f>+'[4]Datos Anuales (sin Out y Cal)'!B195</f>
        <v xml:space="preserve">Interstate Power and Light Company                                    </v>
      </c>
      <c r="C195" s="24">
        <f>+'[4]Datos Anuales (sin Out y Cal)'!C195</f>
        <v>2018</v>
      </c>
      <c r="D195" s="31">
        <f>+'[4]Datos Anuales (sin Out y Cal)'!D195</f>
        <v>3461483311.6344819</v>
      </c>
      <c r="E195" s="25">
        <f>+'[4]Datos Anuales (sin Out y Cal)'!E195</f>
        <v>203298497.39971656</v>
      </c>
      <c r="F195" s="25">
        <f>+'[4]Datos Anuales (sin Out y Cal)'!F195</f>
        <v>64763700.116879269</v>
      </c>
      <c r="G195" s="31">
        <f>+'[4]Datos Anuales (sin Out y Cal)'!G195</f>
        <v>33804937.068804026</v>
      </c>
      <c r="H195" s="30">
        <v>281</v>
      </c>
      <c r="I195" s="31" t="s">
        <v>60</v>
      </c>
      <c r="J195" s="30">
        <v>2018</v>
      </c>
      <c r="K195" s="25">
        <f>+'[4]Datos Anuales (sin Out y Cal)'!H195</f>
        <v>21831534.177493345</v>
      </c>
      <c r="L195" s="25">
        <f>+'[4]Datos Anuales (sin Out y Cal)'!I195</f>
        <v>14707168</v>
      </c>
      <c r="M195" s="25">
        <f>+'[4]Datos Anuales (sin Out y Cal)'!J195</f>
        <v>377585</v>
      </c>
      <c r="N195" s="25">
        <f>+'[4]Datos Anuales (sin Out y Cal)'!K195</f>
        <v>490250</v>
      </c>
      <c r="O195" s="25">
        <f>+'[4]Datos Anuales (sin Out y Cal)'!L195</f>
        <v>2370.6079339662806</v>
      </c>
      <c r="P195" s="30">
        <v>281</v>
      </c>
      <c r="Q195" s="34" t="s">
        <v>60</v>
      </c>
      <c r="R195" s="30">
        <v>2018</v>
      </c>
      <c r="S195" s="25">
        <f>+'[4]Datos Anuales (sin Out y Cal)'!M195</f>
        <v>37392.668203858309</v>
      </c>
      <c r="T195" s="25">
        <f>+'[4]Datos Anuales (sin Out y Cal)'!N195</f>
        <v>46034475</v>
      </c>
      <c r="U195" s="72">
        <f>+'[4]Datos Anuales (sin Out y Cal)'!O195</f>
        <v>93.9</v>
      </c>
      <c r="V195" s="25">
        <f>+'[4]Datos Anuales (sin Out y Cal)'!P195</f>
        <v>504957.5</v>
      </c>
      <c r="W195" s="72">
        <f>+'[4]Datos Anuales (sin Out y Cal)'!Q195</f>
        <v>1.03</v>
      </c>
      <c r="X195" s="25">
        <f>+'[4]Datos Anuales (sin Out y Cal)'!R195</f>
        <v>0</v>
      </c>
      <c r="Y195" s="26"/>
      <c r="AA195" s="27">
        <v>3563796</v>
      </c>
      <c r="AB195" s="27">
        <v>2929</v>
      </c>
      <c r="AC195" s="27">
        <v>18693601</v>
      </c>
      <c r="AD195" s="28">
        <v>0.72856699108739398</v>
      </c>
      <c r="AE195" s="28">
        <v>558.39206603371929</v>
      </c>
    </row>
    <row r="196" spans="1:31" ht="15" customHeight="1" x14ac:dyDescent="0.2">
      <c r="A196" s="24">
        <f>+'[4]Datos Anuales (sin Out y Cal)'!A196</f>
        <v>288</v>
      </c>
      <c r="B196" s="70" t="str">
        <f>+'[4]Datos Anuales (sin Out y Cal)'!B196</f>
        <v xml:space="preserve">UNS Electric, Inc.                                                    </v>
      </c>
      <c r="C196" s="24">
        <f>+'[4]Datos Anuales (sin Out y Cal)'!C196</f>
        <v>2018</v>
      </c>
      <c r="D196" s="31">
        <f>+'[4]Datos Anuales (sin Out y Cal)'!D196</f>
        <v>820601073.97746336</v>
      </c>
      <c r="E196" s="25">
        <f>+'[4]Datos Anuales (sin Out y Cal)'!E196</f>
        <v>22863090.794101935</v>
      </c>
      <c r="F196" s="25">
        <f>+'[4]Datos Anuales (sin Out y Cal)'!F196</f>
        <v>7223091.6408502385</v>
      </c>
      <c r="G196" s="31">
        <f>+'[4]Datos Anuales (sin Out y Cal)'!G196</f>
        <v>5545687.4330178658</v>
      </c>
      <c r="H196" s="30">
        <v>288</v>
      </c>
      <c r="I196" s="31" t="s">
        <v>46</v>
      </c>
      <c r="J196" s="30">
        <v>2018</v>
      </c>
      <c r="K196" s="25">
        <f>+'[4]Datos Anuales (sin Out y Cal)'!H196</f>
        <v>3587476.582079594</v>
      </c>
      <c r="L196" s="25">
        <f>+'[4]Datos Anuales (sin Out y Cal)'!I196</f>
        <v>1700252</v>
      </c>
      <c r="M196" s="25">
        <f>+'[4]Datos Anuales (sin Out y Cal)'!J196</f>
        <v>141779</v>
      </c>
      <c r="N196" s="25">
        <f>+'[4]Datos Anuales (sin Out y Cal)'!K196</f>
        <v>95492</v>
      </c>
      <c r="O196" s="25">
        <f>+'[4]Datos Anuales (sin Out y Cal)'!L196</f>
        <v>359.2172849579328</v>
      </c>
      <c r="P196" s="30">
        <v>288</v>
      </c>
      <c r="Q196" s="34" t="s">
        <v>46</v>
      </c>
      <c r="R196" s="30">
        <v>2018</v>
      </c>
      <c r="S196" s="25">
        <f>+'[4]Datos Anuales (sin Out y Cal)'!M196</f>
        <v>11022.117277667108</v>
      </c>
      <c r="T196" s="25">
        <f>+'[4]Datos Anuales (sin Out y Cal)'!N196</f>
        <v>4552103.6400000006</v>
      </c>
      <c r="U196" s="72">
        <f>+'[4]Datos Anuales (sin Out y Cal)'!O196</f>
        <v>47.67</v>
      </c>
      <c r="V196" s="25">
        <f>+'[4]Datos Anuales (sin Out y Cal)'!P196</f>
        <v>59205.04</v>
      </c>
      <c r="W196" s="72">
        <f>+'[4]Datos Anuales (sin Out y Cal)'!Q196</f>
        <v>0.62</v>
      </c>
      <c r="X196" s="25">
        <f>+'[4]Datos Anuales (sin Out y Cal)'!R196</f>
        <v>0</v>
      </c>
      <c r="Y196" s="26"/>
      <c r="AA196" s="27">
        <v>368238</v>
      </c>
      <c r="AB196" s="27">
        <v>431</v>
      </c>
      <c r="AC196" s="27">
        <v>2210986</v>
      </c>
      <c r="AD196" s="28">
        <v>0.58560478445581587</v>
      </c>
      <c r="AE196" s="28">
        <v>71.782715042067196</v>
      </c>
    </row>
    <row r="197" spans="1:31" ht="15" customHeight="1" x14ac:dyDescent="0.2">
      <c r="A197" s="24">
        <f>+'[4]Datos Anuales (sin Out y Cal)'!A197</f>
        <v>290</v>
      </c>
      <c r="B197" s="70" t="str">
        <f>+'[4]Datos Anuales (sin Out y Cal)'!B197</f>
        <v xml:space="preserve">Unitil Energy Systems, Inc.                                           </v>
      </c>
      <c r="C197" s="24">
        <f>+'[4]Datos Anuales (sin Out y Cal)'!C197</f>
        <v>2018</v>
      </c>
      <c r="D197" s="31">
        <f>+'[4]Datos Anuales (sin Out y Cal)'!D197</f>
        <v>359419844.05209136</v>
      </c>
      <c r="E197" s="25">
        <f>+'[4]Datos Anuales (sin Out y Cal)'!E197</f>
        <v>20787070.655922342</v>
      </c>
      <c r="F197" s="25">
        <f>+'[4]Datos Anuales (sin Out y Cal)'!F197</f>
        <v>9110855.9951019194</v>
      </c>
      <c r="G197" s="31">
        <f>+'[4]Datos Anuales (sin Out y Cal)'!G197</f>
        <v>8566812.6879633479</v>
      </c>
      <c r="H197" s="30">
        <v>290</v>
      </c>
      <c r="I197" s="31" t="s">
        <v>91</v>
      </c>
      <c r="J197" s="30">
        <v>2018</v>
      </c>
      <c r="K197" s="25">
        <f>+'[4]Datos Anuales (sin Out y Cal)'!H197</f>
        <v>3997886.6681220392</v>
      </c>
      <c r="L197" s="25">
        <f>+'[4]Datos Anuales (sin Out y Cal)'!I197</f>
        <v>1223545</v>
      </c>
      <c r="M197" s="25">
        <f>+'[4]Datos Anuales (sin Out y Cal)'!J197</f>
        <v>14566</v>
      </c>
      <c r="N197" s="25">
        <f>+'[4]Datos Anuales (sin Out y Cal)'!K197</f>
        <v>78634</v>
      </c>
      <c r="O197" s="25">
        <f>+'[4]Datos Anuales (sin Out y Cal)'!L197</f>
        <v>270.36767283246758</v>
      </c>
      <c r="P197" s="30">
        <v>290</v>
      </c>
      <c r="Q197" s="34" t="s">
        <v>91</v>
      </c>
      <c r="R197" s="30">
        <v>2018</v>
      </c>
      <c r="S197" s="25">
        <f>+'[4]Datos Anuales (sin Out y Cal)'!M197</f>
        <v>2152.0524943405539</v>
      </c>
      <c r="T197" s="25">
        <f>+'[4]Datos Anuales (sin Out y Cal)'!N197</f>
        <v>9105817.1999999993</v>
      </c>
      <c r="U197" s="72">
        <f>+'[4]Datos Anuales (sin Out y Cal)'!O197</f>
        <v>115.8</v>
      </c>
      <c r="V197" s="25">
        <f>+'[4]Datos Anuales (sin Out y Cal)'!P197</f>
        <v>152314.05799999999</v>
      </c>
      <c r="W197" s="72">
        <f>+'[4]Datos Anuales (sin Out y Cal)'!Q197</f>
        <v>1.9370000000000001</v>
      </c>
      <c r="X197" s="25">
        <f>+'[4]Datos Anuales (sin Out y Cal)'!R197</f>
        <v>0</v>
      </c>
      <c r="Y197" s="26"/>
      <c r="AA197" s="27">
        <v>56135</v>
      </c>
      <c r="AB197" s="27">
        <v>292</v>
      </c>
      <c r="AC197" s="27">
        <v>757728</v>
      </c>
      <c r="AD197" s="28">
        <v>0.29622818540063806</v>
      </c>
      <c r="AE197" s="28">
        <v>21.632327167532409</v>
      </c>
    </row>
    <row r="198" spans="1:31" ht="15" customHeight="1" x14ac:dyDescent="0.2">
      <c r="A198" s="24">
        <f>+'[4]Datos Anuales (sin Out y Cal)'!A198</f>
        <v>309</v>
      </c>
      <c r="B198" s="70" t="str">
        <f>+'[4]Datos Anuales (sin Out y Cal)'!B198</f>
        <v xml:space="preserve">NSTAR Electric Company                                                </v>
      </c>
      <c r="C198" s="24">
        <f>+'[4]Datos Anuales (sin Out y Cal)'!C198</f>
        <v>2018</v>
      </c>
      <c r="D198" s="31">
        <f>+'[4]Datos Anuales (sin Out y Cal)'!D198</f>
        <v>7802501320.7911844</v>
      </c>
      <c r="E198" s="25">
        <f>+'[4]Datos Anuales (sin Out y Cal)'!E198</f>
        <v>382830130.56332225</v>
      </c>
      <c r="F198" s="25">
        <f>+'[4]Datos Anuales (sin Out y Cal)'!F198</f>
        <v>411691939.36848074</v>
      </c>
      <c r="G198" s="31">
        <f>+'[4]Datos Anuales (sin Out y Cal)'!G198</f>
        <v>164522303.97136489</v>
      </c>
      <c r="H198" s="30">
        <v>309</v>
      </c>
      <c r="I198" s="31" t="s">
        <v>136</v>
      </c>
      <c r="J198" s="30">
        <v>2018</v>
      </c>
      <c r="K198" s="25">
        <f>+'[4]Datos Anuales (sin Out y Cal)'!H198</f>
        <v>81093504.616350695</v>
      </c>
      <c r="L198" s="25">
        <f>+'[4]Datos Anuales (sin Out y Cal)'!I198</f>
        <v>23999384</v>
      </c>
      <c r="M198" s="25">
        <f>+'[4]Datos Anuales (sin Out y Cal)'!J198</f>
        <v>1349772</v>
      </c>
      <c r="N198" s="25">
        <f>+'[4]Datos Anuales (sin Out y Cal)'!K198</f>
        <v>1427562</v>
      </c>
      <c r="O198" s="25">
        <f>+'[4]Datos Anuales (sin Out y Cal)'!L198</f>
        <v>4423.9424483506054</v>
      </c>
      <c r="P198" s="30">
        <v>309</v>
      </c>
      <c r="Q198" s="34" t="s">
        <v>136</v>
      </c>
      <c r="R198" s="30">
        <v>2018</v>
      </c>
      <c r="S198" s="25">
        <f>+'[4]Datos Anuales (sin Out y Cal)'!M198</f>
        <v>29165.025132884839</v>
      </c>
      <c r="T198" s="25">
        <f>+'[4]Datos Anuales (sin Out y Cal)'!N198</f>
        <v>121342770</v>
      </c>
      <c r="U198" s="72">
        <f>+'[4]Datos Anuales (sin Out y Cal)'!O198</f>
        <v>85</v>
      </c>
      <c r="V198" s="25">
        <f>+'[4]Datos Anuales (sin Out y Cal)'!P198</f>
        <v>2398304.1599999997</v>
      </c>
      <c r="W198" s="72">
        <f>+'[4]Datos Anuales (sin Out y Cal)'!Q198</f>
        <v>1.68</v>
      </c>
      <c r="X198" s="25">
        <f>+'[4]Datos Anuales (sin Out y Cal)'!R198</f>
        <v>0</v>
      </c>
      <c r="Y198" s="26"/>
      <c r="AA198" s="27">
        <v>1262293</v>
      </c>
      <c r="AB198" s="27">
        <v>4644</v>
      </c>
      <c r="AC198" s="27">
        <v>26638889</v>
      </c>
      <c r="AD198" s="28">
        <v>0.65481676656480203</v>
      </c>
      <c r="AE198" s="28">
        <v>220.05755164939498</v>
      </c>
    </row>
    <row r="199" spans="1:31" ht="15" customHeight="1" x14ac:dyDescent="0.2">
      <c r="A199" s="24">
        <f>+'[4]Datos Anuales (sin Out y Cal)'!A199</f>
        <v>315</v>
      </c>
      <c r="B199" s="70" t="str">
        <f>+'[4]Datos Anuales (sin Out y Cal)'!B199</f>
        <v xml:space="preserve">Entergy Texas, Inc.                                                   </v>
      </c>
      <c r="C199" s="24">
        <f>+'[4]Datos Anuales (sin Out y Cal)'!C199</f>
        <v>2018</v>
      </c>
      <c r="D199" s="31">
        <f>+'[4]Datos Anuales (sin Out y Cal)'!D199</f>
        <v>2041674846.0444746</v>
      </c>
      <c r="E199" s="25">
        <f>+'[4]Datos Anuales (sin Out y Cal)'!E199</f>
        <v>68542237.27582112</v>
      </c>
      <c r="F199" s="25">
        <f>+'[4]Datos Anuales (sin Out y Cal)'!F199</f>
        <v>37260152.480225451</v>
      </c>
      <c r="G199" s="31">
        <f>+'[4]Datos Anuales (sin Out y Cal)'!G199</f>
        <v>40292663.486115813</v>
      </c>
      <c r="H199" s="30">
        <v>315</v>
      </c>
      <c r="I199" s="31" t="s">
        <v>74</v>
      </c>
      <c r="J199" s="30">
        <v>2018</v>
      </c>
      <c r="K199" s="25">
        <f>+'[4]Datos Anuales (sin Out y Cal)'!H199</f>
        <v>34752043.355771877</v>
      </c>
      <c r="L199" s="25">
        <f>+'[4]Datos Anuales (sin Out y Cal)'!I199</f>
        <v>19219721</v>
      </c>
      <c r="M199" s="25">
        <f>+'[4]Datos Anuales (sin Out y Cal)'!J199</f>
        <v>443934</v>
      </c>
      <c r="N199" s="25">
        <f>+'[4]Datos Anuales (sin Out y Cal)'!K199</f>
        <v>453043</v>
      </c>
      <c r="O199" s="25">
        <f>+'[4]Datos Anuales (sin Out y Cal)'!L199</f>
        <v>3138.8146683840328</v>
      </c>
      <c r="P199" s="30">
        <v>315</v>
      </c>
      <c r="Q199" s="34" t="s">
        <v>74</v>
      </c>
      <c r="R199" s="30">
        <v>2018</v>
      </c>
      <c r="S199" s="25">
        <f>+'[4]Datos Anuales (sin Out y Cal)'!M199</f>
        <v>16308.021604788133</v>
      </c>
      <c r="T199" s="25">
        <f>+'[4]Datos Anuales (sin Out y Cal)'!N199</f>
        <v>101572240.59999999</v>
      </c>
      <c r="U199" s="72">
        <f>+'[4]Datos Anuales (sin Out y Cal)'!O199</f>
        <v>224.2</v>
      </c>
      <c r="V199" s="25">
        <f>+'[4]Datos Anuales (sin Out y Cal)'!P199</f>
        <v>802339.15299999993</v>
      </c>
      <c r="W199" s="72">
        <f>+'[4]Datos Anuales (sin Out y Cal)'!Q199</f>
        <v>1.7709999999999999</v>
      </c>
      <c r="X199" s="25">
        <f>+'[4]Datos Anuales (sin Out y Cal)'!R199</f>
        <v>0</v>
      </c>
      <c r="Y199" s="26"/>
      <c r="AA199" s="27">
        <v>2477267</v>
      </c>
      <c r="AB199" s="27">
        <v>3534</v>
      </c>
      <c r="AC199" s="27">
        <v>22153306</v>
      </c>
      <c r="AD199" s="28">
        <v>0.71559598473278496</v>
      </c>
      <c r="AE199" s="28">
        <v>395.18533161596741</v>
      </c>
    </row>
    <row r="200" spans="1:31" ht="15" customHeight="1" x14ac:dyDescent="0.2">
      <c r="A200" s="24">
        <f>+'[4]Datos Anuales (sin Out y Cal)'!A200</f>
        <v>403</v>
      </c>
      <c r="B200" s="70" t="str">
        <f>+'[4]Datos Anuales (sin Out y Cal)'!B200</f>
        <v xml:space="preserve">Cheyenne Light, Fuel and Power Company                                </v>
      </c>
      <c r="C200" s="24">
        <f>+'[4]Datos Anuales (sin Out y Cal)'!C200</f>
        <v>2018</v>
      </c>
      <c r="D200" s="31">
        <f>+'[4]Datos Anuales (sin Out y Cal)'!D200</f>
        <v>212310765.52246267</v>
      </c>
      <c r="E200" s="25">
        <f>+'[4]Datos Anuales (sin Out y Cal)'!E200</f>
        <v>10901167.074516444</v>
      </c>
      <c r="F200" s="25">
        <f>+'[4]Datos Anuales (sin Out y Cal)'!F200</f>
        <v>1067827.2183838449</v>
      </c>
      <c r="G200" s="31">
        <f>+'[4]Datos Anuales (sin Out y Cal)'!G200</f>
        <v>3136046.9347568713</v>
      </c>
      <c r="H200" s="30">
        <v>403</v>
      </c>
      <c r="I200" s="31" t="s">
        <v>47</v>
      </c>
      <c r="J200" s="30">
        <v>2018</v>
      </c>
      <c r="K200" s="25">
        <f>+'[4]Datos Anuales (sin Out y Cal)'!H200</f>
        <v>1759020.2256480388</v>
      </c>
      <c r="L200" s="25">
        <f>+'[4]Datos Anuales (sin Out y Cal)'!I200</f>
        <v>1621183</v>
      </c>
      <c r="M200" s="25">
        <f>+'[4]Datos Anuales (sin Out y Cal)'!J200</f>
        <v>120697</v>
      </c>
      <c r="N200" s="25">
        <f>+'[4]Datos Anuales (sin Out y Cal)'!K200</f>
        <v>42429</v>
      </c>
      <c r="O200" s="25">
        <f>+'[4]Datos Anuales (sin Out y Cal)'!L200</f>
        <v>237.70707344224809</v>
      </c>
      <c r="P200" s="30">
        <v>403</v>
      </c>
      <c r="Q200" s="34" t="s">
        <v>47</v>
      </c>
      <c r="R200" s="30">
        <v>2018</v>
      </c>
      <c r="S200" s="25">
        <f>+'[4]Datos Anuales (sin Out y Cal)'!M200</f>
        <v>2841.730907315763</v>
      </c>
      <c r="T200" s="25">
        <f>+'[4]Datos Anuales (sin Out y Cal)'!N200</f>
        <v>1319711.6159999999</v>
      </c>
      <c r="U200" s="72">
        <f>+'[4]Datos Anuales (sin Out y Cal)'!O200</f>
        <v>31.103999999999999</v>
      </c>
      <c r="V200" s="25">
        <f>+'[4]Datos Anuales (sin Out y Cal)'!P200</f>
        <v>60588.611999999994</v>
      </c>
      <c r="W200" s="72">
        <f>+'[4]Datos Anuales (sin Out y Cal)'!Q200</f>
        <v>1.4279999999999999</v>
      </c>
      <c r="X200" s="25">
        <f>+'[4]Datos Anuales (sin Out y Cal)'!R200</f>
        <v>0</v>
      </c>
      <c r="Y200" s="26"/>
      <c r="AA200" s="27">
        <v>119392</v>
      </c>
      <c r="AB200" s="27">
        <v>254</v>
      </c>
      <c r="AC200" s="27">
        <v>1861272</v>
      </c>
      <c r="AD200" s="28">
        <v>0.83651170316039269</v>
      </c>
      <c r="AE200" s="28">
        <v>16.292926557751901</v>
      </c>
    </row>
    <row r="201" spans="1:31" ht="15" customHeight="1" x14ac:dyDescent="0.2">
      <c r="A201" s="24">
        <f>+'[4]Datos Anuales (sin Out y Cal)'!A201</f>
        <v>428</v>
      </c>
      <c r="B201" s="70" t="str">
        <f>+'[4]Datos Anuales (sin Out y Cal)'!B201</f>
        <v xml:space="preserve">UGI Utilities, Inc.                                                   </v>
      </c>
      <c r="C201" s="24">
        <f>+'[4]Datos Anuales (sin Out y Cal)'!C201</f>
        <v>2018</v>
      </c>
      <c r="D201" s="31">
        <f>+'[4]Datos Anuales (sin Out y Cal)'!D201</f>
        <v>210005563.36447331</v>
      </c>
      <c r="E201" s="25">
        <f>+'[4]Datos Anuales (sin Out y Cal)'!E201</f>
        <v>14873516.233886354</v>
      </c>
      <c r="F201" s="25">
        <f>+'[4]Datos Anuales (sin Out y Cal)'!F201</f>
        <v>5375101.8658900121</v>
      </c>
      <c r="G201" s="31">
        <f>+'[4]Datos Anuales (sin Out y Cal)'!G201</f>
        <v>7983544.7318528527</v>
      </c>
      <c r="H201" s="30">
        <v>428</v>
      </c>
      <c r="I201" s="31" t="s">
        <v>43</v>
      </c>
      <c r="J201" s="30">
        <v>2018</v>
      </c>
      <c r="K201" s="25">
        <f>+'[4]Datos Anuales (sin Out y Cal)'!H201</f>
        <v>6024161.0455786167</v>
      </c>
      <c r="L201" s="25">
        <f>+'[4]Datos Anuales (sin Out y Cal)'!I201</f>
        <v>1008149</v>
      </c>
      <c r="M201" s="25">
        <f>+'[4]Datos Anuales (sin Out y Cal)'!J201</f>
        <v>61348</v>
      </c>
      <c r="N201" s="25">
        <f>+'[4]Datos Anuales (sin Out y Cal)'!K201</f>
        <v>62219</v>
      </c>
      <c r="O201" s="25">
        <f>+'[4]Datos Anuales (sin Out y Cal)'!L201</f>
        <v>214.77315834408623</v>
      </c>
      <c r="P201" s="30">
        <v>428</v>
      </c>
      <c r="Q201" s="34" t="s">
        <v>43</v>
      </c>
      <c r="R201" s="30">
        <v>2018</v>
      </c>
      <c r="S201" s="25">
        <f>+'[4]Datos Anuales (sin Out y Cal)'!M201</f>
        <v>2794.4375379124958</v>
      </c>
      <c r="T201" s="25">
        <f>+'[4]Datos Anuales (sin Out y Cal)'!N201</f>
        <v>13619739.1</v>
      </c>
      <c r="U201" s="72">
        <f>+'[4]Datos Anuales (sin Out y Cal)'!O201</f>
        <v>218.9</v>
      </c>
      <c r="V201" s="25">
        <f>+'[4]Datos Anuales (sin Out y Cal)'!P201</f>
        <v>74476.143000000011</v>
      </c>
      <c r="W201" s="72">
        <f>+'[4]Datos Anuales (sin Out y Cal)'!Q201</f>
        <v>1.1970000000000001</v>
      </c>
      <c r="X201" s="25">
        <f>+'[4]Datos Anuales (sin Out y Cal)'!R201</f>
        <v>0</v>
      </c>
      <c r="Y201" s="26"/>
      <c r="AA201" s="27">
        <v>870</v>
      </c>
      <c r="AB201" s="27">
        <v>215</v>
      </c>
      <c r="AC201" s="27">
        <v>824584</v>
      </c>
      <c r="AD201" s="28">
        <v>0.43781671445258574</v>
      </c>
      <c r="AE201" s="28">
        <v>0.22684165591376984</v>
      </c>
    </row>
    <row r="202" spans="1:31" ht="15" customHeight="1" x14ac:dyDescent="0.2">
      <c r="A202" s="24">
        <f>+'[4]Datos Anuales (sin Out y Cal)'!A202</f>
        <v>432</v>
      </c>
      <c r="B202" s="70" t="str">
        <f>+'[4]Datos Anuales (sin Out y Cal)'!B202</f>
        <v xml:space="preserve">Black Hills/Colorado Electric Utility Company, LP                     </v>
      </c>
      <c r="C202" s="24">
        <f>+'[4]Datos Anuales (sin Out y Cal)'!C202</f>
        <v>2018</v>
      </c>
      <c r="D202" s="31">
        <f>+'[4]Datos Anuales (sin Out y Cal)'!D202</f>
        <v>595481720.96540606</v>
      </c>
      <c r="E202" s="25">
        <f>+'[4]Datos Anuales (sin Out y Cal)'!E202</f>
        <v>26528038.64799181</v>
      </c>
      <c r="F202" s="25">
        <f>+'[4]Datos Anuales (sin Out y Cal)'!F202</f>
        <v>4091961.1477857749</v>
      </c>
      <c r="G202" s="31">
        <f>+'[4]Datos Anuales (sin Out y Cal)'!G202</f>
        <v>13952030.307925861</v>
      </c>
      <c r="H202" s="30">
        <v>432</v>
      </c>
      <c r="I202" s="31" t="s">
        <v>107</v>
      </c>
      <c r="J202" s="30">
        <v>2018</v>
      </c>
      <c r="K202" s="25">
        <f>+'[4]Datos Anuales (sin Out y Cal)'!H202</f>
        <v>17981290.460650083</v>
      </c>
      <c r="L202" s="25">
        <f>+'[4]Datos Anuales (sin Out y Cal)'!I202</f>
        <v>1969683</v>
      </c>
      <c r="M202" s="25">
        <f>+'[4]Datos Anuales (sin Out y Cal)'!J202</f>
        <v>142747</v>
      </c>
      <c r="N202" s="25">
        <f>+'[4]Datos Anuales (sin Out y Cal)'!K202</f>
        <v>96734</v>
      </c>
      <c r="O202" s="25">
        <f>+'[4]Datos Anuales (sin Out y Cal)'!L202</f>
        <v>406.11441798173445</v>
      </c>
      <c r="P202" s="30">
        <v>432</v>
      </c>
      <c r="Q202" s="34" t="s">
        <v>107</v>
      </c>
      <c r="R202" s="30">
        <v>2018</v>
      </c>
      <c r="S202" s="25">
        <f>+'[4]Datos Anuales (sin Out y Cal)'!M202</f>
        <v>4790.646005141688</v>
      </c>
      <c r="T202" s="25">
        <f>+'[4]Datos Anuales (sin Out y Cal)'!N202</f>
        <v>5373283.4979999997</v>
      </c>
      <c r="U202" s="72">
        <f>+'[4]Datos Anuales (sin Out y Cal)'!O202</f>
        <v>55.546999999999997</v>
      </c>
      <c r="V202" s="25">
        <f>+'[4]Datos Anuales (sin Out y Cal)'!P202</f>
        <v>98571.945999999996</v>
      </c>
      <c r="W202" s="72">
        <f>+'[4]Datos Anuales (sin Out y Cal)'!Q202</f>
        <v>1.0189999999999999</v>
      </c>
      <c r="X202" s="25">
        <f>+'[4]Datos Anuales (sin Out y Cal)'!R202</f>
        <v>0</v>
      </c>
      <c r="Y202" s="26"/>
      <c r="AA202" s="27">
        <v>35877</v>
      </c>
      <c r="AB202" s="27">
        <v>413</v>
      </c>
      <c r="AC202" s="27">
        <v>2151917</v>
      </c>
      <c r="AD202" s="28">
        <v>0.5948005461762137</v>
      </c>
      <c r="AE202" s="28">
        <v>6.8855820182655734</v>
      </c>
    </row>
    <row r="203" spans="1:31" ht="15" customHeight="1" x14ac:dyDescent="0.2">
      <c r="A203" s="24">
        <f>+'[4]Datos Anuales (sin Out y Cal)'!A203</f>
        <v>443</v>
      </c>
      <c r="B203" s="70" t="str">
        <f>+'[4]Datos Anuales (sin Out y Cal)'!B203</f>
        <v xml:space="preserve">Ameren Illinois Company                                               </v>
      </c>
      <c r="C203" s="24">
        <f>+'[4]Datos Anuales (sin Out y Cal)'!C203</f>
        <v>2018</v>
      </c>
      <c r="D203" s="31">
        <f>+'[4]Datos Anuales (sin Out y Cal)'!D203</f>
        <v>7976116305.8779478</v>
      </c>
      <c r="E203" s="25">
        <f>+'[4]Datos Anuales (sin Out y Cal)'!E203</f>
        <v>400738945.85891652</v>
      </c>
      <c r="F203" s="25">
        <f>+'[4]Datos Anuales (sin Out y Cal)'!F203</f>
        <v>84255857.479910344</v>
      </c>
      <c r="G203" s="31">
        <f>+'[4]Datos Anuales (sin Out y Cal)'!G203</f>
        <v>235797333.29756373</v>
      </c>
      <c r="H203" s="30">
        <v>443</v>
      </c>
      <c r="I203" s="31" t="s">
        <v>44</v>
      </c>
      <c r="J203" s="30">
        <v>2018</v>
      </c>
      <c r="K203" s="25">
        <f>+'[4]Datos Anuales (sin Out y Cal)'!H203</f>
        <v>124416300.0446218</v>
      </c>
      <c r="L203" s="25">
        <f>+'[4]Datos Anuales (sin Out y Cal)'!I203</f>
        <v>37116233</v>
      </c>
      <c r="M203" s="25">
        <f>+'[4]Datos Anuales (sin Out y Cal)'!J203</f>
        <v>436022</v>
      </c>
      <c r="N203" s="25">
        <f>+'[4]Datos Anuales (sin Out y Cal)'!K203</f>
        <v>1220681</v>
      </c>
      <c r="O203" s="25">
        <f>+'[4]Datos Anuales (sin Out y Cal)'!L203</f>
        <v>1894.5825121688863</v>
      </c>
      <c r="P203" s="30">
        <v>443</v>
      </c>
      <c r="Q203" s="34" t="s">
        <v>44</v>
      </c>
      <c r="R203" s="30">
        <v>2018</v>
      </c>
      <c r="S203" s="25">
        <f>+'[4]Datos Anuales (sin Out y Cal)'!M203</f>
        <v>72096.293035119568</v>
      </c>
      <c r="T203" s="25">
        <f>+'[4]Datos Anuales (sin Out y Cal)'!N203</f>
        <v>135397936.52000001</v>
      </c>
      <c r="U203" s="72">
        <f>+'[4]Datos Anuales (sin Out y Cal)'!O203</f>
        <v>110.92</v>
      </c>
      <c r="V203" s="25">
        <f>+'[4]Datos Anuales (sin Out y Cal)'!P203</f>
        <v>1300025.2649999999</v>
      </c>
      <c r="W203" s="72">
        <f>+'[4]Datos Anuales (sin Out y Cal)'!Q203</f>
        <v>1.0649999999999999</v>
      </c>
      <c r="X203" s="25">
        <f>+'[4]Datos Anuales (sin Out y Cal)'!R203</f>
        <v>0</v>
      </c>
      <c r="Y203" s="26"/>
      <c r="AA203" s="27">
        <v>251691</v>
      </c>
      <c r="AB203" s="27">
        <v>1948</v>
      </c>
      <c r="AC203" s="27">
        <v>9178531</v>
      </c>
      <c r="AD203" s="28">
        <v>0.53787346581905815</v>
      </c>
      <c r="AE203" s="28">
        <v>53.417487831113711</v>
      </c>
    </row>
    <row r="204" spans="1:31" ht="15" customHeight="1" x14ac:dyDescent="0.2">
      <c r="A204" s="24">
        <f>+'[4]Datos Anuales (sin Out y Cal)'!A204</f>
        <v>454</v>
      </c>
      <c r="B204" s="70" t="str">
        <f>+'[4]Datos Anuales (sin Out y Cal)'!B204</f>
        <v xml:space="preserve">Entergy Louisiana, LLC                                                </v>
      </c>
      <c r="C204" s="24">
        <f>+'[4]Datos Anuales (sin Out y Cal)'!C204</f>
        <v>2018</v>
      </c>
      <c r="D204" s="31">
        <f>+'[4]Datos Anuales (sin Out y Cal)'!D204</f>
        <v>5014198228.8877993</v>
      </c>
      <c r="E204" s="25">
        <f>+'[4]Datos Anuales (sin Out y Cal)'!E204</f>
        <v>217346936.51666343</v>
      </c>
      <c r="F204" s="25">
        <f>+'[4]Datos Anuales (sin Out y Cal)'!F204</f>
        <v>86667770.336280495</v>
      </c>
      <c r="G204" s="31">
        <f>+'[4]Datos Anuales (sin Out y Cal)'!G204</f>
        <v>81805728.180616483</v>
      </c>
      <c r="H204" s="30">
        <v>454</v>
      </c>
      <c r="I204" s="31" t="s">
        <v>70</v>
      </c>
      <c r="J204" s="30">
        <v>2018</v>
      </c>
      <c r="K204" s="25">
        <f>+'[4]Datos Anuales (sin Out y Cal)'!H204</f>
        <v>59654830.979769394</v>
      </c>
      <c r="L204" s="25">
        <f>+'[4]Datos Anuales (sin Out y Cal)'!I204</f>
        <v>56149658</v>
      </c>
      <c r="M204" s="25">
        <f>+'[4]Datos Anuales (sin Out y Cal)'!J204</f>
        <v>1835502</v>
      </c>
      <c r="N204" s="25">
        <f>+'[4]Datos Anuales (sin Out y Cal)'!K204</f>
        <v>1083565</v>
      </c>
      <c r="O204" s="25">
        <f>+'[4]Datos Anuales (sin Out y Cal)'!L204</f>
        <v>8624.8678838712094</v>
      </c>
      <c r="P204" s="30">
        <v>454</v>
      </c>
      <c r="Q204" s="34" t="s">
        <v>70</v>
      </c>
      <c r="R204" s="30">
        <v>2018</v>
      </c>
      <c r="S204" s="25">
        <f>+'[4]Datos Anuales (sin Out y Cal)'!M204</f>
        <v>65225.890129455751</v>
      </c>
      <c r="T204" s="25">
        <f>+'[4]Datos Anuales (sin Out y Cal)'!N204</f>
        <v>225273163.5</v>
      </c>
      <c r="U204" s="72">
        <f>+'[4]Datos Anuales (sin Out y Cal)'!O204</f>
        <v>207.9</v>
      </c>
      <c r="V204" s="25">
        <f>+'[4]Datos Anuales (sin Out y Cal)'!P204</f>
        <v>1997010.2949999999</v>
      </c>
      <c r="W204" s="72">
        <f>+'[4]Datos Anuales (sin Out y Cal)'!Q204</f>
        <v>1.843</v>
      </c>
      <c r="X204" s="25">
        <f>+'[4]Datos Anuales (sin Out y Cal)'!R204</f>
        <v>0</v>
      </c>
      <c r="Y204" s="26"/>
      <c r="AA204" s="27">
        <v>7259970</v>
      </c>
      <c r="AB204" s="27">
        <v>9703</v>
      </c>
      <c r="AC204" s="27">
        <v>65338457</v>
      </c>
      <c r="AD204" s="28">
        <v>0.76870328434881274</v>
      </c>
      <c r="AE204" s="28">
        <v>1078.1321161287908</v>
      </c>
    </row>
    <row r="205" spans="1:31" ht="15" customHeight="1" x14ac:dyDescent="0.2">
      <c r="A205" s="24">
        <f>+'[4]Datos Anuales (sin Out y Cal)'!A205</f>
        <v>500</v>
      </c>
      <c r="B205" s="70"/>
      <c r="C205" s="24">
        <f>+'[4]Datos Anuales (sin Out y Cal)'!C205</f>
        <v>2018</v>
      </c>
      <c r="D205" s="31">
        <f>+'[4]Datos Anuales (sin Out y Cal)'!D205</f>
        <v>1256264642.5623586</v>
      </c>
      <c r="E205" s="25">
        <f>+'[4]Datos Anuales (sin Out y Cal)'!E205</f>
        <v>97653678.83666788</v>
      </c>
      <c r="F205" s="25">
        <f>+'[4]Datos Anuales (sin Out y Cal)'!F205</f>
        <v>44810838.58165092</v>
      </c>
      <c r="G205" s="31">
        <f>+'[4]Datos Anuales (sin Out y Cal)'!G205</f>
        <v>34801211.717184439</v>
      </c>
      <c r="H205" s="30">
        <v>500</v>
      </c>
      <c r="I205" s="31"/>
      <c r="J205" s="30">
        <v>2018</v>
      </c>
      <c r="K205" s="25">
        <f>+'[4]Datos Anuales (sin Out y Cal)'!H205</f>
        <v>42892364.405275293</v>
      </c>
      <c r="L205" s="25">
        <f>+'[4]Datos Anuales (sin Out y Cal)'!I205</f>
        <v>3297181.6960000009</v>
      </c>
      <c r="M205" s="25">
        <f>+'[4]Datos Anuales (sin Out y Cal)'!J205</f>
        <v>469361.29497917573</v>
      </c>
      <c r="N205" s="25">
        <f>+'[4]Datos Anuales (sin Out y Cal)'!K205</f>
        <v>458892</v>
      </c>
      <c r="O205" s="25">
        <f>+'[4]Datos Anuales (sin Out y Cal)'!L205</f>
        <v>627.48</v>
      </c>
      <c r="P205" s="30">
        <v>500</v>
      </c>
      <c r="Q205" s="34"/>
      <c r="R205" s="30">
        <v>2018</v>
      </c>
      <c r="S205" s="25">
        <f>+'[4]Datos Anuales (sin Out y Cal)'!M205</f>
        <v>10796.594774002922</v>
      </c>
      <c r="T205" s="25">
        <f>+'[4]Datos Anuales (sin Out y Cal)'!N205</f>
        <v>417008779</v>
      </c>
      <c r="U205" s="72">
        <f>+'[4]Datos Anuales (sin Out y Cal)'!O205</f>
        <v>908.72967713536082</v>
      </c>
      <c r="V205" s="25">
        <f>+'[4]Datos Anuales (sin Out y Cal)'!P205</f>
        <v>3696918</v>
      </c>
      <c r="W205" s="72">
        <f>+'[4]Datos Anuales (sin Out y Cal)'!Q205</f>
        <v>8.0561831542062183</v>
      </c>
      <c r="X205" s="25">
        <f>+'[4]Datos Anuales (sin Out y Cal)'!R205</f>
        <v>0</v>
      </c>
      <c r="Y205" s="26"/>
      <c r="AA205" s="27">
        <v>0</v>
      </c>
      <c r="AB205" s="27">
        <v>627.48</v>
      </c>
      <c r="AC205" s="27">
        <v>0</v>
      </c>
      <c r="AD205" s="28">
        <v>0</v>
      </c>
      <c r="AE205" s="28">
        <v>0</v>
      </c>
    </row>
    <row r="206" spans="1:31" ht="15" customHeight="1" x14ac:dyDescent="0.2">
      <c r="A206" s="24">
        <f>+'[4]Datos Anuales (sin Out y Cal)'!A206</f>
        <v>501</v>
      </c>
      <c r="B206" s="70"/>
      <c r="C206" s="24">
        <f>+'[4]Datos Anuales (sin Out y Cal)'!C206</f>
        <v>2018</v>
      </c>
      <c r="D206" s="31">
        <f>+'[4]Datos Anuales (sin Out y Cal)'!D206</f>
        <v>2512801416.1275091</v>
      </c>
      <c r="E206" s="25">
        <f>+'[4]Datos Anuales (sin Out y Cal)'!E206</f>
        <v>127452294.86535931</v>
      </c>
      <c r="F206" s="25">
        <f>+'[4]Datos Anuales (sin Out y Cal)'!F206</f>
        <v>41857769.988465421</v>
      </c>
      <c r="G206" s="31">
        <f>+'[4]Datos Anuales (sin Out y Cal)'!G206</f>
        <v>75176966.915632799</v>
      </c>
      <c r="H206" s="30">
        <v>501</v>
      </c>
      <c r="I206" s="31"/>
      <c r="J206" s="30">
        <v>2018</v>
      </c>
      <c r="K206" s="25">
        <f>+'[4]Datos Anuales (sin Out y Cal)'!H206</f>
        <v>43823239.917554967</v>
      </c>
      <c r="L206" s="25">
        <f>+'[4]Datos Anuales (sin Out y Cal)'!I206</f>
        <v>4045857.4520000005</v>
      </c>
      <c r="M206" s="25">
        <f>+'[4]Datos Anuales (sin Out y Cal)'!J206</f>
        <v>634311.00000000093</v>
      </c>
      <c r="N206" s="25">
        <f>+'[4]Datos Anuales (sin Out y Cal)'!K206</f>
        <v>532926</v>
      </c>
      <c r="O206" s="25">
        <f>+'[4]Datos Anuales (sin Out y Cal)'!L206</f>
        <v>815.67499356963026</v>
      </c>
      <c r="P206" s="30">
        <v>501</v>
      </c>
      <c r="Q206" s="34"/>
      <c r="R206" s="30">
        <v>2018</v>
      </c>
      <c r="S206" s="25">
        <f>+'[4]Datos Anuales (sin Out y Cal)'!M206</f>
        <v>16218.8</v>
      </c>
      <c r="T206" s="25">
        <f>+'[4]Datos Anuales (sin Out y Cal)'!N206</f>
        <v>1739353428</v>
      </c>
      <c r="U206" s="72">
        <f>+'[4]Datos Anuales (sin Out y Cal)'!O206</f>
        <v>3263.780389772689</v>
      </c>
      <c r="V206" s="25">
        <f>+'[4]Datos Anuales (sin Out y Cal)'!P206</f>
        <v>9308112</v>
      </c>
      <c r="W206" s="72">
        <f>+'[4]Datos Anuales (sin Out y Cal)'!Q206</f>
        <v>17.466049695454902</v>
      </c>
      <c r="X206" s="25">
        <f>+'[4]Datos Anuales (sin Out y Cal)'!R206</f>
        <v>0</v>
      </c>
      <c r="Y206" s="26"/>
      <c r="AA206" s="27">
        <v>0</v>
      </c>
      <c r="AB206" s="27">
        <v>815.67499356963026</v>
      </c>
      <c r="AC206" s="27">
        <v>0</v>
      </c>
      <c r="AD206" s="28">
        <v>0</v>
      </c>
      <c r="AE206" s="28">
        <v>0</v>
      </c>
    </row>
    <row r="207" spans="1:31" ht="15" customHeight="1" x14ac:dyDescent="0.2">
      <c r="A207" s="24">
        <f>+'[4]Datos Anuales (sin Out y Cal)'!A207</f>
        <v>502</v>
      </c>
      <c r="B207" s="70"/>
      <c r="C207" s="24">
        <f>+'[4]Datos Anuales (sin Out y Cal)'!C207</f>
        <v>2018</v>
      </c>
      <c r="D207" s="31">
        <f>+'[4]Datos Anuales (sin Out y Cal)'!D207</f>
        <v>571254086.26158404</v>
      </c>
      <c r="E207" s="25">
        <f>+'[4]Datos Anuales (sin Out y Cal)'!E207</f>
        <v>21063541.590951972</v>
      </c>
      <c r="F207" s="25">
        <f>+'[4]Datos Anuales (sin Out y Cal)'!F207</f>
        <v>6924412.7013969328</v>
      </c>
      <c r="G207" s="31">
        <f>+'[4]Datos Anuales (sin Out y Cal)'!G207</f>
        <v>16363837.532127135</v>
      </c>
      <c r="H207" s="30">
        <v>502</v>
      </c>
      <c r="I207" s="31"/>
      <c r="J207" s="30">
        <v>2018</v>
      </c>
      <c r="K207" s="25">
        <f>+'[4]Datos Anuales (sin Out y Cal)'!H207</f>
        <v>8471907.1537352093</v>
      </c>
      <c r="L207" s="25">
        <f>+'[4]Datos Anuales (sin Out y Cal)'!I207</f>
        <v>791672.43599999999</v>
      </c>
      <c r="M207" s="25">
        <f>+'[4]Datos Anuales (sin Out y Cal)'!J207</f>
        <v>115191.99999999977</v>
      </c>
      <c r="N207" s="25">
        <f>+'[4]Datos Anuales (sin Out y Cal)'!K207</f>
        <v>163483</v>
      </c>
      <c r="O207" s="25">
        <f>+'[4]Datos Anuales (sin Out y Cal)'!L207</f>
        <v>152.9345753819872</v>
      </c>
      <c r="P207" s="30">
        <v>502</v>
      </c>
      <c r="Q207" s="34"/>
      <c r="R207" s="30">
        <v>2018</v>
      </c>
      <c r="S207" s="25">
        <f>+'[4]Datos Anuales (sin Out y Cal)'!M207</f>
        <v>6690.15</v>
      </c>
      <c r="T207" s="25">
        <f>+'[4]Datos Anuales (sin Out y Cal)'!N207</f>
        <v>424411236</v>
      </c>
      <c r="U207" s="72">
        <f>+'[4]Datos Anuales (sin Out y Cal)'!O207</f>
        <v>2596.0573025941535</v>
      </c>
      <c r="V207" s="25">
        <f>+'[4]Datos Anuales (sin Out y Cal)'!P207</f>
        <v>2940369</v>
      </c>
      <c r="W207" s="72">
        <f>+'[4]Datos Anuales (sin Out y Cal)'!Q207</f>
        <v>17.985778337808824</v>
      </c>
      <c r="X207" s="25">
        <f>+'[4]Datos Anuales (sin Out y Cal)'!R207</f>
        <v>0</v>
      </c>
      <c r="Y207" s="26"/>
      <c r="AA207" s="27">
        <v>0</v>
      </c>
      <c r="AB207" s="27">
        <v>152.9345753819872</v>
      </c>
      <c r="AC207" s="27">
        <v>0</v>
      </c>
      <c r="AD207" s="28">
        <v>0</v>
      </c>
      <c r="AE207" s="28">
        <v>0</v>
      </c>
    </row>
    <row r="208" spans="1:31" ht="15" customHeight="1" x14ac:dyDescent="0.2">
      <c r="A208" s="24">
        <f>+'[4]Datos Anuales (sin Out y Cal)'!A208</f>
        <v>2</v>
      </c>
      <c r="B208" s="70" t="str">
        <f>+'[4]Datos Anuales (sin Out y Cal)'!B208</f>
        <v xml:space="preserve">ALABAMA POWER COMPANY                                                 </v>
      </c>
      <c r="C208" s="24">
        <f>+'[4]Datos Anuales (sin Out y Cal)'!C208</f>
        <v>2019</v>
      </c>
      <c r="D208" s="31">
        <f>+'[4]Datos Anuales (sin Out y Cal)'!D208</f>
        <v>12170411808.463663</v>
      </c>
      <c r="E208" s="25">
        <f>+'[4]Datos Anuales (sin Out y Cal)'!E208</f>
        <v>567003836.93201232</v>
      </c>
      <c r="F208" s="25">
        <f>+'[4]Datos Anuales (sin Out y Cal)'!F208</f>
        <v>162266599.20261866</v>
      </c>
      <c r="G208" s="31">
        <f>+'[4]Datos Anuales (sin Out y Cal)'!G208</f>
        <v>393919622.76616412</v>
      </c>
      <c r="H208" s="30">
        <v>2</v>
      </c>
      <c r="I208" s="31" t="s">
        <v>115</v>
      </c>
      <c r="J208" s="30">
        <v>2019</v>
      </c>
      <c r="K208" s="25">
        <f>+'[4]Datos Anuales (sin Out y Cal)'!H208</f>
        <v>136312467.73519403</v>
      </c>
      <c r="L208" s="25">
        <f>+'[4]Datos Anuales (sin Out y Cal)'!I208</f>
        <v>54152400</v>
      </c>
      <c r="M208" s="25">
        <f>+'[4]Datos Anuales (sin Out y Cal)'!J208</f>
        <v>3456459</v>
      </c>
      <c r="N208" s="25">
        <f>+'[4]Datos Anuales (sin Out y Cal)'!K208</f>
        <v>1488234</v>
      </c>
      <c r="O208" s="25">
        <f>+'[4]Datos Anuales (sin Out y Cal)'!L208</f>
        <v>10047.720594544022</v>
      </c>
      <c r="P208" s="30">
        <v>2</v>
      </c>
      <c r="Q208" s="34" t="s">
        <v>115</v>
      </c>
      <c r="R208" s="30">
        <v>2019</v>
      </c>
      <c r="S208" s="25">
        <f>+'[4]Datos Anuales (sin Out y Cal)'!M208</f>
        <v>135500.36898073685</v>
      </c>
      <c r="T208" s="25">
        <f>+'[4]Datos Anuales (sin Out y Cal)'!N208</f>
        <v>189154541.40000001</v>
      </c>
      <c r="U208" s="72">
        <f>+'[4]Datos Anuales (sin Out y Cal)'!O208</f>
        <v>127.1</v>
      </c>
      <c r="V208" s="25">
        <f>+'[4]Datos Anuales (sin Out y Cal)'!P208</f>
        <v>1962980.6459999999</v>
      </c>
      <c r="W208" s="72">
        <f>+'[4]Datos Anuales (sin Out y Cal)'!Q208</f>
        <v>1.319</v>
      </c>
      <c r="X208" s="25">
        <f>+'[4]Datos Anuales (sin Out y Cal)'!R208</f>
        <v>0</v>
      </c>
      <c r="Y208" s="26"/>
      <c r="AA208" s="27">
        <v>8586435</v>
      </c>
      <c r="AB208" s="27">
        <v>11542</v>
      </c>
      <c r="AC208" s="27">
        <v>66322692</v>
      </c>
      <c r="AD208" s="28">
        <v>0.6559594144553661</v>
      </c>
      <c r="AE208" s="28">
        <v>1494.2794054559788</v>
      </c>
    </row>
    <row r="209" spans="1:31" ht="15" customHeight="1" x14ac:dyDescent="0.2">
      <c r="A209" s="24">
        <f>+'[4]Datos Anuales (sin Out y Cal)'!A209</f>
        <v>3</v>
      </c>
      <c r="B209" s="70" t="str">
        <f>+'[4]Datos Anuales (sin Out y Cal)'!B209</f>
        <v xml:space="preserve">Alaska Electric Light and Power Company                               </v>
      </c>
      <c r="C209" s="24">
        <f>+'[4]Datos Anuales (sin Out y Cal)'!C209</f>
        <v>2019</v>
      </c>
      <c r="D209" s="31">
        <f>+'[4]Datos Anuales (sin Out y Cal)'!D209</f>
        <v>141298912.63768467</v>
      </c>
      <c r="E209" s="25">
        <f>+'[4]Datos Anuales (sin Out y Cal)'!E209</f>
        <v>12209984.450501889</v>
      </c>
      <c r="F209" s="25">
        <f>+'[4]Datos Anuales (sin Out y Cal)'!F209</f>
        <v>1703660.7108285159</v>
      </c>
      <c r="G209" s="31">
        <f>+'[4]Datos Anuales (sin Out y Cal)'!G209</f>
        <v>3678434.9315835517</v>
      </c>
      <c r="H209" s="30">
        <v>3</v>
      </c>
      <c r="I209" s="31" t="s">
        <v>113</v>
      </c>
      <c r="J209" s="30">
        <v>2019</v>
      </c>
      <c r="K209" s="25">
        <f>+'[4]Datos Anuales (sin Out y Cal)'!H209</f>
        <v>3161032.2655163864</v>
      </c>
      <c r="L209" s="25">
        <f>+'[4]Datos Anuales (sin Out y Cal)'!I209</f>
        <v>337796</v>
      </c>
      <c r="M209" s="25">
        <f>+'[4]Datos Anuales (sin Out y Cal)'!J209</f>
        <v>16415</v>
      </c>
      <c r="N209" s="25">
        <f>+'[4]Datos Anuales (sin Out y Cal)'!K209</f>
        <v>17280</v>
      </c>
      <c r="O209" s="25">
        <f>+'[4]Datos Anuales (sin Out y Cal)'!L209</f>
        <v>66</v>
      </c>
      <c r="P209" s="30">
        <v>3</v>
      </c>
      <c r="Q209" s="34" t="s">
        <v>113</v>
      </c>
      <c r="R209" s="30">
        <v>2019</v>
      </c>
      <c r="S209" s="25">
        <f>+'[4]Datos Anuales (sin Out y Cal)'!M209</f>
        <v>300.00931386958439</v>
      </c>
      <c r="T209" s="25">
        <f>+'[4]Datos Anuales (sin Out y Cal)'!N209</f>
        <v>1365120</v>
      </c>
      <c r="U209" s="72">
        <f>+'[4]Datos Anuales (sin Out y Cal)'!O209</f>
        <v>79</v>
      </c>
      <c r="V209" s="25">
        <f>+'[4]Datos Anuales (sin Out y Cal)'!P209</f>
        <v>53222.400000000001</v>
      </c>
      <c r="W209" s="72">
        <f>+'[4]Datos Anuales (sin Out y Cal)'!Q209</f>
        <v>3.08</v>
      </c>
      <c r="X209" s="25">
        <f>+'[4]Datos Anuales (sin Out y Cal)'!R209</f>
        <v>0</v>
      </c>
      <c r="Y209" s="26"/>
      <c r="AA209" s="27">
        <v>0</v>
      </c>
      <c r="AB209" s="27">
        <v>66</v>
      </c>
      <c r="AC209" s="27">
        <v>358775</v>
      </c>
      <c r="AD209" s="28">
        <v>0.62054621558046219</v>
      </c>
      <c r="AE209" s="28">
        <v>0</v>
      </c>
    </row>
    <row r="210" spans="1:31" ht="15" customHeight="1" x14ac:dyDescent="0.2">
      <c r="A210" s="24">
        <f>+'[4]Datos Anuales (sin Out y Cal)'!A210</f>
        <v>6</v>
      </c>
      <c r="B210" s="70" t="str">
        <f>+'[4]Datos Anuales (sin Out y Cal)'!B210</f>
        <v xml:space="preserve">Appalachian Power Company                                             </v>
      </c>
      <c r="C210" s="24">
        <f>+'[4]Datos Anuales (sin Out y Cal)'!C210</f>
        <v>2019</v>
      </c>
      <c r="D210" s="31">
        <f>+'[4]Datos Anuales (sin Out y Cal)'!D210</f>
        <v>4565022727.5772543</v>
      </c>
      <c r="E210" s="25">
        <f>+'[4]Datos Anuales (sin Out y Cal)'!E210</f>
        <v>212907391.10160777</v>
      </c>
      <c r="F210" s="25">
        <f>+'[4]Datos Anuales (sin Out y Cal)'!F210</f>
        <v>61858112.056360565</v>
      </c>
      <c r="G210" s="31">
        <f>+'[4]Datos Anuales (sin Out y Cal)'!G210</f>
        <v>146206104.23029929</v>
      </c>
      <c r="H210" s="30">
        <v>6</v>
      </c>
      <c r="I210" s="31" t="s">
        <v>64</v>
      </c>
      <c r="J210" s="30">
        <v>2019</v>
      </c>
      <c r="K210" s="25">
        <f>+'[4]Datos Anuales (sin Out y Cal)'!H210</f>
        <v>27846210.425532416</v>
      </c>
      <c r="L210" s="25">
        <f>+'[4]Datos Anuales (sin Out y Cal)'!I210</f>
        <v>28021094</v>
      </c>
      <c r="M210" s="25">
        <f>+'[4]Datos Anuales (sin Out y Cal)'!J210</f>
        <v>1972980</v>
      </c>
      <c r="N210" s="25">
        <f>+'[4]Datos Anuales (sin Out y Cal)'!K210</f>
        <v>954688</v>
      </c>
      <c r="O210" s="25">
        <f>+'[4]Datos Anuales (sin Out y Cal)'!L210</f>
        <v>6113.1511061623714</v>
      </c>
      <c r="P210" s="30">
        <v>6</v>
      </c>
      <c r="Q210" s="34" t="s">
        <v>64</v>
      </c>
      <c r="R210" s="30">
        <v>2019</v>
      </c>
      <c r="S210" s="25">
        <f>+'[4]Datos Anuales (sin Out y Cal)'!M210</f>
        <v>83501.368281892093</v>
      </c>
      <c r="T210" s="25">
        <f>+'[4]Datos Anuales (sin Out y Cal)'!N210</f>
        <v>365550035.19999999</v>
      </c>
      <c r="U210" s="72">
        <f>+'[4]Datos Anuales (sin Out y Cal)'!O210</f>
        <v>382.9</v>
      </c>
      <c r="V210" s="25">
        <f>+'[4]Datos Anuales (sin Out y Cal)'!P210</f>
        <v>1908421.3120000002</v>
      </c>
      <c r="W210" s="72">
        <f>+'[4]Datos Anuales (sin Out y Cal)'!Q210</f>
        <v>1.9990000000000001</v>
      </c>
      <c r="X210" s="25">
        <f>+'[4]Datos Anuales (sin Out y Cal)'!R210</f>
        <v>0</v>
      </c>
      <c r="Y210" s="26"/>
      <c r="AA210" s="27">
        <v>5820714</v>
      </c>
      <c r="AB210" s="27">
        <v>7319</v>
      </c>
      <c r="AC210" s="27">
        <v>35329307</v>
      </c>
      <c r="AD210" s="28">
        <v>0.55103510223281993</v>
      </c>
      <c r="AE210" s="28">
        <v>1205.848893837629</v>
      </c>
    </row>
    <row r="211" spans="1:31" ht="15" customHeight="1" x14ac:dyDescent="0.2">
      <c r="A211" s="24">
        <f>+'[4]Datos Anuales (sin Out y Cal)'!A211</f>
        <v>7</v>
      </c>
      <c r="B211" s="70" t="str">
        <f>+'[4]Datos Anuales (sin Out y Cal)'!B211</f>
        <v xml:space="preserve">Arizona Public Service Company                                        </v>
      </c>
      <c r="C211" s="24">
        <f>+'[4]Datos Anuales (sin Out y Cal)'!C211</f>
        <v>2019</v>
      </c>
      <c r="D211" s="31">
        <f>+'[4]Datos Anuales (sin Out y Cal)'!D211</f>
        <v>7309234308.419385</v>
      </c>
      <c r="E211" s="25">
        <f>+'[4]Datos Anuales (sin Out y Cal)'!E211</f>
        <v>437315477.65822965</v>
      </c>
      <c r="F211" s="25">
        <f>+'[4]Datos Anuales (sin Out y Cal)'!F211</f>
        <v>126181975.07090926</v>
      </c>
      <c r="G211" s="31">
        <f>+'[4]Datos Anuales (sin Out y Cal)'!G211</f>
        <v>119634711.56258909</v>
      </c>
      <c r="H211" s="30">
        <v>7</v>
      </c>
      <c r="I211" s="31" t="s">
        <v>133</v>
      </c>
      <c r="J211" s="30">
        <v>2019</v>
      </c>
      <c r="K211" s="25">
        <f>+'[4]Datos Anuales (sin Out y Cal)'!H211</f>
        <v>71378420.484139353</v>
      </c>
      <c r="L211" s="25">
        <f>+'[4]Datos Anuales (sin Out y Cal)'!I211</f>
        <v>27844577</v>
      </c>
      <c r="M211" s="25">
        <f>+'[4]Datos Anuales (sin Out y Cal)'!J211</f>
        <v>1956086</v>
      </c>
      <c r="N211" s="25">
        <f>+'[4]Datos Anuales (sin Out y Cal)'!K211</f>
        <v>1260163</v>
      </c>
      <c r="O211" s="25">
        <f>+'[4]Datos Anuales (sin Out y Cal)'!L211</f>
        <v>6184.0213030231416</v>
      </c>
      <c r="P211" s="30">
        <v>7</v>
      </c>
      <c r="Q211" s="34" t="s">
        <v>133</v>
      </c>
      <c r="R211" s="30">
        <v>2019</v>
      </c>
      <c r="S211" s="25">
        <f>+'[4]Datos Anuales (sin Out y Cal)'!M211</f>
        <v>54251.370326273551</v>
      </c>
      <c r="T211" s="25">
        <f>+'[4]Datos Anuales (sin Out y Cal)'!N211</f>
        <v>109382148.39999999</v>
      </c>
      <c r="U211" s="72">
        <f>+'[4]Datos Anuales (sin Out y Cal)'!O211</f>
        <v>86.8</v>
      </c>
      <c r="V211" s="25">
        <f>+'[4]Datos Anuales (sin Out y Cal)'!P211</f>
        <v>1209756.48</v>
      </c>
      <c r="W211" s="72">
        <f>+'[4]Datos Anuales (sin Out y Cal)'!Q211</f>
        <v>0.96</v>
      </c>
      <c r="X211" s="25">
        <f>+'[4]Datos Anuales (sin Out y Cal)'!R211</f>
        <v>0</v>
      </c>
      <c r="Y211" s="26"/>
      <c r="AA211" s="27">
        <v>4085015</v>
      </c>
      <c r="AB211" s="27">
        <v>7030</v>
      </c>
      <c r="AC211" s="27">
        <v>33946074</v>
      </c>
      <c r="AD211" s="28">
        <v>0.55122654377520997</v>
      </c>
      <c r="AE211" s="28">
        <v>845.97869697685803</v>
      </c>
    </row>
    <row r="212" spans="1:31" ht="15" customHeight="1" x14ac:dyDescent="0.2">
      <c r="A212" s="24">
        <f>+'[4]Datos Anuales (sin Out y Cal)'!A212</f>
        <v>8</v>
      </c>
      <c r="B212" s="70" t="str">
        <f>+'[4]Datos Anuales (sin Out y Cal)'!B212</f>
        <v xml:space="preserve">Entergy Arkansas, Inc.                                                </v>
      </c>
      <c r="C212" s="24">
        <f>+'[4]Datos Anuales (sin Out y Cal)'!C212</f>
        <v>2019</v>
      </c>
      <c r="D212" s="31">
        <f>+'[4]Datos Anuales (sin Out y Cal)'!D212</f>
        <v>4758504092.9164925</v>
      </c>
      <c r="E212" s="25">
        <f>+'[4]Datos Anuales (sin Out y Cal)'!E212</f>
        <v>170895129.11593318</v>
      </c>
      <c r="F212" s="25">
        <f>+'[4]Datos Anuales (sin Out y Cal)'!F212</f>
        <v>113270931.47329341</v>
      </c>
      <c r="G212" s="31">
        <f>+'[4]Datos Anuales (sin Out y Cal)'!G212</f>
        <v>82352115.549373507</v>
      </c>
      <c r="H212" s="30">
        <v>8</v>
      </c>
      <c r="I212" s="31" t="s">
        <v>141</v>
      </c>
      <c r="J212" s="30">
        <v>2019</v>
      </c>
      <c r="K212" s="25">
        <f>+'[4]Datos Anuales (sin Out y Cal)'!H212</f>
        <v>69354899.412392899</v>
      </c>
      <c r="L212" s="25">
        <f>+'[4]Datos Anuales (sin Out y Cal)'!I212</f>
        <v>21818158</v>
      </c>
      <c r="M212" s="25">
        <f>+'[4]Datos Anuales (sin Out y Cal)'!J212</f>
        <v>1197787</v>
      </c>
      <c r="N212" s="25">
        <f>+'[4]Datos Anuales (sin Out y Cal)'!K212</f>
        <v>713081</v>
      </c>
      <c r="O212" s="25">
        <f>+'[4]Datos Anuales (sin Out y Cal)'!L212</f>
        <v>3207.2763240240806</v>
      </c>
      <c r="P212" s="30">
        <v>8</v>
      </c>
      <c r="Q212" s="34" t="s">
        <v>141</v>
      </c>
      <c r="R212" s="30">
        <v>2019</v>
      </c>
      <c r="S212" s="25">
        <f>+'[4]Datos Anuales (sin Out y Cal)'!M212</f>
        <v>65660.544597727625</v>
      </c>
      <c r="T212" s="25">
        <f>+'[4]Datos Anuales (sin Out y Cal)'!N212</f>
        <v>220199412.80000001</v>
      </c>
      <c r="U212" s="72">
        <f>+'[4]Datos Anuales (sin Out y Cal)'!O212</f>
        <v>308.8</v>
      </c>
      <c r="V212" s="25">
        <f>+'[4]Datos Anuales (sin Out y Cal)'!P212</f>
        <v>1479643.0750000002</v>
      </c>
      <c r="W212" s="72">
        <f>+'[4]Datos Anuales (sin Out y Cal)'!Q212</f>
        <v>2.0750000000000002</v>
      </c>
      <c r="X212" s="25">
        <f>+'[4]Datos Anuales (sin Out y Cal)'!R212</f>
        <v>0</v>
      </c>
      <c r="Y212" s="26"/>
      <c r="AA212" s="27">
        <v>9385273</v>
      </c>
      <c r="AB212" s="27">
        <v>4513</v>
      </c>
      <c r="AC212" s="27">
        <v>32438515</v>
      </c>
      <c r="AD212" s="28">
        <v>0.82052444637359145</v>
      </c>
      <c r="AE212" s="28">
        <v>1305.7236759759194</v>
      </c>
    </row>
    <row r="213" spans="1:31" ht="15" customHeight="1" x14ac:dyDescent="0.2">
      <c r="A213" s="24">
        <f>+'[4]Datos Anuales (sin Out y Cal)'!A213</f>
        <v>9</v>
      </c>
      <c r="B213" s="70" t="str">
        <f>+'[4]Datos Anuales (sin Out y Cal)'!B213</f>
        <v xml:space="preserve">Atlantic City Electric Company                                        </v>
      </c>
      <c r="C213" s="24">
        <f>+'[4]Datos Anuales (sin Out y Cal)'!C213</f>
        <v>2019</v>
      </c>
      <c r="D213" s="31">
        <f>+'[4]Datos Anuales (sin Out y Cal)'!D213</f>
        <v>3141146947.6192465</v>
      </c>
      <c r="E213" s="25">
        <f>+'[4]Datos Anuales (sin Out y Cal)'!E213</f>
        <v>80771413.232351407</v>
      </c>
      <c r="F213" s="25">
        <f>+'[4]Datos Anuales (sin Out y Cal)'!F213</f>
        <v>99568680.628225878</v>
      </c>
      <c r="G213" s="31">
        <f>+'[4]Datos Anuales (sin Out y Cal)'!G213</f>
        <v>111213307.28098823</v>
      </c>
      <c r="H213" s="30">
        <v>9</v>
      </c>
      <c r="I213" s="31" t="s">
        <v>73</v>
      </c>
      <c r="J213" s="30">
        <v>2019</v>
      </c>
      <c r="K213" s="25">
        <f>+'[4]Datos Anuales (sin Out y Cal)'!H213</f>
        <v>89839888.775277749</v>
      </c>
      <c r="L213" s="25">
        <f>+'[4]Datos Anuales (sin Out y Cal)'!I213</f>
        <v>8787925</v>
      </c>
      <c r="M213" s="25">
        <f>+'[4]Datos Anuales (sin Out y Cal)'!J213</f>
        <v>622195</v>
      </c>
      <c r="N213" s="25">
        <f>+'[4]Datos Anuales (sin Out y Cal)'!K213</f>
        <v>558559</v>
      </c>
      <c r="O213" s="25">
        <f>+'[4]Datos Anuales (sin Out y Cal)'!L213</f>
        <v>2313.8094240255587</v>
      </c>
      <c r="P213" s="30">
        <v>9</v>
      </c>
      <c r="Q213" s="34" t="s">
        <v>73</v>
      </c>
      <c r="R213" s="30">
        <v>2019</v>
      </c>
      <c r="S213" s="25">
        <f>+'[4]Datos Anuales (sin Out y Cal)'!M213</f>
        <v>15591.236179822681</v>
      </c>
      <c r="T213" s="25">
        <f>+'[4]Datos Anuales (sin Out y Cal)'!N213</f>
        <v>42450484</v>
      </c>
      <c r="U213" s="72">
        <f>+'[4]Datos Anuales (sin Out y Cal)'!O213</f>
        <v>76</v>
      </c>
      <c r="V213" s="25">
        <f>+'[4]Datos Anuales (sin Out y Cal)'!P213</f>
        <v>519459.87000000005</v>
      </c>
      <c r="W213" s="72">
        <f>+'[4]Datos Anuales (sin Out y Cal)'!Q213</f>
        <v>0.93</v>
      </c>
      <c r="X213" s="25">
        <f>+'[4]Datos Anuales (sin Out y Cal)'!R213</f>
        <v>0</v>
      </c>
      <c r="Y213" s="26"/>
      <c r="AA213" s="27">
        <v>1157014</v>
      </c>
      <c r="AB213" s="27">
        <v>2598</v>
      </c>
      <c r="AC213" s="27">
        <v>10577136</v>
      </c>
      <c r="AD213" s="28">
        <v>0.46475581849051434</v>
      </c>
      <c r="AE213" s="28">
        <v>284.19057597444146</v>
      </c>
    </row>
    <row r="214" spans="1:31" ht="15" customHeight="1" x14ac:dyDescent="0.2">
      <c r="A214" s="24">
        <f>+'[4]Datos Anuales (sin Out y Cal)'!A214</f>
        <v>17</v>
      </c>
      <c r="B214" s="70" t="str">
        <f>+'[4]Datos Anuales (sin Out y Cal)'!B214</f>
        <v xml:space="preserve">Duke Energy Progress, LLC                                             </v>
      </c>
      <c r="C214" s="24">
        <f>+'[4]Datos Anuales (sin Out y Cal)'!C214</f>
        <v>2019</v>
      </c>
      <c r="D214" s="31">
        <f>+'[4]Datos Anuales (sin Out y Cal)'!D214</f>
        <v>9975854684.6527672</v>
      </c>
      <c r="E214" s="25">
        <f>+'[4]Datos Anuales (sin Out y Cal)'!E214</f>
        <v>499713992.54320985</v>
      </c>
      <c r="F214" s="25">
        <f>+'[4]Datos Anuales (sin Out y Cal)'!F214</f>
        <v>74647226.835828915</v>
      </c>
      <c r="G214" s="31">
        <f>+'[4]Datos Anuales (sin Out y Cal)'!G214</f>
        <v>169751177.8720445</v>
      </c>
      <c r="H214" s="30">
        <v>17</v>
      </c>
      <c r="I214" s="31" t="s">
        <v>75</v>
      </c>
      <c r="J214" s="30">
        <v>2019</v>
      </c>
      <c r="K214" s="25">
        <f>+'[4]Datos Anuales (sin Out y Cal)'!H214</f>
        <v>80484824.949801892</v>
      </c>
      <c r="L214" s="25">
        <f>+'[4]Datos Anuales (sin Out y Cal)'!I214</f>
        <v>44190984</v>
      </c>
      <c r="M214" s="25">
        <f>+'[4]Datos Anuales (sin Out y Cal)'!J214</f>
        <v>2070973</v>
      </c>
      <c r="N214" s="25">
        <f>+'[4]Datos Anuales (sin Out y Cal)'!K214</f>
        <v>1590978</v>
      </c>
      <c r="O214" s="25">
        <f>+'[4]Datos Anuales (sin Out y Cal)'!L214</f>
        <v>8830.5604962432153</v>
      </c>
      <c r="P214" s="30">
        <v>17</v>
      </c>
      <c r="Q214" s="34" t="s">
        <v>75</v>
      </c>
      <c r="R214" s="30">
        <v>2019</v>
      </c>
      <c r="S214" s="25">
        <f>+'[4]Datos Anuales (sin Out y Cal)'!M214</f>
        <v>110673.464549952</v>
      </c>
      <c r="T214" s="25">
        <f>+'[4]Datos Anuales (sin Out y Cal)'!N214</f>
        <v>237055722</v>
      </c>
      <c r="U214" s="72">
        <f>+'[4]Datos Anuales (sin Out y Cal)'!O214</f>
        <v>149</v>
      </c>
      <c r="V214" s="25">
        <f>+'[4]Datos Anuales (sin Out y Cal)'!P214</f>
        <v>2593294.1399999997</v>
      </c>
      <c r="W214" s="72">
        <f>+'[4]Datos Anuales (sin Out y Cal)'!Q214</f>
        <v>1.63</v>
      </c>
      <c r="X214" s="25">
        <f>+'[4]Datos Anuales (sin Out y Cal)'!R214</f>
        <v>0</v>
      </c>
      <c r="Y214" s="26"/>
      <c r="AA214" s="27">
        <v>24165841</v>
      </c>
      <c r="AB214" s="27">
        <v>13434</v>
      </c>
      <c r="AC214" s="27">
        <v>70522032</v>
      </c>
      <c r="AD214" s="28">
        <v>0.59926010674204278</v>
      </c>
      <c r="AE214" s="28">
        <v>4603.4395037567838</v>
      </c>
    </row>
    <row r="215" spans="1:31" ht="15" customHeight="1" x14ac:dyDescent="0.2">
      <c r="A215" s="24">
        <f>+'[4]Datos Anuales (sin Out y Cal)'!A215</f>
        <v>22</v>
      </c>
      <c r="B215" s="70" t="str">
        <f>+'[4]Datos Anuales (sin Out y Cal)'!B215</f>
        <v xml:space="preserve">Cleco Power LLC                                                       </v>
      </c>
      <c r="C215" s="24">
        <f>+'[4]Datos Anuales (sin Out y Cal)'!C215</f>
        <v>2019</v>
      </c>
      <c r="D215" s="31">
        <f>+'[4]Datos Anuales (sin Out y Cal)'!D215</f>
        <v>1888794548.4621613</v>
      </c>
      <c r="E215" s="25">
        <f>+'[4]Datos Anuales (sin Out y Cal)'!E215</f>
        <v>113086902.82278469</v>
      </c>
      <c r="F215" s="25">
        <f>+'[4]Datos Anuales (sin Out y Cal)'!F215</f>
        <v>32936488.781547155</v>
      </c>
      <c r="G215" s="31">
        <f>+'[4]Datos Anuales (sin Out y Cal)'!G215</f>
        <v>30023915.049330641</v>
      </c>
      <c r="H215" s="30">
        <v>22</v>
      </c>
      <c r="I215" s="31" t="s">
        <v>142</v>
      </c>
      <c r="J215" s="30">
        <v>2019</v>
      </c>
      <c r="K215" s="25">
        <f>+'[4]Datos Anuales (sin Out y Cal)'!H215</f>
        <v>21171118.896473438</v>
      </c>
      <c r="L215" s="25">
        <f>+'[4]Datos Anuales (sin Out y Cal)'!I215</f>
        <v>8516511</v>
      </c>
      <c r="M215" s="25">
        <f>+'[4]Datos Anuales (sin Out y Cal)'!J215</f>
        <v>699229</v>
      </c>
      <c r="N215" s="25">
        <f>+'[4]Datos Anuales (sin Out y Cal)'!K215</f>
        <v>287928</v>
      </c>
      <c r="O215" s="25">
        <f>+'[4]Datos Anuales (sin Out y Cal)'!L215</f>
        <v>1873.9744474055879</v>
      </c>
      <c r="P215" s="30">
        <v>22</v>
      </c>
      <c r="Q215" s="34" t="s">
        <v>142</v>
      </c>
      <c r="R215" s="30">
        <v>2019</v>
      </c>
      <c r="S215" s="25">
        <f>+'[4]Datos Anuales (sin Out y Cal)'!M215</f>
        <v>18483.232169612656</v>
      </c>
      <c r="T215" s="25">
        <f>+'[4]Datos Anuales (sin Out y Cal)'!N215</f>
        <v>45435038.400000006</v>
      </c>
      <c r="U215" s="72">
        <f>+'[4]Datos Anuales (sin Out y Cal)'!O215</f>
        <v>157.80000000000001</v>
      </c>
      <c r="V215" s="25">
        <f>+'[4]Datos Anuales (sin Out y Cal)'!P215</f>
        <v>518270.4</v>
      </c>
      <c r="W215" s="72">
        <f>+'[4]Datos Anuales (sin Out y Cal)'!Q215</f>
        <v>1.8</v>
      </c>
      <c r="X215" s="25">
        <f>+'[4]Datos Anuales (sin Out y Cal)'!R215</f>
        <v>0</v>
      </c>
      <c r="Y215" s="26"/>
      <c r="AA215" s="27">
        <v>3046459</v>
      </c>
      <c r="AB215" s="27">
        <v>2492</v>
      </c>
      <c r="AC215" s="27">
        <v>12283919</v>
      </c>
      <c r="AD215" s="28">
        <v>0.56271021607042082</v>
      </c>
      <c r="AE215" s="28">
        <v>618.02555259441226</v>
      </c>
    </row>
    <row r="216" spans="1:31" ht="15" customHeight="1" x14ac:dyDescent="0.2">
      <c r="A216" s="24">
        <f>+'[4]Datos Anuales (sin Out y Cal)'!A216</f>
        <v>27</v>
      </c>
      <c r="B216" s="70" t="str">
        <f>+'[4]Datos Anuales (sin Out y Cal)'!B216</f>
        <v xml:space="preserve">Duke Energy Ohio, Inc.                                                </v>
      </c>
      <c r="C216" s="24">
        <f>+'[4]Datos Anuales (sin Out y Cal)'!C216</f>
        <v>2019</v>
      </c>
      <c r="D216" s="31">
        <f>+'[4]Datos Anuales (sin Out y Cal)'!D216</f>
        <v>3205427615.6482916</v>
      </c>
      <c r="E216" s="25">
        <f>+'[4]Datos Anuales (sin Out y Cal)'!E216</f>
        <v>161857584.65548247</v>
      </c>
      <c r="F216" s="25">
        <f>+'[4]Datos Anuales (sin Out y Cal)'!F216</f>
        <v>33368292.909162585</v>
      </c>
      <c r="G216" s="31">
        <f>+'[4]Datos Anuales (sin Out y Cal)'!G216</f>
        <v>83537006.894598186</v>
      </c>
      <c r="H216" s="30">
        <v>27</v>
      </c>
      <c r="I216" s="31" t="s">
        <v>62</v>
      </c>
      <c r="J216" s="30">
        <v>2019</v>
      </c>
      <c r="K216" s="25">
        <f>+'[4]Datos Anuales (sin Out y Cal)'!H216</f>
        <v>45604755.113572299</v>
      </c>
      <c r="L216" s="25">
        <f>+'[4]Datos Anuales (sin Out y Cal)'!I216</f>
        <v>20174172</v>
      </c>
      <c r="M216" s="25">
        <f>+'[4]Datos Anuales (sin Out y Cal)'!J216</f>
        <v>272158</v>
      </c>
      <c r="N216" s="25">
        <f>+'[4]Datos Anuales (sin Out y Cal)'!K216</f>
        <v>722911</v>
      </c>
      <c r="O216" s="25">
        <f>+'[4]Datos Anuales (sin Out y Cal)'!L216</f>
        <v>765.42454452215009</v>
      </c>
      <c r="P216" s="30">
        <v>27</v>
      </c>
      <c r="Q216" s="34" t="s">
        <v>62</v>
      </c>
      <c r="R216" s="30">
        <v>2019</v>
      </c>
      <c r="S216" s="25">
        <f>+'[4]Datos Anuales (sin Out y Cal)'!M216</f>
        <v>28808.000397119631</v>
      </c>
      <c r="T216" s="25">
        <f>+'[4]Datos Anuales (sin Out y Cal)'!N216</f>
        <v>69399456</v>
      </c>
      <c r="U216" s="72">
        <f>+'[4]Datos Anuales (sin Out y Cal)'!O216</f>
        <v>96</v>
      </c>
      <c r="V216" s="25">
        <f>+'[4]Datos Anuales (sin Out y Cal)'!P216</f>
        <v>780743.88</v>
      </c>
      <c r="W216" s="72">
        <f>+'[4]Datos Anuales (sin Out y Cal)'!Q216</f>
        <v>1.08</v>
      </c>
      <c r="X216" s="25">
        <f>+'[4]Datos Anuales (sin Out y Cal)'!R216</f>
        <v>0</v>
      </c>
      <c r="Y216" s="26"/>
      <c r="AA216" s="27">
        <v>1063346</v>
      </c>
      <c r="AB216" s="27">
        <v>955</v>
      </c>
      <c r="AC216" s="27">
        <v>5356682</v>
      </c>
      <c r="AD216" s="28">
        <v>0.64030720313657985</v>
      </c>
      <c r="AE216" s="28">
        <v>189.57545547784991</v>
      </c>
    </row>
    <row r="217" spans="1:31" ht="15" customHeight="1" x14ac:dyDescent="0.2">
      <c r="A217" s="24">
        <f>+'[4]Datos Anuales (sin Out y Cal)'!A217</f>
        <v>30</v>
      </c>
      <c r="B217" s="70" t="str">
        <f>+'[4]Datos Anuales (sin Out y Cal)'!B217</f>
        <v xml:space="preserve">Cleveland Electric Illuminating Company, The                          </v>
      </c>
      <c r="C217" s="24">
        <f>+'[4]Datos Anuales (sin Out y Cal)'!C217</f>
        <v>2019</v>
      </c>
      <c r="D217" s="31">
        <f>+'[4]Datos Anuales (sin Out y Cal)'!D217</f>
        <v>2707837343.363966</v>
      </c>
      <c r="E217" s="25">
        <f>+'[4]Datos Anuales (sin Out y Cal)'!E217</f>
        <v>193485996.49841428</v>
      </c>
      <c r="F217" s="25">
        <f>+'[4]Datos Anuales (sin Out y Cal)'!F217</f>
        <v>51357529.640746139</v>
      </c>
      <c r="G217" s="31">
        <f>+'[4]Datos Anuales (sin Out y Cal)'!G217</f>
        <v>57752230.934629805</v>
      </c>
      <c r="H217" s="30">
        <v>30</v>
      </c>
      <c r="I217" s="31" t="s">
        <v>50</v>
      </c>
      <c r="J217" s="30">
        <v>2019</v>
      </c>
      <c r="K217" s="25">
        <f>+'[4]Datos Anuales (sin Out y Cal)'!H217</f>
        <v>29230907.29465976</v>
      </c>
      <c r="L217" s="25">
        <f>+'[4]Datos Anuales (sin Out y Cal)'!I217</f>
        <v>18053756</v>
      </c>
      <c r="M217" s="25">
        <f>+'[4]Datos Anuales (sin Out y Cal)'!J217</f>
        <v>88322</v>
      </c>
      <c r="N217" s="25">
        <f>+'[4]Datos Anuales (sin Out y Cal)'!K217</f>
        <v>752471</v>
      </c>
      <c r="O217" s="25">
        <f>+'[4]Datos Anuales (sin Out y Cal)'!L217</f>
        <v>4188</v>
      </c>
      <c r="P217" s="30">
        <v>30</v>
      </c>
      <c r="Q217" s="34" t="s">
        <v>50</v>
      </c>
      <c r="R217" s="30">
        <v>2019</v>
      </c>
      <c r="S217" s="25">
        <f>+'[4]Datos Anuales (sin Out y Cal)'!M217</f>
        <v>52058.935088167462</v>
      </c>
      <c r="T217" s="25">
        <f>+'[4]Datos Anuales (sin Out y Cal)'!N217</f>
        <v>98173386.427999988</v>
      </c>
      <c r="U217" s="72">
        <f>+'[4]Datos Anuales (sin Out y Cal)'!O217</f>
        <v>130.46799999999999</v>
      </c>
      <c r="V217" s="25">
        <f>+'[4]Datos Anuales (sin Out y Cal)'!P217</f>
        <v>1128706.5</v>
      </c>
      <c r="W217" s="72">
        <f>+'[4]Datos Anuales (sin Out y Cal)'!Q217</f>
        <v>1.5</v>
      </c>
      <c r="X217" s="25">
        <f>+'[4]Datos Anuales (sin Out y Cal)'!R217</f>
        <v>0</v>
      </c>
      <c r="Y217" s="26"/>
      <c r="AA217" s="27">
        <v>0</v>
      </c>
      <c r="AB217" s="27">
        <v>4188</v>
      </c>
      <c r="AC217" s="27">
        <v>2236070</v>
      </c>
      <c r="AD217" s="28">
        <v>6.0950127129916744E-2</v>
      </c>
      <c r="AE217" s="28">
        <v>0</v>
      </c>
    </row>
    <row r="218" spans="1:31" ht="15" customHeight="1" x14ac:dyDescent="0.2">
      <c r="A218" s="24">
        <f>+'[4]Datos Anuales (sin Out y Cal)'!A218</f>
        <v>32</v>
      </c>
      <c r="B218" s="70" t="str">
        <f>+'[4]Datos Anuales (sin Out y Cal)'!B218</f>
        <v xml:space="preserve">Commonwealth Edison Company                                           </v>
      </c>
      <c r="C218" s="24">
        <f>+'[4]Datos Anuales (sin Out y Cal)'!C218</f>
        <v>2019</v>
      </c>
      <c r="D218" s="31">
        <f>+'[4]Datos Anuales (sin Out y Cal)'!D218</f>
        <v>21606936958.062805</v>
      </c>
      <c r="E218" s="25">
        <f>+'[4]Datos Anuales (sin Out y Cal)'!E218</f>
        <v>1094610808.6672683</v>
      </c>
      <c r="F218" s="25">
        <f>+'[4]Datos Anuales (sin Out y Cal)'!F218</f>
        <v>246797063.00413316</v>
      </c>
      <c r="G218" s="31">
        <f>+'[4]Datos Anuales (sin Out y Cal)'!G218</f>
        <v>466119880.34392691</v>
      </c>
      <c r="H218" s="30">
        <v>32</v>
      </c>
      <c r="I218" s="31" t="s">
        <v>53</v>
      </c>
      <c r="J218" s="30">
        <v>2019</v>
      </c>
      <c r="K218" s="25">
        <f>+'[4]Datos Anuales (sin Out y Cal)'!H218</f>
        <v>279600579.21669441</v>
      </c>
      <c r="L218" s="25">
        <f>+'[4]Datos Anuales (sin Out y Cal)'!I218</f>
        <v>86606814</v>
      </c>
      <c r="M218" s="25">
        <f>+'[4]Datos Anuales (sin Out y Cal)'!J218</f>
        <v>6480308</v>
      </c>
      <c r="N218" s="25">
        <f>+'[4]Datos Anuales (sin Out y Cal)'!K218</f>
        <v>4048298</v>
      </c>
      <c r="O218" s="25">
        <f>+'[4]Datos Anuales (sin Out y Cal)'!L218</f>
        <v>20616.519656681063</v>
      </c>
      <c r="P218" s="30">
        <v>32</v>
      </c>
      <c r="Q218" s="34" t="s">
        <v>53</v>
      </c>
      <c r="R218" s="30">
        <v>2019</v>
      </c>
      <c r="S218" s="25">
        <f>+'[4]Datos Anuales (sin Out y Cal)'!M218</f>
        <v>171779.88800040341</v>
      </c>
      <c r="T218" s="25">
        <f>+'[4]Datos Anuales (sin Out y Cal)'!N218</f>
        <v>207807232.93599999</v>
      </c>
      <c r="U218" s="72">
        <f>+'[4]Datos Anuales (sin Out y Cal)'!O218</f>
        <v>51.332000000000001</v>
      </c>
      <c r="V218" s="25">
        <f>+'[4]Datos Anuales (sin Out y Cal)'!P218</f>
        <v>3198155.42</v>
      </c>
      <c r="W218" s="72">
        <f>+'[4]Datos Anuales (sin Out y Cal)'!Q218</f>
        <v>0.79</v>
      </c>
      <c r="X218" s="25">
        <f>+'[4]Datos Anuales (sin Out y Cal)'!R218</f>
        <v>0</v>
      </c>
      <c r="Y218" s="26"/>
      <c r="AA218" s="27">
        <v>1509436</v>
      </c>
      <c r="AB218" s="27">
        <v>20949</v>
      </c>
      <c r="AC218" s="27">
        <v>95106900</v>
      </c>
      <c r="AD218" s="28">
        <v>0.51825633943360161</v>
      </c>
      <c r="AE218" s="28">
        <v>332.48034331893905</v>
      </c>
    </row>
    <row r="219" spans="1:31" ht="15" customHeight="1" x14ac:dyDescent="0.2">
      <c r="A219" s="24">
        <f>+'[4]Datos Anuales (sin Out y Cal)'!A219</f>
        <v>39</v>
      </c>
      <c r="B219" s="70" t="str">
        <f>+'[4]Datos Anuales (sin Out y Cal)'!B219</f>
        <v xml:space="preserve">Connecticut Light and Power Company, The                              </v>
      </c>
      <c r="C219" s="24">
        <f>+'[4]Datos Anuales (sin Out y Cal)'!C219</f>
        <v>2019</v>
      </c>
      <c r="D219" s="31">
        <f>+'[4]Datos Anuales (sin Out y Cal)'!D219</f>
        <v>7793369583.6461735</v>
      </c>
      <c r="E219" s="25">
        <f>+'[4]Datos Anuales (sin Out y Cal)'!E219</f>
        <v>231120863.0196833</v>
      </c>
      <c r="F219" s="25">
        <f>+'[4]Datos Anuales (sin Out y Cal)'!F219</f>
        <v>264625992.61144227</v>
      </c>
      <c r="G219" s="31">
        <f>+'[4]Datos Anuales (sin Out y Cal)'!G219</f>
        <v>204037800.20426843</v>
      </c>
      <c r="H219" s="30">
        <v>39</v>
      </c>
      <c r="I219" s="31" t="s">
        <v>109</v>
      </c>
      <c r="J219" s="30">
        <v>2019</v>
      </c>
      <c r="K219" s="25">
        <f>+'[4]Datos Anuales (sin Out y Cal)'!H219</f>
        <v>165616211.4874258</v>
      </c>
      <c r="L219" s="25">
        <f>+'[4]Datos Anuales (sin Out y Cal)'!I219</f>
        <v>20719688</v>
      </c>
      <c r="M219" s="25">
        <f>+'[4]Datos Anuales (sin Out y Cal)'!J219</f>
        <v>555872</v>
      </c>
      <c r="N219" s="25">
        <f>+'[4]Datos Anuales (sin Out y Cal)'!K219</f>
        <v>1256180</v>
      </c>
      <c r="O219" s="25">
        <f>+'[4]Datos Anuales (sin Out y Cal)'!L219</f>
        <v>4297.1944477249708</v>
      </c>
      <c r="P219" s="30">
        <v>39</v>
      </c>
      <c r="Q219" s="34" t="s">
        <v>109</v>
      </c>
      <c r="R219" s="30">
        <v>2019</v>
      </c>
      <c r="S219" s="25">
        <f>+'[4]Datos Anuales (sin Out y Cal)'!M219</f>
        <v>34833.599361096865</v>
      </c>
      <c r="T219" s="25">
        <f>+'[4]Datos Anuales (sin Out y Cal)'!N219</f>
        <v>313002370.59999996</v>
      </c>
      <c r="U219" s="72">
        <f>+'[4]Datos Anuales (sin Out y Cal)'!O219</f>
        <v>249.17</v>
      </c>
      <c r="V219" s="25">
        <f>+'[4]Datos Anuales (sin Out y Cal)'!P219</f>
        <v>1242362.02</v>
      </c>
      <c r="W219" s="72">
        <f>+'[4]Datos Anuales (sin Out y Cal)'!Q219</f>
        <v>0.98899999999999999</v>
      </c>
      <c r="X219" s="25">
        <f>+'[4]Datos Anuales (sin Out y Cal)'!R219</f>
        <v>0</v>
      </c>
      <c r="Y219" s="26"/>
      <c r="AA219" s="27">
        <v>2365632</v>
      </c>
      <c r="AB219" s="27">
        <v>4775</v>
      </c>
      <c r="AC219" s="27">
        <v>23641192</v>
      </c>
      <c r="AD219" s="28">
        <v>0.56518664084725911</v>
      </c>
      <c r="AE219" s="28">
        <v>477.80555227502913</v>
      </c>
    </row>
    <row r="220" spans="1:31" ht="15" customHeight="1" x14ac:dyDescent="0.2">
      <c r="A220" s="24">
        <f>+'[4]Datos Anuales (sin Out y Cal)'!A220</f>
        <v>41</v>
      </c>
      <c r="B220" s="70" t="str">
        <f>+'[4]Datos Anuales (sin Out y Cal)'!B220</f>
        <v xml:space="preserve">Consumers Energy Company                                              </v>
      </c>
      <c r="C220" s="24">
        <f>+'[4]Datos Anuales (sin Out y Cal)'!C220</f>
        <v>2019</v>
      </c>
      <c r="D220" s="31">
        <f>+'[4]Datos Anuales (sin Out y Cal)'!D220</f>
        <v>9041375911.736763</v>
      </c>
      <c r="E220" s="25">
        <f>+'[4]Datos Anuales (sin Out y Cal)'!E220</f>
        <v>705637172.50495255</v>
      </c>
      <c r="F220" s="25">
        <f>+'[4]Datos Anuales (sin Out y Cal)'!F220</f>
        <v>233933713.22532642</v>
      </c>
      <c r="G220" s="31">
        <f>+'[4]Datos Anuales (sin Out y Cal)'!G220</f>
        <v>231968597.08130634</v>
      </c>
      <c r="H220" s="30">
        <v>41</v>
      </c>
      <c r="I220" s="31" t="s">
        <v>84</v>
      </c>
      <c r="J220" s="30">
        <v>2019</v>
      </c>
      <c r="K220" s="25">
        <f>+'[4]Datos Anuales (sin Out y Cal)'!H220</f>
        <v>47707662.527298883</v>
      </c>
      <c r="L220" s="25">
        <f>+'[4]Datos Anuales (sin Out y Cal)'!I220</f>
        <v>32707948</v>
      </c>
      <c r="M220" s="25">
        <f>+'[4]Datos Anuales (sin Out y Cal)'!J220</f>
        <v>1872702</v>
      </c>
      <c r="N220" s="25">
        <f>+'[4]Datos Anuales (sin Out y Cal)'!K220</f>
        <v>1836669</v>
      </c>
      <c r="O220" s="25">
        <f>+'[4]Datos Anuales (sin Out y Cal)'!L220</f>
        <v>6624.5670170718004</v>
      </c>
      <c r="P220" s="30">
        <v>41</v>
      </c>
      <c r="Q220" s="34" t="s">
        <v>84</v>
      </c>
      <c r="R220" s="30">
        <v>2019</v>
      </c>
      <c r="S220" s="25">
        <f>+'[4]Datos Anuales (sin Out y Cal)'!M220</f>
        <v>134045.19374089717</v>
      </c>
      <c r="T220" s="25">
        <f>+'[4]Datos Anuales (sin Out y Cal)'!N220</f>
        <v>428570181.12900001</v>
      </c>
      <c r="U220" s="72">
        <f>+'[4]Datos Anuales (sin Out y Cal)'!O220</f>
        <v>233.34100000000001</v>
      </c>
      <c r="V220" s="25">
        <f>+'[4]Datos Anuales (sin Out y Cal)'!P220</f>
        <v>2905610.358</v>
      </c>
      <c r="W220" s="72">
        <f>+'[4]Datos Anuales (sin Out y Cal)'!Q220</f>
        <v>1.5820000000000001</v>
      </c>
      <c r="X220" s="25">
        <f>+'[4]Datos Anuales (sin Out y Cal)'!R220</f>
        <v>0</v>
      </c>
      <c r="Y220" s="26"/>
      <c r="AA220" s="27">
        <v>4447981</v>
      </c>
      <c r="AB220" s="27">
        <v>7476</v>
      </c>
      <c r="AC220" s="27">
        <v>39055459</v>
      </c>
      <c r="AD220" s="28">
        <v>0.59635978204836904</v>
      </c>
      <c r="AE220" s="28">
        <v>851.43298292819975</v>
      </c>
    </row>
    <row r="221" spans="1:31" ht="15" customHeight="1" x14ac:dyDescent="0.2">
      <c r="A221" s="24">
        <f>+'[4]Datos Anuales (sin Out y Cal)'!A221</f>
        <v>42</v>
      </c>
      <c r="B221" s="70" t="str">
        <f>+'[4]Datos Anuales (sin Out y Cal)'!B221</f>
        <v xml:space="preserve">The Dayton Power and Light Company                                    </v>
      </c>
      <c r="C221" s="24">
        <f>+'[4]Datos Anuales (sin Out y Cal)'!C221</f>
        <v>2019</v>
      </c>
      <c r="D221" s="31">
        <f>+'[4]Datos Anuales (sin Out y Cal)'!D221</f>
        <v>2565112438.2283874</v>
      </c>
      <c r="E221" s="25">
        <f>+'[4]Datos Anuales (sin Out y Cal)'!E221</f>
        <v>78717355.321147382</v>
      </c>
      <c r="F221" s="25">
        <f>+'[4]Datos Anuales (sin Out y Cal)'!F221</f>
        <v>56833509.219811171</v>
      </c>
      <c r="G221" s="31">
        <f>+'[4]Datos Anuales (sin Out y Cal)'!G221</f>
        <v>50913468.682938583</v>
      </c>
      <c r="H221" s="30">
        <v>42</v>
      </c>
      <c r="I221" s="31" t="s">
        <v>105</v>
      </c>
      <c r="J221" s="30">
        <v>2019</v>
      </c>
      <c r="K221" s="25">
        <f>+'[4]Datos Anuales (sin Out y Cal)'!H221</f>
        <v>49383832.204068117</v>
      </c>
      <c r="L221" s="25">
        <f>+'[4]Datos Anuales (sin Out y Cal)'!I221</f>
        <v>3912648</v>
      </c>
      <c r="M221" s="25">
        <f>+'[4]Datos Anuales (sin Out y Cal)'!J221</f>
        <v>31754</v>
      </c>
      <c r="N221" s="25">
        <f>+'[4]Datos Anuales (sin Out y Cal)'!K221</f>
        <v>267769</v>
      </c>
      <c r="O221" s="25">
        <f>+'[4]Datos Anuales (sin Out y Cal)'!L221</f>
        <v>2831.6618505641782</v>
      </c>
      <c r="P221" s="30">
        <v>42</v>
      </c>
      <c r="Q221" s="34" t="s">
        <v>105</v>
      </c>
      <c r="R221" s="30">
        <v>2019</v>
      </c>
      <c r="S221" s="25">
        <f>+'[4]Datos Anuales (sin Out y Cal)'!M221</f>
        <v>13454.663485921959</v>
      </c>
      <c r="T221" s="25">
        <f>+'[4]Datos Anuales (sin Out y Cal)'!N221</f>
        <v>37410006.990000002</v>
      </c>
      <c r="U221" s="72">
        <f>+'[4]Datos Anuales (sin Out y Cal)'!O221</f>
        <v>139.71</v>
      </c>
      <c r="V221" s="25">
        <f>+'[4]Datos Anuales (sin Out y Cal)'!P221</f>
        <v>372198.91</v>
      </c>
      <c r="W221" s="72">
        <f>+'[4]Datos Anuales (sin Out y Cal)'!Q221</f>
        <v>1.39</v>
      </c>
      <c r="X221" s="25">
        <f>+'[4]Datos Anuales (sin Out y Cal)'!R221</f>
        <v>0</v>
      </c>
      <c r="Y221" s="26"/>
      <c r="AA221" s="27">
        <v>578546</v>
      </c>
      <c r="AB221" s="27">
        <v>3246</v>
      </c>
      <c r="AC221" s="27">
        <v>4532434</v>
      </c>
      <c r="AD221" s="28">
        <v>0.1593965315935032</v>
      </c>
      <c r="AE221" s="28">
        <v>414.33814943582189</v>
      </c>
    </row>
    <row r="222" spans="1:31" ht="15" customHeight="1" x14ac:dyDescent="0.2">
      <c r="A222" s="24">
        <f>+'[4]Datos Anuales (sin Out y Cal)'!A222</f>
        <v>43</v>
      </c>
      <c r="B222" s="70" t="str">
        <f>+'[4]Datos Anuales (sin Out y Cal)'!B222</f>
        <v xml:space="preserve">Delmarva Power &amp; Light Company                                        </v>
      </c>
      <c r="C222" s="24">
        <f>+'[4]Datos Anuales (sin Out y Cal)'!C222</f>
        <v>2019</v>
      </c>
      <c r="D222" s="31">
        <f>+'[4]Datos Anuales (sin Out y Cal)'!D222</f>
        <v>2864633914.0132446</v>
      </c>
      <c r="E222" s="25">
        <f>+'[4]Datos Anuales (sin Out y Cal)'!E222</f>
        <v>163479623.31283936</v>
      </c>
      <c r="F222" s="25">
        <f>+'[4]Datos Anuales (sin Out y Cal)'!F222</f>
        <v>61322834.466272101</v>
      </c>
      <c r="G222" s="31">
        <f>+'[4]Datos Anuales (sin Out y Cal)'!G222</f>
        <v>84354739.389192283</v>
      </c>
      <c r="H222" s="30">
        <v>43</v>
      </c>
      <c r="I222" s="31" t="s">
        <v>138</v>
      </c>
      <c r="J222" s="30">
        <v>2019</v>
      </c>
      <c r="K222" s="25">
        <f>+'[4]Datos Anuales (sin Out y Cal)'!H222</f>
        <v>86674756.992360696</v>
      </c>
      <c r="L222" s="25">
        <f>+'[4]Datos Anuales (sin Out y Cal)'!I222</f>
        <v>12104265</v>
      </c>
      <c r="M222" s="25">
        <f>+'[4]Datos Anuales (sin Out y Cal)'!J222</f>
        <v>673279</v>
      </c>
      <c r="N222" s="25">
        <f>+'[4]Datos Anuales (sin Out y Cal)'!K222</f>
        <v>529284</v>
      </c>
      <c r="O222" s="25">
        <f>+'[4]Datos Anuales (sin Out y Cal)'!L222</f>
        <v>3947.2187475073579</v>
      </c>
      <c r="P222" s="30">
        <v>43</v>
      </c>
      <c r="Q222" s="34" t="s">
        <v>138</v>
      </c>
      <c r="R222" s="30">
        <v>2019</v>
      </c>
      <c r="S222" s="25">
        <f>+'[4]Datos Anuales (sin Out y Cal)'!M222</f>
        <v>28725.283966201496</v>
      </c>
      <c r="T222" s="25">
        <f>+'[4]Datos Anuales (sin Out y Cal)'!N222</f>
        <v>38108448</v>
      </c>
      <c r="U222" s="72">
        <f>+'[4]Datos Anuales (sin Out y Cal)'!O222</f>
        <v>72</v>
      </c>
      <c r="V222" s="25">
        <f>+'[4]Datos Anuales (sin Out y Cal)'!P222</f>
        <v>460477.08</v>
      </c>
      <c r="W222" s="72">
        <f>+'[4]Datos Anuales (sin Out y Cal)'!Q222</f>
        <v>0.87</v>
      </c>
      <c r="X222" s="25">
        <f>+'[4]Datos Anuales (sin Out y Cal)'!R222</f>
        <v>0</v>
      </c>
      <c r="Y222" s="26"/>
      <c r="AA222" s="27">
        <v>304042</v>
      </c>
      <c r="AB222" s="27">
        <v>4041</v>
      </c>
      <c r="AC222" s="27">
        <v>13101059</v>
      </c>
      <c r="AD222" s="28">
        <v>0.37009519434924443</v>
      </c>
      <c r="AE222" s="28">
        <v>93.781252492642011</v>
      </c>
    </row>
    <row r="223" spans="1:31" ht="15" customHeight="1" x14ac:dyDescent="0.2">
      <c r="A223" s="24">
        <f>+'[4]Datos Anuales (sin Out y Cal)'!A223</f>
        <v>44</v>
      </c>
      <c r="B223" s="70" t="str">
        <f>+'[4]Datos Anuales (sin Out y Cal)'!B223</f>
        <v xml:space="preserve">DTE Electric Company                                                  </v>
      </c>
      <c r="C223" s="24">
        <f>+'[4]Datos Anuales (sin Out y Cal)'!C223</f>
        <v>2019</v>
      </c>
      <c r="D223" s="31">
        <f>+'[4]Datos Anuales (sin Out y Cal)'!D223</f>
        <v>9562690722.1440163</v>
      </c>
      <c r="E223" s="25">
        <f>+'[4]Datos Anuales (sin Out y Cal)'!E223</f>
        <v>522530875.69667792</v>
      </c>
      <c r="F223" s="25">
        <f>+'[4]Datos Anuales (sin Out y Cal)'!F223</f>
        <v>298633562.5784083</v>
      </c>
      <c r="G223" s="31">
        <f>+'[4]Datos Anuales (sin Out y Cal)'!G223</f>
        <v>292438463.67353606</v>
      </c>
      <c r="H223" s="30">
        <v>44</v>
      </c>
      <c r="I223" s="31" t="s">
        <v>69</v>
      </c>
      <c r="J223" s="30">
        <v>2019</v>
      </c>
      <c r="K223" s="25">
        <f>+'[4]Datos Anuales (sin Out y Cal)'!H223</f>
        <v>140886654.38245413</v>
      </c>
      <c r="L223" s="25">
        <f>+'[4]Datos Anuales (sin Out y Cal)'!I223</f>
        <v>42072635</v>
      </c>
      <c r="M223" s="25">
        <f>+'[4]Datos Anuales (sin Out y Cal)'!J223</f>
        <v>1720370</v>
      </c>
      <c r="N223" s="25">
        <f>+'[4]Datos Anuales (sin Out y Cal)'!K223</f>
        <v>2208925</v>
      </c>
      <c r="O223" s="25">
        <f>+'[4]Datos Anuales (sin Out y Cal)'!L223</f>
        <v>9939.9524922882647</v>
      </c>
      <c r="P223" s="30">
        <v>44</v>
      </c>
      <c r="Q223" s="34" t="s">
        <v>69</v>
      </c>
      <c r="R223" s="30">
        <v>2019</v>
      </c>
      <c r="S223" s="25">
        <f>+'[4]Datos Anuales (sin Out y Cal)'!M223</f>
        <v>88991.616846458812</v>
      </c>
      <c r="T223" s="25">
        <f>+'[4]Datos Anuales (sin Out y Cal)'!N223</f>
        <v>447031196.875</v>
      </c>
      <c r="U223" s="72">
        <f>+'[4]Datos Anuales (sin Out y Cal)'!O223</f>
        <v>202.375</v>
      </c>
      <c r="V223" s="25">
        <f>+'[4]Datos Anuales (sin Out y Cal)'!P223</f>
        <v>3030645.1</v>
      </c>
      <c r="W223" s="72">
        <f>+'[4]Datos Anuales (sin Out y Cal)'!Q223</f>
        <v>1.3720000000000001</v>
      </c>
      <c r="X223" s="25">
        <f>+'[4]Datos Anuales (sin Out y Cal)'!R223</f>
        <v>0</v>
      </c>
      <c r="Y223" s="26"/>
      <c r="AA223" s="27">
        <v>3045609</v>
      </c>
      <c r="AB223" s="27">
        <v>10630</v>
      </c>
      <c r="AC223" s="27">
        <v>46916804</v>
      </c>
      <c r="AD223" s="28">
        <v>0.50383815083527705</v>
      </c>
      <c r="AE223" s="28">
        <v>690.04750771173588</v>
      </c>
    </row>
    <row r="224" spans="1:31" ht="15" customHeight="1" x14ac:dyDescent="0.2">
      <c r="A224" s="24">
        <f>+'[4]Datos Anuales (sin Out y Cal)'!A224</f>
        <v>45</v>
      </c>
      <c r="B224" s="70" t="str">
        <f>+'[4]Datos Anuales (sin Out y Cal)'!B224</f>
        <v xml:space="preserve">Duke Energy Carolinas, LLC                                            </v>
      </c>
      <c r="C224" s="24">
        <f>+'[4]Datos Anuales (sin Out y Cal)'!C224</f>
        <v>2019</v>
      </c>
      <c r="D224" s="31">
        <f>+'[4]Datos Anuales (sin Out y Cal)'!D224</f>
        <v>18729937210.217056</v>
      </c>
      <c r="E224" s="25">
        <f>+'[4]Datos Anuales (sin Out y Cal)'!E224</f>
        <v>940331454.47819233</v>
      </c>
      <c r="F224" s="25">
        <f>+'[4]Datos Anuales (sin Out y Cal)'!F224</f>
        <v>130957737.27494025</v>
      </c>
      <c r="G224" s="31">
        <f>+'[4]Datos Anuales (sin Out y Cal)'!G224</f>
        <v>279079404.90681994</v>
      </c>
      <c r="H224" s="30">
        <v>45</v>
      </c>
      <c r="I224" s="31" t="s">
        <v>56</v>
      </c>
      <c r="J224" s="30">
        <v>2019</v>
      </c>
      <c r="K224" s="25">
        <f>+'[4]Datos Anuales (sin Out y Cal)'!H224</f>
        <v>127497363.38312063</v>
      </c>
      <c r="L224" s="25">
        <f>+'[4]Datos Anuales (sin Out y Cal)'!I224</f>
        <v>79894279</v>
      </c>
      <c r="M224" s="25">
        <f>+'[4]Datos Anuales (sin Out y Cal)'!J224</f>
        <v>5298253</v>
      </c>
      <c r="N224" s="25">
        <f>+'[4]Datos Anuales (sin Out y Cal)'!K224</f>
        <v>2650837</v>
      </c>
      <c r="O224" s="25">
        <f>+'[4]Datos Anuales (sin Out y Cal)'!L224</f>
        <v>15744.845558870336</v>
      </c>
      <c r="P224" s="30">
        <v>45</v>
      </c>
      <c r="Q224" s="34" t="s">
        <v>56</v>
      </c>
      <c r="R224" s="30">
        <v>2019</v>
      </c>
      <c r="S224" s="25">
        <f>+'[4]Datos Anuales (sin Out y Cal)'!M224</f>
        <v>154131.50186691055</v>
      </c>
      <c r="T224" s="25">
        <f>+'[4]Datos Anuales (sin Out y Cal)'!N224</f>
        <v>461245638</v>
      </c>
      <c r="U224" s="72">
        <f>+'[4]Datos Anuales (sin Out y Cal)'!O224</f>
        <v>174</v>
      </c>
      <c r="V224" s="25">
        <f>+'[4]Datos Anuales (sin Out y Cal)'!P224</f>
        <v>3446088.1</v>
      </c>
      <c r="W224" s="72">
        <f>+'[4]Datos Anuales (sin Out y Cal)'!Q224</f>
        <v>1.3</v>
      </c>
      <c r="X224" s="25">
        <f>+'[4]Datos Anuales (sin Out y Cal)'!R224</f>
        <v>0</v>
      </c>
      <c r="Y224" s="26"/>
      <c r="AA224" s="27">
        <v>10026499</v>
      </c>
      <c r="AB224" s="27">
        <v>17594</v>
      </c>
      <c r="AC224" s="27">
        <v>95398318</v>
      </c>
      <c r="AD224" s="28">
        <v>0.61897345400543879</v>
      </c>
      <c r="AE224" s="28">
        <v>1849.1544411296643</v>
      </c>
    </row>
    <row r="225" spans="1:31" ht="15" customHeight="1" x14ac:dyDescent="0.2">
      <c r="A225" s="24">
        <f>+'[4]Datos Anuales (sin Out y Cal)'!A225</f>
        <v>46</v>
      </c>
      <c r="B225" s="70" t="str">
        <f>+'[4]Datos Anuales (sin Out y Cal)'!B225</f>
        <v xml:space="preserve">Duquesne Light Company                                                </v>
      </c>
      <c r="C225" s="24">
        <f>+'[4]Datos Anuales (sin Out y Cal)'!C225</f>
        <v>2019</v>
      </c>
      <c r="D225" s="31">
        <f>+'[4]Datos Anuales (sin Out y Cal)'!D225</f>
        <v>3175855949.2615728</v>
      </c>
      <c r="E225" s="25">
        <f>+'[4]Datos Anuales (sin Out y Cal)'!E225</f>
        <v>179230685.9153097</v>
      </c>
      <c r="F225" s="25">
        <f>+'[4]Datos Anuales (sin Out y Cal)'!F225</f>
        <v>47971457.224741369</v>
      </c>
      <c r="G225" s="31">
        <f>+'[4]Datos Anuales (sin Out y Cal)'!G225</f>
        <v>46892184.185827322</v>
      </c>
      <c r="H225" s="30">
        <v>46</v>
      </c>
      <c r="I225" s="31" t="s">
        <v>135</v>
      </c>
      <c r="J225" s="30">
        <v>2019</v>
      </c>
      <c r="K225" s="25">
        <f>+'[4]Datos Anuales (sin Out y Cal)'!H225</f>
        <v>113393543.2835452</v>
      </c>
      <c r="L225" s="25">
        <f>+'[4]Datos Anuales (sin Out y Cal)'!I225</f>
        <v>12625965</v>
      </c>
      <c r="M225" s="25">
        <f>+'[4]Datos Anuales (sin Out y Cal)'!J225</f>
        <v>783396</v>
      </c>
      <c r="N225" s="25">
        <f>+'[4]Datos Anuales (sin Out y Cal)'!K225</f>
        <v>600804</v>
      </c>
      <c r="O225" s="25">
        <f>+'[4]Datos Anuales (sin Out y Cal)'!L225</f>
        <v>2656.2622752020698</v>
      </c>
      <c r="P225" s="30">
        <v>46</v>
      </c>
      <c r="Q225" s="34" t="s">
        <v>135</v>
      </c>
      <c r="R225" s="30">
        <v>2019</v>
      </c>
      <c r="S225" s="25">
        <f>+'[4]Datos Anuales (sin Out y Cal)'!M225</f>
        <v>64402.024470824821</v>
      </c>
      <c r="T225" s="25">
        <f>+'[4]Datos Anuales (sin Out y Cal)'!N225</f>
        <v>63685224</v>
      </c>
      <c r="U225" s="72">
        <f>+'[4]Datos Anuales (sin Out y Cal)'!O225</f>
        <v>106</v>
      </c>
      <c r="V225" s="25">
        <f>+'[4]Datos Anuales (sin Out y Cal)'!P225</f>
        <v>738988.92</v>
      </c>
      <c r="W225" s="72">
        <f>+'[4]Datos Anuales (sin Out y Cal)'!Q225</f>
        <v>1.23</v>
      </c>
      <c r="X225" s="25">
        <f>+'[4]Datos Anuales (sin Out y Cal)'!R225</f>
        <v>0</v>
      </c>
      <c r="Y225" s="26"/>
      <c r="AA225" s="27">
        <v>29018</v>
      </c>
      <c r="AB225" s="27">
        <v>2662</v>
      </c>
      <c r="AC225" s="27">
        <v>13462813</v>
      </c>
      <c r="AD225" s="28">
        <v>0.57732937606564905</v>
      </c>
      <c r="AE225" s="28">
        <v>5.7377247979304187</v>
      </c>
    </row>
    <row r="226" spans="1:31" ht="15" customHeight="1" x14ac:dyDescent="0.2">
      <c r="A226" s="24">
        <f>+'[4]Datos Anuales (sin Out y Cal)'!A226</f>
        <v>49</v>
      </c>
      <c r="B226" s="70" t="str">
        <f>+'[4]Datos Anuales (sin Out y Cal)'!B226</f>
        <v xml:space="preserve">El Paso Electric Company                                              </v>
      </c>
      <c r="C226" s="24">
        <f>+'[4]Datos Anuales (sin Out y Cal)'!C226</f>
        <v>2019</v>
      </c>
      <c r="D226" s="31">
        <f>+'[4]Datos Anuales (sin Out y Cal)'!D226</f>
        <v>1923791926.4795759</v>
      </c>
      <c r="E226" s="25">
        <f>+'[4]Datos Anuales (sin Out y Cal)'!E226</f>
        <v>98172299.71563606</v>
      </c>
      <c r="F226" s="25">
        <f>+'[4]Datos Anuales (sin Out y Cal)'!F226</f>
        <v>21297123.085974429</v>
      </c>
      <c r="G226" s="31">
        <f>+'[4]Datos Anuales (sin Out y Cal)'!G226</f>
        <v>25612646.16950243</v>
      </c>
      <c r="H226" s="30">
        <v>49</v>
      </c>
      <c r="I226" s="31" t="s">
        <v>67</v>
      </c>
      <c r="J226" s="30">
        <v>2019</v>
      </c>
      <c r="K226" s="25">
        <f>+'[4]Datos Anuales (sin Out y Cal)'!H226</f>
        <v>31277709.682783388</v>
      </c>
      <c r="L226" s="25">
        <f>+'[4]Datos Anuales (sin Out y Cal)'!I226</f>
        <v>8001660</v>
      </c>
      <c r="M226" s="25">
        <f>+'[4]Datos Anuales (sin Out y Cal)'!J226</f>
        <v>513650</v>
      </c>
      <c r="N226" s="25">
        <f>+'[4]Datos Anuales (sin Out y Cal)'!K226</f>
        <v>429213</v>
      </c>
      <c r="O226" s="25">
        <f>+'[4]Datos Anuales (sin Out y Cal)'!L226</f>
        <v>1364.4954090955796</v>
      </c>
      <c r="P226" s="30">
        <v>49</v>
      </c>
      <c r="Q226" s="34" t="s">
        <v>67</v>
      </c>
      <c r="R226" s="30">
        <v>2019</v>
      </c>
      <c r="S226" s="25">
        <f>+'[4]Datos Anuales (sin Out y Cal)'!M226</f>
        <v>13906.174442976779</v>
      </c>
      <c r="T226" s="25">
        <f>+'[4]Datos Anuales (sin Out y Cal)'!N226</f>
        <v>30070233.566999998</v>
      </c>
      <c r="U226" s="72">
        <f>+'[4]Datos Anuales (sin Out y Cal)'!O226</f>
        <v>70.058999999999997</v>
      </c>
      <c r="V226" s="25">
        <f>+'[4]Datos Anuales (sin Out y Cal)'!P226</f>
        <v>339078.27</v>
      </c>
      <c r="W226" s="72">
        <f>+'[4]Datos Anuales (sin Out y Cal)'!Q226</f>
        <v>0.79</v>
      </c>
      <c r="X226" s="25">
        <f>+'[4]Datos Anuales (sin Out y Cal)'!R226</f>
        <v>0</v>
      </c>
      <c r="Y226" s="26"/>
      <c r="AA226" s="27">
        <v>3878943</v>
      </c>
      <c r="AB226" s="27">
        <v>1985</v>
      </c>
      <c r="AC226" s="27">
        <v>12408775</v>
      </c>
      <c r="AD226" s="28">
        <v>0.71361552971487074</v>
      </c>
      <c r="AE226" s="28">
        <v>620.50459090442041</v>
      </c>
    </row>
    <row r="227" spans="1:31" ht="15" customHeight="1" x14ac:dyDescent="0.2">
      <c r="A227" s="24">
        <f>+'[4]Datos Anuales (sin Out y Cal)'!A227</f>
        <v>51</v>
      </c>
      <c r="B227" s="70" t="str">
        <f>+'[4]Datos Anuales (sin Out y Cal)'!B227</f>
        <v xml:space="preserve">The Empire District Electric Company                                  </v>
      </c>
      <c r="C227" s="24">
        <f>+'[4]Datos Anuales (sin Out y Cal)'!C227</f>
        <v>2019</v>
      </c>
      <c r="D227" s="31">
        <f>+'[4]Datos Anuales (sin Out y Cal)'!D227</f>
        <v>1455350965.3287053</v>
      </c>
      <c r="E227" s="25">
        <f>+'[4]Datos Anuales (sin Out y Cal)'!E227</f>
        <v>45194864.187268384</v>
      </c>
      <c r="F227" s="25">
        <f>+'[4]Datos Anuales (sin Out y Cal)'!F227</f>
        <v>16866539.776057284</v>
      </c>
      <c r="G227" s="31">
        <f>+'[4]Datos Anuales (sin Out y Cal)'!G227</f>
        <v>23240123.181388162</v>
      </c>
      <c r="H227" s="30">
        <v>51</v>
      </c>
      <c r="I227" s="31" t="s">
        <v>122</v>
      </c>
      <c r="J227" s="30">
        <v>2019</v>
      </c>
      <c r="K227" s="25">
        <f>+'[4]Datos Anuales (sin Out y Cal)'!H227</f>
        <v>23127570.953838285</v>
      </c>
      <c r="L227" s="25">
        <f>+'[4]Datos Anuales (sin Out y Cal)'!I227</f>
        <v>4780568</v>
      </c>
      <c r="M227" s="25">
        <f>+'[4]Datos Anuales (sin Out y Cal)'!J227</f>
        <v>123563</v>
      </c>
      <c r="N227" s="25">
        <f>+'[4]Datos Anuales (sin Out y Cal)'!K227</f>
        <v>174524</v>
      </c>
      <c r="O227" s="25">
        <f>+'[4]Datos Anuales (sin Out y Cal)'!L227</f>
        <v>1054.5034845044818</v>
      </c>
      <c r="P227" s="30">
        <v>51</v>
      </c>
      <c r="Q227" s="34" t="s">
        <v>122</v>
      </c>
      <c r="R227" s="30">
        <v>2019</v>
      </c>
      <c r="S227" s="25">
        <f>+'[4]Datos Anuales (sin Out y Cal)'!M227</f>
        <v>12022.583102992779</v>
      </c>
      <c r="T227" s="25">
        <f>+'[4]Datos Anuales (sin Out y Cal)'!N227</f>
        <v>4912850.5999999996</v>
      </c>
      <c r="U227" s="72">
        <f>+'[4]Datos Anuales (sin Out y Cal)'!O227</f>
        <v>28.15</v>
      </c>
      <c r="V227" s="25">
        <f>+'[4]Datos Anuales (sin Out y Cal)'!P227</f>
        <v>286044.83600000001</v>
      </c>
      <c r="W227" s="72">
        <f>+'[4]Datos Anuales (sin Out y Cal)'!Q227</f>
        <v>1.639</v>
      </c>
      <c r="X227" s="25">
        <f>+'[4]Datos Anuales (sin Out y Cal)'!R227</f>
        <v>0</v>
      </c>
      <c r="Y227" s="26"/>
      <c r="AA227" s="27">
        <v>333321</v>
      </c>
      <c r="AB227" s="27">
        <v>1111</v>
      </c>
      <c r="AC227" s="27">
        <v>6554734</v>
      </c>
      <c r="AD227" s="28">
        <v>0.67349892523498922</v>
      </c>
      <c r="AE227" s="28">
        <v>56.496515495518203</v>
      </c>
    </row>
    <row r="228" spans="1:31" ht="15" customHeight="1" x14ac:dyDescent="0.2">
      <c r="A228" s="24">
        <f>+'[4]Datos Anuales (sin Out y Cal)'!A228</f>
        <v>54</v>
      </c>
      <c r="B228" s="70" t="str">
        <f>+'[4]Datos Anuales (sin Out y Cal)'!B228</f>
        <v xml:space="preserve">Fitchburg Gas and Electric Light Company                              </v>
      </c>
      <c r="C228" s="24">
        <f>+'[4]Datos Anuales (sin Out y Cal)'!C228</f>
        <v>2019</v>
      </c>
      <c r="D228" s="31">
        <f>+'[4]Datos Anuales (sin Out y Cal)'!D228</f>
        <v>159928968.88172242</v>
      </c>
      <c r="E228" s="25">
        <f>+'[4]Datos Anuales (sin Out y Cal)'!E228</f>
        <v>9728700.7651795764</v>
      </c>
      <c r="F228" s="25">
        <f>+'[4]Datos Anuales (sin Out y Cal)'!F228</f>
        <v>10506967.757874148</v>
      </c>
      <c r="G228" s="31">
        <f>+'[4]Datos Anuales (sin Out y Cal)'!G228</f>
        <v>4574043.4730918882</v>
      </c>
      <c r="H228" s="30">
        <v>54</v>
      </c>
      <c r="I228" s="31" t="s">
        <v>77</v>
      </c>
      <c r="J228" s="30">
        <v>2019</v>
      </c>
      <c r="K228" s="25">
        <f>+'[4]Datos Anuales (sin Out y Cal)'!H228</f>
        <v>4181606.9842781126</v>
      </c>
      <c r="L228" s="25">
        <f>+'[4]Datos Anuales (sin Out y Cal)'!I228</f>
        <v>432835</v>
      </c>
      <c r="M228" s="25">
        <f>+'[4]Datos Anuales (sin Out y Cal)'!J228</f>
        <v>6166</v>
      </c>
      <c r="N228" s="25">
        <f>+'[4]Datos Anuales (sin Out y Cal)'!K228</f>
        <v>30020</v>
      </c>
      <c r="O228" s="25">
        <f>+'[4]Datos Anuales (sin Out y Cal)'!L228</f>
        <v>72.682587988178682</v>
      </c>
      <c r="P228" s="30">
        <v>54</v>
      </c>
      <c r="Q228" s="34" t="s">
        <v>77</v>
      </c>
      <c r="R228" s="30">
        <v>2019</v>
      </c>
      <c r="S228" s="25">
        <f>+'[4]Datos Anuales (sin Out y Cal)'!M228</f>
        <v>775.07141473376294</v>
      </c>
      <c r="T228" s="25">
        <f>+'[4]Datos Anuales (sin Out y Cal)'!N228</f>
        <v>2508471.2000000002</v>
      </c>
      <c r="U228" s="72">
        <f>+'[4]Datos Anuales (sin Out y Cal)'!O228</f>
        <v>83.56</v>
      </c>
      <c r="V228" s="25">
        <f>+'[4]Datos Anuales (sin Out y Cal)'!P228</f>
        <v>37224.800000000003</v>
      </c>
      <c r="W228" s="72">
        <f>+'[4]Datos Anuales (sin Out y Cal)'!Q228</f>
        <v>1.24</v>
      </c>
      <c r="X228" s="25">
        <f>+'[4]Datos Anuales (sin Out y Cal)'!R228</f>
        <v>0</v>
      </c>
      <c r="Y228" s="26"/>
      <c r="AA228" s="27">
        <v>35633</v>
      </c>
      <c r="AB228" s="27">
        <v>88</v>
      </c>
      <c r="AC228" s="27">
        <v>204715</v>
      </c>
      <c r="AD228" s="28">
        <v>0.26556013906185139</v>
      </c>
      <c r="AE228" s="28">
        <v>15.317412011821313</v>
      </c>
    </row>
    <row r="229" spans="1:31" ht="15" customHeight="1" x14ac:dyDescent="0.2">
      <c r="A229" s="24">
        <f>+'[4]Datos Anuales (sin Out y Cal)'!A229</f>
        <v>55</v>
      </c>
      <c r="B229" s="70" t="str">
        <f>+'[4]Datos Anuales (sin Out y Cal)'!B229</f>
        <v xml:space="preserve">Duke Energy Florida, LLC                                              </v>
      </c>
      <c r="C229" s="24">
        <f>+'[4]Datos Anuales (sin Out y Cal)'!C229</f>
        <v>2019</v>
      </c>
      <c r="D229" s="31">
        <f>+'[4]Datos Anuales (sin Out y Cal)'!D229</f>
        <v>7865964532.4271107</v>
      </c>
      <c r="E229" s="25">
        <f>+'[4]Datos Anuales (sin Out y Cal)'!E229</f>
        <v>324893187.67259216</v>
      </c>
      <c r="F229" s="25">
        <f>+'[4]Datos Anuales (sin Out y Cal)'!F229</f>
        <v>181430598.37424123</v>
      </c>
      <c r="G229" s="31">
        <f>+'[4]Datos Anuales (sin Out y Cal)'!G229</f>
        <v>168900447.85168472</v>
      </c>
      <c r="H229" s="30">
        <v>55</v>
      </c>
      <c r="I229" s="31" t="s">
        <v>59</v>
      </c>
      <c r="J229" s="30">
        <v>2019</v>
      </c>
      <c r="K229" s="25">
        <f>+'[4]Datos Anuales (sin Out y Cal)'!H229</f>
        <v>237166047.04405105</v>
      </c>
      <c r="L229" s="25">
        <f>+'[4]Datos Anuales (sin Out y Cal)'!I229</f>
        <v>39187343</v>
      </c>
      <c r="M229" s="25">
        <f>+'[4]Datos Anuales (sin Out y Cal)'!J229</f>
        <v>2550770</v>
      </c>
      <c r="N229" s="25">
        <f>+'[4]Datos Anuales (sin Out y Cal)'!K229</f>
        <v>1832885</v>
      </c>
      <c r="O229" s="25">
        <f>+'[4]Datos Anuales (sin Out y Cal)'!L229</f>
        <v>9291.9642864006619</v>
      </c>
      <c r="P229" s="30">
        <v>55</v>
      </c>
      <c r="Q229" s="34" t="s">
        <v>59</v>
      </c>
      <c r="R229" s="30">
        <v>2019</v>
      </c>
      <c r="S229" s="25">
        <f>+'[4]Datos Anuales (sin Out y Cal)'!M229</f>
        <v>65733.68047840384</v>
      </c>
      <c r="T229" s="25">
        <f>+'[4]Datos Anuales (sin Out y Cal)'!N229</f>
        <v>179622730</v>
      </c>
      <c r="U229" s="72">
        <f>+'[4]Datos Anuales (sin Out y Cal)'!O229</f>
        <v>98</v>
      </c>
      <c r="V229" s="25">
        <f>+'[4]Datos Anuales (sin Out y Cal)'!P229</f>
        <v>2236119.6999999997</v>
      </c>
      <c r="W229" s="72">
        <f>+'[4]Datos Anuales (sin Out y Cal)'!Q229</f>
        <v>1.22</v>
      </c>
      <c r="X229" s="25">
        <f>+'[4]Datos Anuales (sin Out y Cal)'!R229</f>
        <v>0</v>
      </c>
      <c r="Y229" s="26"/>
      <c r="AA229" s="27">
        <v>3069994</v>
      </c>
      <c r="AB229" s="27">
        <v>9973</v>
      </c>
      <c r="AC229" s="27">
        <v>44956600</v>
      </c>
      <c r="AD229" s="28">
        <v>0.51459259635719645</v>
      </c>
      <c r="AE229" s="28">
        <v>681.03571359933801</v>
      </c>
    </row>
    <row r="230" spans="1:31" ht="15" customHeight="1" x14ac:dyDescent="0.2">
      <c r="A230" s="24">
        <f>+'[4]Datos Anuales (sin Out y Cal)'!A230</f>
        <v>56</v>
      </c>
      <c r="B230" s="70" t="str">
        <f>+'[4]Datos Anuales (sin Out y Cal)'!B230</f>
        <v xml:space="preserve">Florida Power &amp; Light Company                                         </v>
      </c>
      <c r="C230" s="24">
        <f>+'[4]Datos Anuales (sin Out y Cal)'!C230</f>
        <v>2019</v>
      </c>
      <c r="D230" s="31">
        <f>+'[4]Datos Anuales (sin Out y Cal)'!D230</f>
        <v>18792763694.041538</v>
      </c>
      <c r="E230" s="25">
        <f>+'[4]Datos Anuales (sin Out y Cal)'!E230</f>
        <v>1068571329.872196</v>
      </c>
      <c r="F230" s="25">
        <f>+'[4]Datos Anuales (sin Out y Cal)'!F230</f>
        <v>148246095.10963014</v>
      </c>
      <c r="G230" s="31">
        <f>+'[4]Datos Anuales (sin Out y Cal)'!G230</f>
        <v>480357682.85174084</v>
      </c>
      <c r="H230" s="30">
        <v>56</v>
      </c>
      <c r="I230" s="31" t="s">
        <v>80</v>
      </c>
      <c r="J230" s="30">
        <v>2019</v>
      </c>
      <c r="K230" s="25">
        <f>+'[4]Datos Anuales (sin Out y Cal)'!H230</f>
        <v>159922644.19964001</v>
      </c>
      <c r="L230" s="25">
        <f>+'[4]Datos Anuales (sin Out y Cal)'!I230</f>
        <v>111929428</v>
      </c>
      <c r="M230" s="25">
        <f>+'[4]Datos Anuales (sin Out y Cal)'!J230</f>
        <v>6690078</v>
      </c>
      <c r="N230" s="25">
        <f>+'[4]Datos Anuales (sin Out y Cal)'!K230</f>
        <v>5061527</v>
      </c>
      <c r="O230" s="25">
        <f>+'[4]Datos Anuales (sin Out y Cal)'!L230</f>
        <v>22277.79948879324</v>
      </c>
      <c r="P230" s="30">
        <v>56</v>
      </c>
      <c r="Q230" s="34" t="s">
        <v>80</v>
      </c>
      <c r="R230" s="30">
        <v>2019</v>
      </c>
      <c r="S230" s="25">
        <f>+'[4]Datos Anuales (sin Out y Cal)'!M230</f>
        <v>186999.77302073053</v>
      </c>
      <c r="T230" s="25">
        <f>+'[4]Datos Anuales (sin Out y Cal)'!N230</f>
        <v>260466179.42000002</v>
      </c>
      <c r="U230" s="72">
        <f>+'[4]Datos Anuales (sin Out y Cal)'!O230</f>
        <v>51.46</v>
      </c>
      <c r="V230" s="25">
        <f>+'[4]Datos Anuales (sin Out y Cal)'!P230</f>
        <v>3391223.0900000003</v>
      </c>
      <c r="W230" s="72">
        <f>+'[4]Datos Anuales (sin Out y Cal)'!Q230</f>
        <v>0.67</v>
      </c>
      <c r="X230" s="25">
        <f>+'[4]Datos Anuales (sin Out y Cal)'!R230</f>
        <v>0</v>
      </c>
      <c r="Y230" s="26"/>
      <c r="AA230" s="27">
        <v>10470191</v>
      </c>
      <c r="AB230" s="27">
        <v>24241</v>
      </c>
      <c r="AC230" s="27">
        <v>129282719</v>
      </c>
      <c r="AD230" s="28">
        <v>0.60881569472000996</v>
      </c>
      <c r="AE230" s="28">
        <v>1963.2005112067611</v>
      </c>
    </row>
    <row r="231" spans="1:31" ht="15" customHeight="1" x14ac:dyDescent="0.2">
      <c r="A231" s="24">
        <f>+'[4]Datos Anuales (sin Out y Cal)'!A231</f>
        <v>57</v>
      </c>
      <c r="B231" s="70" t="str">
        <f>+'[4]Datos Anuales (sin Out y Cal)'!B231</f>
        <v xml:space="preserve">Georgia Power Company                                                 </v>
      </c>
      <c r="C231" s="24">
        <f>+'[4]Datos Anuales (sin Out y Cal)'!C231</f>
        <v>2019</v>
      </c>
      <c r="D231" s="31">
        <f>+'[4]Datos Anuales (sin Out y Cal)'!D231</f>
        <v>12481179805.192923</v>
      </c>
      <c r="E231" s="25">
        <f>+'[4]Datos Anuales (sin Out y Cal)'!E231</f>
        <v>660035982.18055236</v>
      </c>
      <c r="F231" s="25">
        <f>+'[4]Datos Anuales (sin Out y Cal)'!F231</f>
        <v>296322258.4036501</v>
      </c>
      <c r="G231" s="31">
        <f>+'[4]Datos Anuales (sin Out y Cal)'!G231</f>
        <v>282427546.45138997</v>
      </c>
      <c r="H231" s="30">
        <v>57</v>
      </c>
      <c r="I231" s="31" t="s">
        <v>83</v>
      </c>
      <c r="J231" s="30">
        <v>2019</v>
      </c>
      <c r="K231" s="25">
        <f>+'[4]Datos Anuales (sin Out y Cal)'!H231</f>
        <v>123534041.33121134</v>
      </c>
      <c r="L231" s="25">
        <f>+'[4]Datos Anuales (sin Out y Cal)'!I231</f>
        <v>84700194</v>
      </c>
      <c r="M231" s="25">
        <f>+'[4]Datos Anuales (sin Out y Cal)'!J231</f>
        <v>4249320</v>
      </c>
      <c r="N231" s="25">
        <f>+'[4]Datos Anuales (sin Out y Cal)'!K231</f>
        <v>2572624</v>
      </c>
      <c r="O231" s="25">
        <f>+'[4]Datos Anuales (sin Out y Cal)'!L231</f>
        <v>16035.271099605725</v>
      </c>
      <c r="P231" s="30">
        <v>57</v>
      </c>
      <c r="Q231" s="34" t="s">
        <v>83</v>
      </c>
      <c r="R231" s="30">
        <v>2019</v>
      </c>
      <c r="S231" s="25">
        <f>+'[4]Datos Anuales (sin Out y Cal)'!M231</f>
        <v>114822.87849502049</v>
      </c>
      <c r="T231" s="25">
        <f>+'[4]Datos Anuales (sin Out y Cal)'!N231</f>
        <v>364669452</v>
      </c>
      <c r="U231" s="72">
        <f>+'[4]Datos Anuales (sin Out y Cal)'!O231</f>
        <v>141.75</v>
      </c>
      <c r="V231" s="25">
        <f>+'[4]Datos Anuales (sin Out y Cal)'!P231</f>
        <v>3575947.36</v>
      </c>
      <c r="W231" s="72">
        <f>+'[4]Datos Anuales (sin Out y Cal)'!Q231</f>
        <v>1.39</v>
      </c>
      <c r="X231" s="25">
        <f>+'[4]Datos Anuales (sin Out y Cal)'!R231</f>
        <v>0</v>
      </c>
      <c r="Y231" s="26"/>
      <c r="AA231" s="27">
        <v>2980350</v>
      </c>
      <c r="AB231" s="27">
        <v>16572</v>
      </c>
      <c r="AC231" s="27">
        <v>92021056</v>
      </c>
      <c r="AD231" s="28">
        <v>0.63388165327002577</v>
      </c>
      <c r="AE231" s="28">
        <v>536.728900394275</v>
      </c>
    </row>
    <row r="232" spans="1:31" ht="15" customHeight="1" x14ac:dyDescent="0.2">
      <c r="A232" s="24">
        <f>+'[4]Datos Anuales (sin Out y Cal)'!A232</f>
        <v>59</v>
      </c>
      <c r="B232" s="70" t="str">
        <f>+'[4]Datos Anuales (sin Out y Cal)'!B232</f>
        <v xml:space="preserve">Liberty Utilities (Granite State Electric) Corp.                      </v>
      </c>
      <c r="C232" s="24">
        <f>+'[4]Datos Anuales (sin Out y Cal)'!C232</f>
        <v>2019</v>
      </c>
      <c r="D232" s="31">
        <f>+'[4]Datos Anuales (sin Out y Cal)'!D232</f>
        <v>300486673.03110009</v>
      </c>
      <c r="E232" s="25">
        <f>+'[4]Datos Anuales (sin Out y Cal)'!E232</f>
        <v>6745168.6524007414</v>
      </c>
      <c r="F232" s="25">
        <f>+'[4]Datos Anuales (sin Out y Cal)'!F232</f>
        <v>2193540.2339941026</v>
      </c>
      <c r="G232" s="31">
        <f>+'[4]Datos Anuales (sin Out y Cal)'!G232</f>
        <v>7387962.1930993898</v>
      </c>
      <c r="H232" s="30">
        <v>59</v>
      </c>
      <c r="I232" s="31" t="s">
        <v>88</v>
      </c>
      <c r="J232" s="30">
        <v>2019</v>
      </c>
      <c r="K232" s="25">
        <f>+'[4]Datos Anuales (sin Out y Cal)'!H232</f>
        <v>1100383.747334661</v>
      </c>
      <c r="L232" s="25">
        <f>+'[4]Datos Anuales (sin Out y Cal)'!I232</f>
        <v>898285</v>
      </c>
      <c r="M232" s="25">
        <f>+'[4]Datos Anuales (sin Out y Cal)'!J232</f>
        <v>27113</v>
      </c>
      <c r="N232" s="25">
        <f>+'[4]Datos Anuales (sin Out y Cal)'!K232</f>
        <v>44586</v>
      </c>
      <c r="O232" s="25">
        <f>+'[4]Datos Anuales (sin Out y Cal)'!L232</f>
        <v>193.60451340524548</v>
      </c>
      <c r="P232" s="30">
        <v>59</v>
      </c>
      <c r="Q232" s="34" t="s">
        <v>88</v>
      </c>
      <c r="R232" s="30">
        <v>2019</v>
      </c>
      <c r="S232" s="25">
        <f>+'[4]Datos Anuales (sin Out y Cal)'!M232</f>
        <v>5049.483984153746</v>
      </c>
      <c r="T232" s="25">
        <f>+'[4]Datos Anuales (sin Out y Cal)'!N232</f>
        <v>5158109.7539999997</v>
      </c>
      <c r="U232" s="72">
        <f>+'[4]Datos Anuales (sin Out y Cal)'!O232</f>
        <v>115.68899999999999</v>
      </c>
      <c r="V232" s="25">
        <f>+'[4]Datos Anuales (sin Out y Cal)'!P232</f>
        <v>41197.464</v>
      </c>
      <c r="W232" s="72">
        <f>+'[4]Datos Anuales (sin Out y Cal)'!Q232</f>
        <v>0.92400000000000004</v>
      </c>
      <c r="X232" s="25">
        <f>+'[4]Datos Anuales (sin Out y Cal)'!R232</f>
        <v>0</v>
      </c>
      <c r="Y232" s="26"/>
      <c r="AA232" s="27">
        <v>944</v>
      </c>
      <c r="AB232" s="27">
        <v>194</v>
      </c>
      <c r="AC232" s="27">
        <v>463065</v>
      </c>
      <c r="AD232" s="28">
        <v>0.27248093489620112</v>
      </c>
      <c r="AE232" s="28">
        <v>0.39548659475451609</v>
      </c>
    </row>
    <row r="233" spans="1:31" ht="15" customHeight="1" x14ac:dyDescent="0.2">
      <c r="A233" s="24">
        <f>+'[4]Datos Anuales (sin Out y Cal)'!A233</f>
        <v>61</v>
      </c>
      <c r="B233" s="70" t="str">
        <f>+'[4]Datos Anuales (sin Out y Cal)'!B233</f>
        <v xml:space="preserve">Green Mountain Power Corp                                             </v>
      </c>
      <c r="C233" s="24">
        <f>+'[4]Datos Anuales (sin Out y Cal)'!C233</f>
        <v>2019</v>
      </c>
      <c r="D233" s="31">
        <f>+'[4]Datos Anuales (sin Out y Cal)'!D233</f>
        <v>1394979885.1884432</v>
      </c>
      <c r="E233" s="25">
        <f>+'[4]Datos Anuales (sin Out y Cal)'!E233</f>
        <v>65411377.33600153</v>
      </c>
      <c r="F233" s="25">
        <f>+'[4]Datos Anuales (sin Out y Cal)'!F233</f>
        <v>10940179.250659859</v>
      </c>
      <c r="G233" s="31">
        <f>+'[4]Datos Anuales (sin Out y Cal)'!G233</f>
        <v>39126645.059389219</v>
      </c>
      <c r="H233" s="30">
        <v>61</v>
      </c>
      <c r="I233" s="31" t="s">
        <v>58</v>
      </c>
      <c r="J233" s="30">
        <v>2019</v>
      </c>
      <c r="K233" s="25">
        <f>+'[4]Datos Anuales (sin Out y Cal)'!H233</f>
        <v>10391338.557802623</v>
      </c>
      <c r="L233" s="25">
        <f>+'[4]Datos Anuales (sin Out y Cal)'!I233</f>
        <v>4128426</v>
      </c>
      <c r="M233" s="25">
        <f>+'[4]Datos Anuales (sin Out y Cal)'!J233</f>
        <v>210157</v>
      </c>
      <c r="N233" s="25">
        <f>+'[4]Datos Anuales (sin Out y Cal)'!K233</f>
        <v>266203</v>
      </c>
      <c r="O233" s="25">
        <f>+'[4]Datos Anuales (sin Out y Cal)'!L233</f>
        <v>489.2832204812118</v>
      </c>
      <c r="P233" s="30">
        <v>61</v>
      </c>
      <c r="Q233" s="34" t="s">
        <v>58</v>
      </c>
      <c r="R233" s="30">
        <v>2019</v>
      </c>
      <c r="S233" s="25">
        <f>+'[4]Datos Anuales (sin Out y Cal)'!M233</f>
        <v>16490.61065279222</v>
      </c>
      <c r="T233" s="25">
        <f>+'[4]Datos Anuales (sin Out y Cal)'!N233</f>
        <v>44884487.830000006</v>
      </c>
      <c r="U233" s="72">
        <f>+'[4]Datos Anuales (sin Out y Cal)'!O233</f>
        <v>168.61</v>
      </c>
      <c r="V233" s="25">
        <f>+'[4]Datos Anuales (sin Out y Cal)'!P233</f>
        <v>537463.85700000008</v>
      </c>
      <c r="W233" s="72">
        <f>+'[4]Datos Anuales (sin Out y Cal)'!Q233</f>
        <v>2.0190000000000001</v>
      </c>
      <c r="X233" s="25">
        <f>+'[4]Datos Anuales (sin Out y Cal)'!R233</f>
        <v>0</v>
      </c>
      <c r="Y233" s="26"/>
      <c r="AA233" s="27">
        <v>1090344</v>
      </c>
      <c r="AB233" s="27">
        <v>612</v>
      </c>
      <c r="AC233" s="27">
        <v>5437647</v>
      </c>
      <c r="AD233" s="28">
        <v>1.0142744426537738</v>
      </c>
      <c r="AE233" s="28">
        <v>122.7167795187882</v>
      </c>
    </row>
    <row r="234" spans="1:31" ht="15" customHeight="1" x14ac:dyDescent="0.2">
      <c r="A234" s="24">
        <f>+'[4]Datos Anuales (sin Out y Cal)'!A234</f>
        <v>62</v>
      </c>
      <c r="B234" s="70" t="str">
        <f>+'[4]Datos Anuales (sin Out y Cal)'!B234</f>
        <v xml:space="preserve">Gulf Power Company                                                    </v>
      </c>
      <c r="C234" s="24">
        <f>+'[4]Datos Anuales (sin Out y Cal)'!C234</f>
        <v>2019</v>
      </c>
      <c r="D234" s="31">
        <f>+'[4]Datos Anuales (sin Out y Cal)'!D234</f>
        <v>1926553701.1493499</v>
      </c>
      <c r="E234" s="25">
        <f>+'[4]Datos Anuales (sin Out y Cal)'!E234</f>
        <v>109770254.0016246</v>
      </c>
      <c r="F234" s="25">
        <f>+'[4]Datos Anuales (sin Out y Cal)'!F234</f>
        <v>31834785.859666545</v>
      </c>
      <c r="G234" s="31">
        <f>+'[4]Datos Anuales (sin Out y Cal)'!G234</f>
        <v>38576131.089635089</v>
      </c>
      <c r="H234" s="30">
        <v>62</v>
      </c>
      <c r="I234" s="31" t="s">
        <v>101</v>
      </c>
      <c r="J234" s="30">
        <v>2019</v>
      </c>
      <c r="K234" s="25">
        <f>+'[4]Datos Anuales (sin Out y Cal)'!H234</f>
        <v>40195348.991579004</v>
      </c>
      <c r="L234" s="25">
        <f>+'[4]Datos Anuales (sin Out y Cal)'!I234</f>
        <v>11120102</v>
      </c>
      <c r="M234" s="25">
        <f>+'[4]Datos Anuales (sin Out y Cal)'!J234</f>
        <v>601643</v>
      </c>
      <c r="N234" s="25">
        <f>+'[4]Datos Anuales (sin Out y Cal)'!K234</f>
        <v>464883</v>
      </c>
      <c r="O234" s="25">
        <f>+'[4]Datos Anuales (sin Out y Cal)'!L234</f>
        <v>1862.9836714597263</v>
      </c>
      <c r="P234" s="30">
        <v>62</v>
      </c>
      <c r="Q234" s="34" t="s">
        <v>101</v>
      </c>
      <c r="R234" s="30">
        <v>2019</v>
      </c>
      <c r="S234" s="25">
        <f>+'[4]Datos Anuales (sin Out y Cal)'!M234</f>
        <v>32712.346789450923</v>
      </c>
      <c r="T234" s="25">
        <f>+'[4]Datos Anuales (sin Out y Cal)'!N234</f>
        <v>33690071.009999998</v>
      </c>
      <c r="U234" s="72">
        <f>+'[4]Datos Anuales (sin Out y Cal)'!O234</f>
        <v>72.47</v>
      </c>
      <c r="V234" s="25">
        <f>+'[4]Datos Anuales (sin Out y Cal)'!P234</f>
        <v>413745.87</v>
      </c>
      <c r="W234" s="72">
        <f>+'[4]Datos Anuales (sin Out y Cal)'!Q234</f>
        <v>0.89</v>
      </c>
      <c r="X234" s="25">
        <f>+'[4]Datos Anuales (sin Out y Cal)'!R234</f>
        <v>0</v>
      </c>
      <c r="Y234" s="26"/>
      <c r="AA234" s="27">
        <v>3822829</v>
      </c>
      <c r="AB234" s="27">
        <v>2472</v>
      </c>
      <c r="AC234" s="27">
        <v>15516880</v>
      </c>
      <c r="AD234" s="28">
        <v>0.71655879180151016</v>
      </c>
      <c r="AE234" s="28">
        <v>609.01632854027355</v>
      </c>
    </row>
    <row r="235" spans="1:31" ht="15" customHeight="1" x14ac:dyDescent="0.2">
      <c r="A235" s="24">
        <f>+'[4]Datos Anuales (sin Out y Cal)'!A235</f>
        <v>70</v>
      </c>
      <c r="B235" s="70" t="str">
        <f>+'[4]Datos Anuales (sin Out y Cal)'!B235</f>
        <v xml:space="preserve">Idaho Power Company                                                   </v>
      </c>
      <c r="C235" s="24">
        <f>+'[4]Datos Anuales (sin Out y Cal)'!C235</f>
        <v>2019</v>
      </c>
      <c r="D235" s="31">
        <f>+'[4]Datos Anuales (sin Out y Cal)'!D235</f>
        <v>2546975638.6646433</v>
      </c>
      <c r="E235" s="25">
        <f>+'[4]Datos Anuales (sin Out y Cal)'!E235</f>
        <v>153640779.31303516</v>
      </c>
      <c r="F235" s="25">
        <f>+'[4]Datos Anuales (sin Out y Cal)'!F235</f>
        <v>72576925.413953185</v>
      </c>
      <c r="G235" s="31">
        <f>+'[4]Datos Anuales (sin Out y Cal)'!G235</f>
        <v>48087194.086787917</v>
      </c>
      <c r="H235" s="30">
        <v>70</v>
      </c>
      <c r="I235" s="31" t="s">
        <v>130</v>
      </c>
      <c r="J235" s="30">
        <v>2019</v>
      </c>
      <c r="K235" s="25">
        <f>+'[4]Datos Anuales (sin Out y Cal)'!H235</f>
        <v>80153298.265172124</v>
      </c>
      <c r="L235" s="25">
        <f>+'[4]Datos Anuales (sin Out y Cal)'!I235</f>
        <v>14536714</v>
      </c>
      <c r="M235" s="25">
        <f>+'[4]Datos Anuales (sin Out y Cal)'!J235</f>
        <v>1146823</v>
      </c>
      <c r="N235" s="25">
        <f>+'[4]Datos Anuales (sin Out y Cal)'!K235</f>
        <v>565077</v>
      </c>
      <c r="O235" s="25">
        <f>+'[4]Datos Anuales (sin Out y Cal)'!L235</f>
        <v>2743.324040588398</v>
      </c>
      <c r="P235" s="30">
        <v>70</v>
      </c>
      <c r="Q235" s="34" t="s">
        <v>130</v>
      </c>
      <c r="R235" s="30">
        <v>2019</v>
      </c>
      <c r="S235" s="25">
        <f>+'[4]Datos Anuales (sin Out y Cal)'!M235</f>
        <v>45892.5330401623</v>
      </c>
      <c r="T235" s="25">
        <f>+'[4]Datos Anuales (sin Out y Cal)'!N235</f>
        <v>67809240</v>
      </c>
      <c r="U235" s="72">
        <f>+'[4]Datos Anuales (sin Out y Cal)'!O235</f>
        <v>120</v>
      </c>
      <c r="V235" s="25">
        <f>+'[4]Datos Anuales (sin Out y Cal)'!P235</f>
        <v>700695.48</v>
      </c>
      <c r="W235" s="72">
        <f>+'[4]Datos Anuales (sin Out y Cal)'!Q235</f>
        <v>1.24</v>
      </c>
      <c r="X235" s="25">
        <f>+'[4]Datos Anuales (sin Out y Cal)'!R235</f>
        <v>0</v>
      </c>
      <c r="Y235" s="26"/>
      <c r="AA235" s="27">
        <v>2850922</v>
      </c>
      <c r="AB235" s="27">
        <v>3242</v>
      </c>
      <c r="AC235" s="27">
        <v>18534459</v>
      </c>
      <c r="AD235" s="28">
        <v>0.65262363415108215</v>
      </c>
      <c r="AE235" s="28">
        <v>498.67595941160192</v>
      </c>
    </row>
    <row r="236" spans="1:31" ht="15" customHeight="1" x14ac:dyDescent="0.2">
      <c r="A236" s="24">
        <f>+'[4]Datos Anuales (sin Out y Cal)'!A236</f>
        <v>73</v>
      </c>
      <c r="B236" s="70" t="str">
        <f>+'[4]Datos Anuales (sin Out y Cal)'!B236</f>
        <v xml:space="preserve">Indiana Michigan Power Company                                        </v>
      </c>
      <c r="C236" s="24">
        <f>+'[4]Datos Anuales (sin Out y Cal)'!C236</f>
        <v>2019</v>
      </c>
      <c r="D236" s="31">
        <f>+'[4]Datos Anuales (sin Out y Cal)'!D236</f>
        <v>2508079793.1416345</v>
      </c>
      <c r="E236" s="25">
        <f>+'[4]Datos Anuales (sin Out y Cal)'!E236</f>
        <v>124628010.8139843</v>
      </c>
      <c r="F236" s="25">
        <f>+'[4]Datos Anuales (sin Out y Cal)'!F236</f>
        <v>52828819.505324997</v>
      </c>
      <c r="G236" s="31">
        <f>+'[4]Datos Anuales (sin Out y Cal)'!G236</f>
        <v>78611314.730634987</v>
      </c>
      <c r="H236" s="30">
        <v>73</v>
      </c>
      <c r="I236" s="31" t="s">
        <v>61</v>
      </c>
      <c r="J236" s="30">
        <v>2019</v>
      </c>
      <c r="K236" s="25">
        <f>+'[4]Datos Anuales (sin Out y Cal)'!H236</f>
        <v>20187254.695556544</v>
      </c>
      <c r="L236" s="25">
        <f>+'[4]Datos Anuales (sin Out y Cal)'!I236</f>
        <v>17751521</v>
      </c>
      <c r="M236" s="25">
        <f>+'[4]Datos Anuales (sin Out y Cal)'!J236</f>
        <v>1511579</v>
      </c>
      <c r="N236" s="25">
        <f>+'[4]Datos Anuales (sin Out y Cal)'!K236</f>
        <v>596731</v>
      </c>
      <c r="O236" s="25">
        <f>+'[4]Datos Anuales (sin Out y Cal)'!L236</f>
        <v>2880.6431985928321</v>
      </c>
      <c r="P236" s="30">
        <v>73</v>
      </c>
      <c r="Q236" s="34" t="s">
        <v>61</v>
      </c>
      <c r="R236" s="30">
        <v>2019</v>
      </c>
      <c r="S236" s="25">
        <f>+'[4]Datos Anuales (sin Out y Cal)'!M236</f>
        <v>36499.012399370105</v>
      </c>
      <c r="T236" s="25">
        <f>+'[4]Datos Anuales (sin Out y Cal)'!N236</f>
        <v>113020851.40000001</v>
      </c>
      <c r="U236" s="72">
        <f>+'[4]Datos Anuales (sin Out y Cal)'!O236</f>
        <v>189.4</v>
      </c>
      <c r="V236" s="25">
        <f>+'[4]Datos Anuales (sin Out y Cal)'!P236</f>
        <v>823488.77999999991</v>
      </c>
      <c r="W236" s="72">
        <f>+'[4]Datos Anuales (sin Out y Cal)'!Q236</f>
        <v>1.38</v>
      </c>
      <c r="X236" s="25">
        <f>+'[4]Datos Anuales (sin Out y Cal)'!R236</f>
        <v>0</v>
      </c>
      <c r="Y236" s="26"/>
      <c r="AA236" s="27">
        <v>8762491</v>
      </c>
      <c r="AB236" s="27">
        <v>4191</v>
      </c>
      <c r="AC236" s="27">
        <v>28025649</v>
      </c>
      <c r="AD236" s="28">
        <v>0.76336793128131708</v>
      </c>
      <c r="AE236" s="28">
        <v>1310.3568014071682</v>
      </c>
    </row>
    <row r="237" spans="1:31" ht="15" customHeight="1" x14ac:dyDescent="0.2">
      <c r="A237" s="24">
        <f>+'[4]Datos Anuales (sin Out y Cal)'!A237</f>
        <v>74</v>
      </c>
      <c r="B237" s="70" t="str">
        <f>+'[4]Datos Anuales (sin Out y Cal)'!B237</f>
        <v xml:space="preserve">Indianapolis Power &amp; Light Company                                    </v>
      </c>
      <c r="C237" s="24">
        <f>+'[4]Datos Anuales (sin Out y Cal)'!C237</f>
        <v>2019</v>
      </c>
      <c r="D237" s="31">
        <f>+'[4]Datos Anuales (sin Out y Cal)'!D237</f>
        <v>2954676547.1656256</v>
      </c>
      <c r="E237" s="25">
        <f>+'[4]Datos Anuales (sin Out y Cal)'!E237</f>
        <v>222643326.76759386</v>
      </c>
      <c r="F237" s="25">
        <f>+'[4]Datos Anuales (sin Out y Cal)'!F237</f>
        <v>28207753.855331585</v>
      </c>
      <c r="G237" s="31">
        <f>+'[4]Datos Anuales (sin Out y Cal)'!G237</f>
        <v>56625181.939465635</v>
      </c>
      <c r="H237" s="30">
        <v>74</v>
      </c>
      <c r="I237" s="31" t="s">
        <v>78</v>
      </c>
      <c r="J237" s="30">
        <v>2019</v>
      </c>
      <c r="K237" s="25">
        <f>+'[4]Datos Anuales (sin Out y Cal)'!H237</f>
        <v>40078457.816061467</v>
      </c>
      <c r="L237" s="25">
        <f>+'[4]Datos Anuales (sin Out y Cal)'!I237</f>
        <v>13364633</v>
      </c>
      <c r="M237" s="25">
        <f>+'[4]Datos Anuales (sin Out y Cal)'!J237</f>
        <v>252647</v>
      </c>
      <c r="N237" s="25">
        <f>+'[4]Datos Anuales (sin Out y Cal)'!K237</f>
        <v>507576</v>
      </c>
      <c r="O237" s="25">
        <f>+'[4]Datos Anuales (sin Out y Cal)'!L237</f>
        <v>2398.0957535164753</v>
      </c>
      <c r="P237" s="30">
        <v>74</v>
      </c>
      <c r="Q237" s="34" t="s">
        <v>78</v>
      </c>
      <c r="R237" s="30">
        <v>2019</v>
      </c>
      <c r="S237" s="25">
        <f>+'[4]Datos Anuales (sin Out y Cal)'!M237</f>
        <v>18947.547318608056</v>
      </c>
      <c r="T237" s="25">
        <f>+'[4]Datos Anuales (sin Out y Cal)'!N237</f>
        <v>38374268.327999994</v>
      </c>
      <c r="U237" s="72">
        <f>+'[4]Datos Anuales (sin Out y Cal)'!O237</f>
        <v>75.602999999999994</v>
      </c>
      <c r="V237" s="25">
        <f>+'[4]Datos Anuales (sin Out y Cal)'!P237</f>
        <v>619750.29600000009</v>
      </c>
      <c r="W237" s="72">
        <f>+'[4]Datos Anuales (sin Out y Cal)'!Q237</f>
        <v>1.2210000000000001</v>
      </c>
      <c r="X237" s="25">
        <f>+'[4]Datos Anuales (sin Out y Cal)'!R237</f>
        <v>0</v>
      </c>
      <c r="Y237" s="26"/>
      <c r="AA237" s="27">
        <v>2718382</v>
      </c>
      <c r="AB237" s="27">
        <v>2876</v>
      </c>
      <c r="AC237" s="27">
        <v>16359065</v>
      </c>
      <c r="AD237" s="28">
        <v>0.64933003251598809</v>
      </c>
      <c r="AE237" s="28">
        <v>477.90424648352456</v>
      </c>
    </row>
    <row r="238" spans="1:31" ht="15" customHeight="1" x14ac:dyDescent="0.2">
      <c r="A238" s="24">
        <f>+'[4]Datos Anuales (sin Out y Cal)'!A238</f>
        <v>77</v>
      </c>
      <c r="B238" s="70" t="str">
        <f>+'[4]Datos Anuales (sin Out y Cal)'!B238</f>
        <v xml:space="preserve">Jersey Central Power &amp; Light Company                                  </v>
      </c>
      <c r="C238" s="24">
        <f>+'[4]Datos Anuales (sin Out y Cal)'!C238</f>
        <v>2019</v>
      </c>
      <c r="D238" s="31">
        <f>+'[4]Datos Anuales (sin Out y Cal)'!D238</f>
        <v>6082772279.5480185</v>
      </c>
      <c r="E238" s="25">
        <f>+'[4]Datos Anuales (sin Out y Cal)'!E238</f>
        <v>233183491.91923925</v>
      </c>
      <c r="F238" s="25">
        <f>+'[4]Datos Anuales (sin Out y Cal)'!F238</f>
        <v>159837784.05144936</v>
      </c>
      <c r="G238" s="31">
        <f>+'[4]Datos Anuales (sin Out y Cal)'!G238</f>
        <v>172120041.2472941</v>
      </c>
      <c r="H238" s="30">
        <v>77</v>
      </c>
      <c r="I238" s="31" t="s">
        <v>134</v>
      </c>
      <c r="J238" s="30">
        <v>2019</v>
      </c>
      <c r="K238" s="25">
        <f>+'[4]Datos Anuales (sin Out y Cal)'!H238</f>
        <v>121419187.41633698</v>
      </c>
      <c r="L238" s="25">
        <f>+'[4]Datos Anuales (sin Out y Cal)'!I238</f>
        <v>20391155</v>
      </c>
      <c r="M238" s="25">
        <f>+'[4]Datos Anuales (sin Out y Cal)'!J238</f>
        <v>713434</v>
      </c>
      <c r="N238" s="25">
        <f>+'[4]Datos Anuales (sin Out y Cal)'!K238</f>
        <v>1138696</v>
      </c>
      <c r="O238" s="25">
        <f>+'[4]Datos Anuales (sin Out y Cal)'!L238</f>
        <v>5990.9282471381102</v>
      </c>
      <c r="P238" s="30">
        <v>77</v>
      </c>
      <c r="Q238" s="34" t="s">
        <v>134</v>
      </c>
      <c r="R238" s="30">
        <v>2019</v>
      </c>
      <c r="S238" s="25">
        <f>+'[4]Datos Anuales (sin Out y Cal)'!M238</f>
        <v>38121.054788959649</v>
      </c>
      <c r="T238" s="25">
        <f>+'[4]Datos Anuales (sin Out y Cal)'!N238</f>
        <v>197915613.06400001</v>
      </c>
      <c r="U238" s="72">
        <f>+'[4]Datos Anuales (sin Out y Cal)'!O238</f>
        <v>173.809</v>
      </c>
      <c r="V238" s="25">
        <f>+'[4]Datos Anuales (sin Out y Cal)'!P238</f>
        <v>2445919.0080000004</v>
      </c>
      <c r="W238" s="72">
        <f>+'[4]Datos Anuales (sin Out y Cal)'!Q238</f>
        <v>2.1480000000000001</v>
      </c>
      <c r="X238" s="25">
        <f>+'[4]Datos Anuales (sin Out y Cal)'!R238</f>
        <v>0</v>
      </c>
      <c r="Y238" s="26"/>
      <c r="AA238" s="27">
        <v>122354</v>
      </c>
      <c r="AB238" s="27">
        <v>6056</v>
      </c>
      <c r="AC238" s="27">
        <v>11387058</v>
      </c>
      <c r="AD238" s="28">
        <v>0.21464538734369629</v>
      </c>
      <c r="AE238" s="28">
        <v>65.071752861889351</v>
      </c>
    </row>
    <row r="239" spans="1:31" ht="15" customHeight="1" x14ac:dyDescent="0.2">
      <c r="A239" s="24">
        <f>+'[4]Datos Anuales (sin Out y Cal)'!A239</f>
        <v>81</v>
      </c>
      <c r="B239" s="70" t="str">
        <f>+'[4]Datos Anuales (sin Out y Cal)'!B239</f>
        <v xml:space="preserve">Kentucky Power Company                                                </v>
      </c>
      <c r="C239" s="24">
        <f>+'[4]Datos Anuales (sin Out y Cal)'!C239</f>
        <v>2019</v>
      </c>
      <c r="D239" s="31">
        <f>+'[4]Datos Anuales (sin Out y Cal)'!D239</f>
        <v>1007711428.2180126</v>
      </c>
      <c r="E239" s="25">
        <f>+'[4]Datos Anuales (sin Out y Cal)'!E239</f>
        <v>29824814.676951285</v>
      </c>
      <c r="F239" s="25">
        <f>+'[4]Datos Anuales (sin Out y Cal)'!F239</f>
        <v>8362713.4119901396</v>
      </c>
      <c r="G239" s="31">
        <f>+'[4]Datos Anuales (sin Out y Cal)'!G239</f>
        <v>42304050.594845049</v>
      </c>
      <c r="H239" s="30">
        <v>81</v>
      </c>
      <c r="I239" s="31" t="s">
        <v>89</v>
      </c>
      <c r="J239" s="30">
        <v>2019</v>
      </c>
      <c r="K239" s="25">
        <f>+'[4]Datos Anuales (sin Out y Cal)'!H239</f>
        <v>7296335.5714046154</v>
      </c>
      <c r="L239" s="25">
        <f>+'[4]Datos Anuales (sin Out y Cal)'!I239</f>
        <v>5631770</v>
      </c>
      <c r="M239" s="25">
        <f>+'[4]Datos Anuales (sin Out y Cal)'!J239</f>
        <v>358348</v>
      </c>
      <c r="N239" s="25">
        <f>+'[4]Datos Anuales (sin Out y Cal)'!K239</f>
        <v>165461</v>
      </c>
      <c r="O239" s="25">
        <f>+'[4]Datos Anuales (sin Out y Cal)'!L239</f>
        <v>1117.2071132218025</v>
      </c>
      <c r="P239" s="30">
        <v>81</v>
      </c>
      <c r="Q239" s="34" t="s">
        <v>89</v>
      </c>
      <c r="R239" s="30">
        <v>2019</v>
      </c>
      <c r="S239" s="25">
        <f>+'[4]Datos Anuales (sin Out y Cal)'!M239</f>
        <v>16619.037864106704</v>
      </c>
      <c r="T239" s="25">
        <f>+'[4]Datos Anuales (sin Out y Cal)'!N239</f>
        <v>80248585</v>
      </c>
      <c r="U239" s="72">
        <f>+'[4]Datos Anuales (sin Out y Cal)'!O239</f>
        <v>485</v>
      </c>
      <c r="V239" s="25">
        <f>+'[4]Datos Anuales (sin Out y Cal)'!P239</f>
        <v>428709.45100000006</v>
      </c>
      <c r="W239" s="72">
        <f>+'[4]Datos Anuales (sin Out y Cal)'!Q239</f>
        <v>2.5910000000000002</v>
      </c>
      <c r="X239" s="25">
        <f>+'[4]Datos Anuales (sin Out y Cal)'!R239</f>
        <v>0</v>
      </c>
      <c r="Y239" s="26"/>
      <c r="AA239" s="27">
        <v>958632</v>
      </c>
      <c r="AB239" s="27">
        <v>1296</v>
      </c>
      <c r="AC239" s="27">
        <v>6948750</v>
      </c>
      <c r="AD239" s="28">
        <v>0.61206504735328937</v>
      </c>
      <c r="AE239" s="28">
        <v>178.7928867781975</v>
      </c>
    </row>
    <row r="240" spans="1:31" ht="15" customHeight="1" x14ac:dyDescent="0.2">
      <c r="A240" s="24">
        <f>+'[4]Datos Anuales (sin Out y Cal)'!A240</f>
        <v>82</v>
      </c>
      <c r="B240" s="70" t="str">
        <f>+'[4]Datos Anuales (sin Out y Cal)'!B240</f>
        <v xml:space="preserve">Kentucky Utilities Company                                            </v>
      </c>
      <c r="C240" s="24">
        <f>+'[4]Datos Anuales (sin Out y Cal)'!C240</f>
        <v>2019</v>
      </c>
      <c r="D240" s="31">
        <f>+'[4]Datos Anuales (sin Out y Cal)'!D240</f>
        <v>3081607585.0066895</v>
      </c>
      <c r="E240" s="25">
        <f>+'[4]Datos Anuales (sin Out y Cal)'!E240</f>
        <v>119102757.96262698</v>
      </c>
      <c r="F240" s="25">
        <f>+'[4]Datos Anuales (sin Out y Cal)'!F240</f>
        <v>58515873.745127939</v>
      </c>
      <c r="G240" s="31">
        <f>+'[4]Datos Anuales (sin Out y Cal)'!G240</f>
        <v>61391556.812616996</v>
      </c>
      <c r="H240" s="30">
        <v>82</v>
      </c>
      <c r="I240" s="31" t="s">
        <v>76</v>
      </c>
      <c r="J240" s="30">
        <v>2019</v>
      </c>
      <c r="K240" s="25">
        <f>+'[4]Datos Anuales (sin Out y Cal)'!H240</f>
        <v>41166253.531174727</v>
      </c>
      <c r="L240" s="25">
        <f>+'[4]Datos Anuales (sin Out y Cal)'!I240</f>
        <v>18558732</v>
      </c>
      <c r="M240" s="25">
        <f>+'[4]Datos Anuales (sin Out y Cal)'!J240</f>
        <v>1286724</v>
      </c>
      <c r="N240" s="25">
        <f>+'[4]Datos Anuales (sin Out y Cal)'!K240</f>
        <v>556149</v>
      </c>
      <c r="O240" s="25">
        <f>+'[4]Datos Anuales (sin Out y Cal)'!L240</f>
        <v>4093.520895623145</v>
      </c>
      <c r="P240" s="30">
        <v>82</v>
      </c>
      <c r="Q240" s="34" t="s">
        <v>76</v>
      </c>
      <c r="R240" s="30">
        <v>2019</v>
      </c>
      <c r="S240" s="25">
        <f>+'[4]Datos Anuales (sin Out y Cal)'!M240</f>
        <v>25057.629263448129</v>
      </c>
      <c r="T240" s="25">
        <f>+'[4]Datos Anuales (sin Out y Cal)'!N240</f>
        <v>54725061.600000001</v>
      </c>
      <c r="U240" s="72">
        <f>+'[4]Datos Anuales (sin Out y Cal)'!O240</f>
        <v>98.4</v>
      </c>
      <c r="V240" s="25">
        <f>+'[4]Datos Anuales (sin Out y Cal)'!P240</f>
        <v>566715.83100000001</v>
      </c>
      <c r="W240" s="72">
        <f>+'[4]Datos Anuales (sin Out y Cal)'!Q240</f>
        <v>1.0189999999999999</v>
      </c>
      <c r="X240" s="25">
        <f>+'[4]Datos Anuales (sin Out y Cal)'!R240</f>
        <v>0</v>
      </c>
      <c r="Y240" s="26"/>
      <c r="AA240" s="27">
        <v>1254604</v>
      </c>
      <c r="AB240" s="27">
        <v>4352</v>
      </c>
      <c r="AC240" s="27">
        <v>21123706</v>
      </c>
      <c r="AD240" s="28">
        <v>0.55408592910623156</v>
      </c>
      <c r="AE240" s="28">
        <v>258.47910437685505</v>
      </c>
    </row>
    <row r="241" spans="1:31" ht="15" customHeight="1" x14ac:dyDescent="0.2">
      <c r="A241" s="24">
        <f>+'[4]Datos Anuales (sin Out y Cal)'!A241</f>
        <v>83</v>
      </c>
      <c r="B241" s="70" t="str">
        <f>+'[4]Datos Anuales (sin Out y Cal)'!B241</f>
        <v xml:space="preserve">Kingsport Power Company                                               </v>
      </c>
      <c r="C241" s="24">
        <f>+'[4]Datos Anuales (sin Out y Cal)'!C241</f>
        <v>2019</v>
      </c>
      <c r="D241" s="31">
        <f>+'[4]Datos Anuales (sin Out y Cal)'!D241</f>
        <v>215377626.74135071</v>
      </c>
      <c r="E241" s="25">
        <f>+'[4]Datos Anuales (sin Out y Cal)'!E241</f>
        <v>8597183.9638134129</v>
      </c>
      <c r="F241" s="25">
        <f>+'[4]Datos Anuales (sin Out y Cal)'!F241</f>
        <v>1998265.8070509094</v>
      </c>
      <c r="G241" s="31">
        <f>+'[4]Datos Anuales (sin Out y Cal)'!G241</f>
        <v>5912993.6231590435</v>
      </c>
      <c r="H241" s="30">
        <v>83</v>
      </c>
      <c r="I241" s="31" t="s">
        <v>86</v>
      </c>
      <c r="J241" s="30">
        <v>2019</v>
      </c>
      <c r="K241" s="25">
        <f>+'[4]Datos Anuales (sin Out y Cal)'!H241</f>
        <v>1564603.3943818361</v>
      </c>
      <c r="L241" s="25">
        <f>+'[4]Datos Anuales (sin Out y Cal)'!I241</f>
        <v>1944080</v>
      </c>
      <c r="M241" s="25">
        <f>+'[4]Datos Anuales (sin Out y Cal)'!J241</f>
        <v>42368</v>
      </c>
      <c r="N241" s="25">
        <f>+'[4]Datos Anuales (sin Out y Cal)'!K241</f>
        <v>48290</v>
      </c>
      <c r="O241" s="25">
        <f>+'[4]Datos Anuales (sin Out y Cal)'!L241</f>
        <v>438</v>
      </c>
      <c r="P241" s="30">
        <v>83</v>
      </c>
      <c r="Q241" s="34" t="s">
        <v>86</v>
      </c>
      <c r="R241" s="30">
        <v>2019</v>
      </c>
      <c r="S241" s="25">
        <f>+'[4]Datos Anuales (sin Out y Cal)'!M241</f>
        <v>2246.6673646709687</v>
      </c>
      <c r="T241" s="25">
        <f>+'[4]Datos Anuales (sin Out y Cal)'!N241</f>
        <v>12656809.000000002</v>
      </c>
      <c r="U241" s="72">
        <f>+'[4]Datos Anuales (sin Out y Cal)'!O241</f>
        <v>262.10000000000002</v>
      </c>
      <c r="V241" s="25">
        <f>+'[4]Datos Anuales (sin Out y Cal)'!P241</f>
        <v>82575.899999999994</v>
      </c>
      <c r="W241" s="72">
        <f>+'[4]Datos Anuales (sin Out y Cal)'!Q241</f>
        <v>1.71</v>
      </c>
      <c r="X241" s="25">
        <f>+'[4]Datos Anuales (sin Out y Cal)'!R241</f>
        <v>0</v>
      </c>
      <c r="Y241" s="26"/>
      <c r="AA241" s="27">
        <v>0</v>
      </c>
      <c r="AB241" s="27">
        <v>438</v>
      </c>
      <c r="AC241" s="27">
        <v>1986448</v>
      </c>
      <c r="AD241" s="28">
        <v>0.51772481808135773</v>
      </c>
      <c r="AE241" s="28">
        <v>0</v>
      </c>
    </row>
    <row r="242" spans="1:31" ht="15" customHeight="1" x14ac:dyDescent="0.2">
      <c r="A242" s="24">
        <f>+'[4]Datos Anuales (sin Out y Cal)'!A242</f>
        <v>88</v>
      </c>
      <c r="B242" s="70" t="str">
        <f>+'[4]Datos Anuales (sin Out y Cal)'!B242</f>
        <v xml:space="preserve">Louisville Gas and Electric Company                                   </v>
      </c>
      <c r="C242" s="24">
        <f>+'[4]Datos Anuales (sin Out y Cal)'!C242</f>
        <v>2019</v>
      </c>
      <c r="D242" s="31">
        <f>+'[4]Datos Anuales (sin Out y Cal)'!D242</f>
        <v>1676071961.9069977</v>
      </c>
      <c r="E242" s="25">
        <f>+'[4]Datos Anuales (sin Out y Cal)'!E242</f>
        <v>60652122.311913729</v>
      </c>
      <c r="F242" s="25">
        <f>+'[4]Datos Anuales (sin Out y Cal)'!F242</f>
        <v>31907909.622739986</v>
      </c>
      <c r="G242" s="31">
        <f>+'[4]Datos Anuales (sin Out y Cal)'!G242</f>
        <v>47811427.305196606</v>
      </c>
      <c r="H242" s="30">
        <v>88</v>
      </c>
      <c r="I242" s="31" t="s">
        <v>90</v>
      </c>
      <c r="J242" s="30">
        <v>2019</v>
      </c>
      <c r="K242" s="25">
        <f>+'[4]Datos Anuales (sin Out y Cal)'!H242</f>
        <v>29710410.084910963</v>
      </c>
      <c r="L242" s="25">
        <f>+'[4]Datos Anuales (sin Out y Cal)'!I242</f>
        <v>11655309</v>
      </c>
      <c r="M242" s="25">
        <f>+'[4]Datos Anuales (sin Out y Cal)'!J242</f>
        <v>619666</v>
      </c>
      <c r="N242" s="25">
        <f>+'[4]Datos Anuales (sin Out y Cal)'!K242</f>
        <v>415867</v>
      </c>
      <c r="O242" s="25">
        <f>+'[4]Datos Anuales (sin Out y Cal)'!L242</f>
        <v>2322.7016159144896</v>
      </c>
      <c r="P242" s="30">
        <v>88</v>
      </c>
      <c r="Q242" s="34" t="s">
        <v>90</v>
      </c>
      <c r="R242" s="30">
        <v>2019</v>
      </c>
      <c r="S242" s="25">
        <f>+'[4]Datos Anuales (sin Out y Cal)'!M242</f>
        <v>24995.644475229426</v>
      </c>
      <c r="T242" s="25">
        <f>+'[4]Datos Anuales (sin Out y Cal)'!N242</f>
        <v>35361171.009999998</v>
      </c>
      <c r="U242" s="72">
        <f>+'[4]Datos Anuales (sin Out y Cal)'!O242</f>
        <v>85.03</v>
      </c>
      <c r="V242" s="25">
        <f>+'[4]Datos Anuales (sin Out y Cal)'!P242</f>
        <v>607997.554</v>
      </c>
      <c r="W242" s="72">
        <f>+'[4]Datos Anuales (sin Out y Cal)'!Q242</f>
        <v>1.462</v>
      </c>
      <c r="X242" s="25">
        <f>+'[4]Datos Anuales (sin Out y Cal)'!R242</f>
        <v>0</v>
      </c>
      <c r="Y242" s="26"/>
      <c r="AA242" s="27">
        <v>1515848</v>
      </c>
      <c r="AB242" s="27">
        <v>2609</v>
      </c>
      <c r="AC242" s="27">
        <v>13813726</v>
      </c>
      <c r="AD242" s="28">
        <v>0.60441140694925011</v>
      </c>
      <c r="AE242" s="28">
        <v>286.29838408551035</v>
      </c>
    </row>
    <row r="243" spans="1:31" ht="15" customHeight="1" x14ac:dyDescent="0.2">
      <c r="A243" s="24">
        <f>+'[4]Datos Anuales (sin Out y Cal)'!A243</f>
        <v>93</v>
      </c>
      <c r="B243" s="70" t="str">
        <f>+'[4]Datos Anuales (sin Out y Cal)'!B243</f>
        <v xml:space="preserve">Massachusetts Electric Company                                        </v>
      </c>
      <c r="C243" s="24">
        <f>+'[4]Datos Anuales (sin Out y Cal)'!C243</f>
        <v>2019</v>
      </c>
      <c r="D243" s="31">
        <f>+'[4]Datos Anuales (sin Out y Cal)'!D243</f>
        <v>5065754372.0604563</v>
      </c>
      <c r="E243" s="25">
        <f>+'[4]Datos Anuales (sin Out y Cal)'!E243</f>
        <v>202926767.61745122</v>
      </c>
      <c r="F243" s="25">
        <f>+'[4]Datos Anuales (sin Out y Cal)'!F243</f>
        <v>387248746.18585014</v>
      </c>
      <c r="G243" s="31">
        <f>+'[4]Datos Anuales (sin Out y Cal)'!G243</f>
        <v>156979312.10368872</v>
      </c>
      <c r="H243" s="30">
        <v>93</v>
      </c>
      <c r="I243" s="31" t="s">
        <v>41</v>
      </c>
      <c r="J243" s="30">
        <v>2019</v>
      </c>
      <c r="K243" s="25">
        <f>+'[4]Datos Anuales (sin Out y Cal)'!H243</f>
        <v>140750913.24752027</v>
      </c>
      <c r="L243" s="25">
        <f>+'[4]Datos Anuales (sin Out y Cal)'!I243</f>
        <v>19162706</v>
      </c>
      <c r="M243" s="25">
        <f>+'[4]Datos Anuales (sin Out y Cal)'!J243</f>
        <v>191352</v>
      </c>
      <c r="N243" s="25">
        <f>+'[4]Datos Anuales (sin Out y Cal)'!K243</f>
        <v>1322809</v>
      </c>
      <c r="O243" s="25">
        <f>+'[4]Datos Anuales (sin Out y Cal)'!L243</f>
        <v>4324.363807831427</v>
      </c>
      <c r="P243" s="30">
        <v>93</v>
      </c>
      <c r="Q243" s="34" t="s">
        <v>41</v>
      </c>
      <c r="R243" s="30">
        <v>2019</v>
      </c>
      <c r="S243" s="25">
        <f>+'[4]Datos Anuales (sin Out y Cal)'!M243</f>
        <v>116530.07518039335</v>
      </c>
      <c r="T243" s="25">
        <f>+'[4]Datos Anuales (sin Out y Cal)'!N243</f>
        <v>177507739.71000001</v>
      </c>
      <c r="U243" s="72">
        <f>+'[4]Datos Anuales (sin Out y Cal)'!O243</f>
        <v>134.19</v>
      </c>
      <c r="V243" s="25">
        <f>+'[4]Datos Anuales (sin Out y Cal)'!P243</f>
        <v>1793729.0040000002</v>
      </c>
      <c r="W243" s="72">
        <f>+'[4]Datos Anuales (sin Out y Cal)'!Q243</f>
        <v>1.3560000000000001</v>
      </c>
      <c r="X243" s="25">
        <f>+'[4]Datos Anuales (sin Out y Cal)'!R243</f>
        <v>0</v>
      </c>
      <c r="Y243" s="26"/>
      <c r="AA243" s="27">
        <v>61512</v>
      </c>
      <c r="AB243" s="27">
        <v>4366</v>
      </c>
      <c r="AC243" s="27">
        <v>6450191</v>
      </c>
      <c r="AD243" s="28">
        <v>0.16864937551900636</v>
      </c>
      <c r="AE243" s="28">
        <v>41.63619216857299</v>
      </c>
    </row>
    <row r="244" spans="1:31" ht="15" customHeight="1" x14ac:dyDescent="0.2">
      <c r="A244" s="24">
        <f>+'[4]Datos Anuales (sin Out y Cal)'!A244</f>
        <v>95</v>
      </c>
      <c r="B244" s="70" t="str">
        <f>+'[4]Datos Anuales (sin Out y Cal)'!B244</f>
        <v xml:space="preserve">MDU Resources Group, Inc.                                             </v>
      </c>
      <c r="C244" s="24">
        <f>+'[4]Datos Anuales (sin Out y Cal)'!C244</f>
        <v>2019</v>
      </c>
      <c r="D244" s="31">
        <f>+'[4]Datos Anuales (sin Out y Cal)'!D244</f>
        <v>470751618.27962768</v>
      </c>
      <c r="E244" s="25">
        <f>+'[4]Datos Anuales (sin Out y Cal)'!E244</f>
        <v>26559957.207855608</v>
      </c>
      <c r="F244" s="25">
        <f>+'[4]Datos Anuales (sin Out y Cal)'!F244</f>
        <v>5693055.1163991774</v>
      </c>
      <c r="G244" s="31">
        <f>+'[4]Datos Anuales (sin Out y Cal)'!G244</f>
        <v>15226368.176772008</v>
      </c>
      <c r="H244" s="30">
        <v>95</v>
      </c>
      <c r="I244" s="31" t="s">
        <v>52</v>
      </c>
      <c r="J244" s="30">
        <v>2019</v>
      </c>
      <c r="K244" s="25">
        <f>+'[4]Datos Anuales (sin Out y Cal)'!H244</f>
        <v>6736874.6985620214</v>
      </c>
      <c r="L244" s="25">
        <f>+'[4]Datos Anuales (sin Out y Cal)'!I244</f>
        <v>3314305</v>
      </c>
      <c r="M244" s="25">
        <f>+'[4]Datos Anuales (sin Out y Cal)'!J244</f>
        <v>306893</v>
      </c>
      <c r="N244" s="25">
        <f>+'[4]Datos Anuales (sin Out y Cal)'!K244</f>
        <v>143268</v>
      </c>
      <c r="O244" s="25">
        <f>+'[4]Datos Anuales (sin Out y Cal)'!L244</f>
        <v>550.97586190989148</v>
      </c>
      <c r="P244" s="30">
        <v>95</v>
      </c>
      <c r="Q244" s="34" t="s">
        <v>52</v>
      </c>
      <c r="R244" s="30">
        <v>2019</v>
      </c>
      <c r="S244" s="25">
        <f>+'[4]Datos Anuales (sin Out y Cal)'!M244</f>
        <v>7676.0983300802945</v>
      </c>
      <c r="T244" s="25">
        <f>+'[4]Datos Anuales (sin Out y Cal)'!N244</f>
        <v>34097784</v>
      </c>
      <c r="U244" s="72">
        <f>+'[4]Datos Anuales (sin Out y Cal)'!O244</f>
        <v>238</v>
      </c>
      <c r="V244" s="25">
        <f>+'[4]Datos Anuales (sin Out y Cal)'!P244</f>
        <v>308026.2</v>
      </c>
      <c r="W244" s="72">
        <f>+'[4]Datos Anuales (sin Out y Cal)'!Q244</f>
        <v>2.15</v>
      </c>
      <c r="X244" s="25">
        <f>+'[4]Datos Anuales (sin Out y Cal)'!R244</f>
        <v>0</v>
      </c>
      <c r="Y244" s="26"/>
      <c r="AA244" s="27">
        <v>85599</v>
      </c>
      <c r="AB244" s="27">
        <v>564</v>
      </c>
      <c r="AC244" s="27">
        <v>3706797</v>
      </c>
      <c r="AD244" s="28">
        <v>0.75026656465559116</v>
      </c>
      <c r="AE244" s="28">
        <v>13.024138090108524</v>
      </c>
    </row>
    <row r="245" spans="1:31" ht="15" customHeight="1" x14ac:dyDescent="0.2">
      <c r="A245" s="24">
        <f>+'[4]Datos Anuales (sin Out y Cal)'!A245</f>
        <v>96</v>
      </c>
      <c r="B245" s="70" t="str">
        <f>+'[4]Datos Anuales (sin Out y Cal)'!B245</f>
        <v xml:space="preserve">Metropolitan Edison Company                                           </v>
      </c>
      <c r="C245" s="24">
        <f>+'[4]Datos Anuales (sin Out y Cal)'!C245</f>
        <v>2019</v>
      </c>
      <c r="D245" s="31">
        <f>+'[4]Datos Anuales (sin Out y Cal)'!D245</f>
        <v>2987790906.1366696</v>
      </c>
      <c r="E245" s="25">
        <f>+'[4]Datos Anuales (sin Out y Cal)'!E245</f>
        <v>158070554.56277341</v>
      </c>
      <c r="F245" s="25">
        <f>+'[4]Datos Anuales (sin Out y Cal)'!F245</f>
        <v>59883513.473717391</v>
      </c>
      <c r="G245" s="31">
        <f>+'[4]Datos Anuales (sin Out y Cal)'!G245</f>
        <v>70612228.910011306</v>
      </c>
      <c r="H245" s="30">
        <v>96</v>
      </c>
      <c r="I245" s="31" t="s">
        <v>132</v>
      </c>
      <c r="J245" s="30">
        <v>2019</v>
      </c>
      <c r="K245" s="25">
        <f>+'[4]Datos Anuales (sin Out y Cal)'!H245</f>
        <v>62834074.026444614</v>
      </c>
      <c r="L245" s="25">
        <f>+'[4]Datos Anuales (sin Out y Cal)'!I245</f>
        <v>14260486</v>
      </c>
      <c r="M245" s="25">
        <f>+'[4]Datos Anuales (sin Out y Cal)'!J245</f>
        <v>388602</v>
      </c>
      <c r="N245" s="25">
        <f>+'[4]Datos Anuales (sin Out y Cal)'!K245</f>
        <v>572912</v>
      </c>
      <c r="O245" s="25">
        <f>+'[4]Datos Anuales (sin Out y Cal)'!L245</f>
        <v>2971.744498772207</v>
      </c>
      <c r="P245" s="30">
        <v>96</v>
      </c>
      <c r="Q245" s="34" t="s">
        <v>132</v>
      </c>
      <c r="R245" s="30">
        <v>2019</v>
      </c>
      <c r="S245" s="25">
        <f>+'[4]Datos Anuales (sin Out y Cal)'!M245</f>
        <v>29302.075078190122</v>
      </c>
      <c r="T245" s="25">
        <f>+'[4]Datos Anuales (sin Out y Cal)'!N245</f>
        <v>108464845.664</v>
      </c>
      <c r="U245" s="72">
        <f>+'[4]Datos Anuales (sin Out y Cal)'!O245</f>
        <v>189.322</v>
      </c>
      <c r="V245" s="25">
        <f>+'[4]Datos Anuales (sin Out y Cal)'!P245</f>
        <v>923534.14400000009</v>
      </c>
      <c r="W245" s="72">
        <f>+'[4]Datos Anuales (sin Out y Cal)'!Q245</f>
        <v>1.6120000000000001</v>
      </c>
      <c r="X245" s="25">
        <f>+'[4]Datos Anuales (sin Out y Cal)'!R245</f>
        <v>0</v>
      </c>
      <c r="Y245" s="26"/>
      <c r="AA245" s="27">
        <v>4024</v>
      </c>
      <c r="AB245" s="27">
        <v>2974</v>
      </c>
      <c r="AC245" s="27">
        <v>5305861</v>
      </c>
      <c r="AD245" s="28">
        <v>0.20366237221828143</v>
      </c>
      <c r="AE245" s="28">
        <v>2.2555012277931894</v>
      </c>
    </row>
    <row r="246" spans="1:31" ht="15" customHeight="1" x14ac:dyDescent="0.2">
      <c r="A246" s="24">
        <f>+'[4]Datos Anuales (sin Out y Cal)'!A246</f>
        <v>98</v>
      </c>
      <c r="B246" s="70" t="str">
        <f>+'[4]Datos Anuales (sin Out y Cal)'!B246</f>
        <v xml:space="preserve">ALLETE, Inc.                                                          </v>
      </c>
      <c r="C246" s="24">
        <f>+'[4]Datos Anuales (sin Out y Cal)'!C246</f>
        <v>2019</v>
      </c>
      <c r="D246" s="31">
        <f>+'[4]Datos Anuales (sin Out y Cal)'!D246</f>
        <v>914179264.24070299</v>
      </c>
      <c r="E246" s="25">
        <f>+'[4]Datos Anuales (sin Out y Cal)'!E246</f>
        <v>92633122.608329073</v>
      </c>
      <c r="F246" s="25">
        <f>+'[4]Datos Anuales (sin Out y Cal)'!F246</f>
        <v>19445684.013132643</v>
      </c>
      <c r="G246" s="31">
        <f>+'[4]Datos Anuales (sin Out y Cal)'!G246</f>
        <v>22475525.614008036</v>
      </c>
      <c r="H246" s="30">
        <v>98</v>
      </c>
      <c r="I246" s="31" t="s">
        <v>42</v>
      </c>
      <c r="J246" s="30">
        <v>2019</v>
      </c>
      <c r="K246" s="25">
        <f>+'[4]Datos Anuales (sin Out y Cal)'!H246</f>
        <v>14462686.473883016</v>
      </c>
      <c r="L246" s="25">
        <f>+'[4]Datos Anuales (sin Out y Cal)'!I246</f>
        <v>9014805</v>
      </c>
      <c r="M246" s="25">
        <f>+'[4]Datos Anuales (sin Out y Cal)'!J246</f>
        <v>452318</v>
      </c>
      <c r="N246" s="25">
        <f>+'[4]Datos Anuales (sin Out y Cal)'!K246</f>
        <v>147357</v>
      </c>
      <c r="O246" s="25">
        <f>+'[4]Datos Anuales (sin Out y Cal)'!L246</f>
        <v>1055.305566385417</v>
      </c>
      <c r="P246" s="30">
        <v>98</v>
      </c>
      <c r="Q246" s="34" t="s">
        <v>42</v>
      </c>
      <c r="R246" s="30">
        <v>2019</v>
      </c>
      <c r="S246" s="25">
        <f>+'[4]Datos Anuales (sin Out y Cal)'!M246</f>
        <v>10246.494004959539</v>
      </c>
      <c r="T246" s="25">
        <f>+'[4]Datos Anuales (sin Out y Cal)'!N246</f>
        <v>21222355.140000001</v>
      </c>
      <c r="U246" s="72">
        <f>+'[4]Datos Anuales (sin Out y Cal)'!O246</f>
        <v>144.02000000000001</v>
      </c>
      <c r="V246" s="25">
        <f>+'[4]Datos Anuales (sin Out y Cal)'!P246</f>
        <v>225456.21</v>
      </c>
      <c r="W246" s="72">
        <f>+'[4]Datos Anuales (sin Out y Cal)'!Q246</f>
        <v>1.53</v>
      </c>
      <c r="X246" s="25">
        <f>+'[4]Datos Anuales (sin Out y Cal)'!R246</f>
        <v>0</v>
      </c>
      <c r="Y246" s="26"/>
      <c r="AA246" s="27">
        <v>4652952</v>
      </c>
      <c r="AB246" s="27">
        <v>1573</v>
      </c>
      <c r="AC246" s="27">
        <v>14137864</v>
      </c>
      <c r="AD246" s="28">
        <v>1.0260085286237215</v>
      </c>
      <c r="AE246" s="28">
        <v>517.69443361458286</v>
      </c>
    </row>
    <row r="247" spans="1:31" ht="15" customHeight="1" x14ac:dyDescent="0.2">
      <c r="A247" s="24">
        <f>+'[4]Datos Anuales (sin Out y Cal)'!A247</f>
        <v>100</v>
      </c>
      <c r="B247" s="70" t="str">
        <f>+'[4]Datos Anuales (sin Out y Cal)'!B247</f>
        <v xml:space="preserve">Entergy Mississippi, Inc.                                             </v>
      </c>
      <c r="C247" s="24">
        <f>+'[4]Datos Anuales (sin Out y Cal)'!C247</f>
        <v>2019</v>
      </c>
      <c r="D247" s="31">
        <f>+'[4]Datos Anuales (sin Out y Cal)'!D247</f>
        <v>2953417647.3588495</v>
      </c>
      <c r="E247" s="25">
        <f>+'[4]Datos Anuales (sin Out y Cal)'!E247</f>
        <v>66714718.285506181</v>
      </c>
      <c r="F247" s="25">
        <f>+'[4]Datos Anuales (sin Out y Cal)'!F247</f>
        <v>37620261.30167003</v>
      </c>
      <c r="G247" s="31">
        <f>+'[4]Datos Anuales (sin Out y Cal)'!G247</f>
        <v>55345522.846081533</v>
      </c>
      <c r="H247" s="30">
        <v>100</v>
      </c>
      <c r="I247" s="31" t="s">
        <v>54</v>
      </c>
      <c r="J247" s="30">
        <v>2019</v>
      </c>
      <c r="K247" s="25">
        <f>+'[4]Datos Anuales (sin Out y Cal)'!H247</f>
        <v>52038669.349562034</v>
      </c>
      <c r="L247" s="25">
        <f>+'[4]Datos Anuales (sin Out y Cal)'!I247</f>
        <v>13235520</v>
      </c>
      <c r="M247" s="25">
        <f>+'[4]Datos Anuales (sin Out y Cal)'!J247</f>
        <v>802968</v>
      </c>
      <c r="N247" s="25">
        <f>+'[4]Datos Anuales (sin Out y Cal)'!K247</f>
        <v>450377</v>
      </c>
      <c r="O247" s="25">
        <f>+'[4]Datos Anuales (sin Out y Cal)'!L247</f>
        <v>2658.0228066740942</v>
      </c>
      <c r="P247" s="30">
        <v>100</v>
      </c>
      <c r="Q247" s="34" t="s">
        <v>54</v>
      </c>
      <c r="R247" s="30">
        <v>2019</v>
      </c>
      <c r="S247" s="25">
        <f>+'[4]Datos Anuales (sin Out y Cal)'!M247</f>
        <v>17541.570196590939</v>
      </c>
      <c r="T247" s="25">
        <f>+'[4]Datos Anuales (sin Out y Cal)'!N247</f>
        <v>121421639.2</v>
      </c>
      <c r="U247" s="72">
        <f>+'[4]Datos Anuales (sin Out y Cal)'!O247</f>
        <v>269.60000000000002</v>
      </c>
      <c r="V247" s="25">
        <f>+'[4]Datos Anuales (sin Out y Cal)'!P247</f>
        <v>901654.75399999996</v>
      </c>
      <c r="W247" s="72">
        <f>+'[4]Datos Anuales (sin Out y Cal)'!Q247</f>
        <v>2.0019999999999998</v>
      </c>
      <c r="X247" s="25">
        <f>+'[4]Datos Anuales (sin Out y Cal)'!R247</f>
        <v>0</v>
      </c>
      <c r="Y247" s="26"/>
      <c r="AA247" s="27">
        <v>1776404</v>
      </c>
      <c r="AB247" s="27">
        <v>2994</v>
      </c>
      <c r="AC247" s="27">
        <v>15830103</v>
      </c>
      <c r="AD247" s="28">
        <v>0.60357026839066263</v>
      </c>
      <c r="AE247" s="28">
        <v>335.97719332590566</v>
      </c>
    </row>
    <row r="248" spans="1:31" ht="15" customHeight="1" x14ac:dyDescent="0.2">
      <c r="A248" s="24">
        <f>+'[4]Datos Anuales (sin Out y Cal)'!A248</f>
        <v>101</v>
      </c>
      <c r="B248" s="70" t="str">
        <f>+'[4]Datos Anuales (sin Out y Cal)'!B248</f>
        <v xml:space="preserve">MONONGAHELA POWER COMPANY                                             </v>
      </c>
      <c r="C248" s="24">
        <f>+'[4]Datos Anuales (sin Out y Cal)'!C248</f>
        <v>2019</v>
      </c>
      <c r="D248" s="31">
        <f>+'[4]Datos Anuales (sin Out y Cal)'!D248</f>
        <v>2514432414.3385506</v>
      </c>
      <c r="E248" s="25">
        <f>+'[4]Datos Anuales (sin Out y Cal)'!E248</f>
        <v>121894787.91788743</v>
      </c>
      <c r="F248" s="25">
        <f>+'[4]Datos Anuales (sin Out y Cal)'!F248</f>
        <v>27900528.64860937</v>
      </c>
      <c r="G248" s="31">
        <f>+'[4]Datos Anuales (sin Out y Cal)'!G248</f>
        <v>67126052.739275247</v>
      </c>
      <c r="H248" s="30">
        <v>101</v>
      </c>
      <c r="I248" s="31" t="s">
        <v>131</v>
      </c>
      <c r="J248" s="30">
        <v>2019</v>
      </c>
      <c r="K248" s="25">
        <f>+'[4]Datos Anuales (sin Out y Cal)'!H248</f>
        <v>15450512.221914792</v>
      </c>
      <c r="L248" s="25">
        <f>+'[4]Datos Anuales (sin Out y Cal)'!I248</f>
        <v>12325193</v>
      </c>
      <c r="M248" s="25">
        <f>+'[4]Datos Anuales (sin Out y Cal)'!J248</f>
        <v>378664</v>
      </c>
      <c r="N248" s="25">
        <f>+'[4]Datos Anuales (sin Out y Cal)'!K248</f>
        <v>391971</v>
      </c>
      <c r="O248" s="25">
        <f>+'[4]Datos Anuales (sin Out y Cal)'!L248</f>
        <v>1526.7014839295921</v>
      </c>
      <c r="P248" s="30">
        <v>101</v>
      </c>
      <c r="Q248" s="34" t="s">
        <v>131</v>
      </c>
      <c r="R248" s="30">
        <v>2019</v>
      </c>
      <c r="S248" s="25">
        <f>+'[4]Datos Anuales (sin Out y Cal)'!M248</f>
        <v>46412.272626522368</v>
      </c>
      <c r="T248" s="25">
        <f>+'[4]Datos Anuales (sin Out y Cal)'!N248</f>
        <v>146313366.99599999</v>
      </c>
      <c r="U248" s="72">
        <f>+'[4]Datos Anuales (sin Out y Cal)'!O248</f>
        <v>373.27600000000001</v>
      </c>
      <c r="V248" s="25">
        <f>+'[4]Datos Anuales (sin Out y Cal)'!P248</f>
        <v>1026964.02</v>
      </c>
      <c r="W248" s="72">
        <f>+'[4]Datos Anuales (sin Out y Cal)'!Q248</f>
        <v>2.62</v>
      </c>
      <c r="X248" s="25">
        <f>+'[4]Datos Anuales (sin Out y Cal)'!R248</f>
        <v>0</v>
      </c>
      <c r="Y248" s="26"/>
      <c r="AA248" s="27">
        <v>4945453</v>
      </c>
      <c r="AB248" s="27">
        <v>2121</v>
      </c>
      <c r="AC248" s="27">
        <v>17649894</v>
      </c>
      <c r="AD248" s="28">
        <v>0.94994251871371094</v>
      </c>
      <c r="AE248" s="28">
        <v>594.29851607040803</v>
      </c>
    </row>
    <row r="249" spans="1:31" ht="15" customHeight="1" x14ac:dyDescent="0.2">
      <c r="A249" s="24">
        <f>+'[4]Datos Anuales (sin Out y Cal)'!A249</f>
        <v>105</v>
      </c>
      <c r="B249" s="70" t="str">
        <f>+'[4]Datos Anuales (sin Out y Cal)'!B249</f>
        <v xml:space="preserve">Mt. Carmel Public Utility Co                                          </v>
      </c>
      <c r="C249" s="24">
        <f>+'[4]Datos Anuales (sin Out y Cal)'!C249</f>
        <v>2019</v>
      </c>
      <c r="D249" s="31">
        <f>+'[4]Datos Anuales (sin Out y Cal)'!D249</f>
        <v>37966976.547112726</v>
      </c>
      <c r="E249" s="25">
        <f>+'[4]Datos Anuales (sin Out y Cal)'!E249</f>
        <v>2437821.1587809944</v>
      </c>
      <c r="F249" s="25">
        <f>+'[4]Datos Anuales (sin Out y Cal)'!F249</f>
        <v>953611.36590647616</v>
      </c>
      <c r="G249" s="31">
        <f>+'[4]Datos Anuales (sin Out y Cal)'!G249</f>
        <v>1752030.9805907137</v>
      </c>
      <c r="H249" s="30">
        <v>105</v>
      </c>
      <c r="I249" s="31" t="s">
        <v>92</v>
      </c>
      <c r="J249" s="30">
        <v>2019</v>
      </c>
      <c r="K249" s="25">
        <f>+'[4]Datos Anuales (sin Out y Cal)'!H249</f>
        <v>2033151.3274179422</v>
      </c>
      <c r="L249" s="25">
        <f>+'[4]Datos Anuales (sin Out y Cal)'!I249</f>
        <v>94376</v>
      </c>
      <c r="M249" s="25">
        <f>+'[4]Datos Anuales (sin Out y Cal)'!J249</f>
        <v>6663</v>
      </c>
      <c r="N249" s="25">
        <f>+'[4]Datos Anuales (sin Out y Cal)'!K249</f>
        <v>5286</v>
      </c>
      <c r="O249" s="25">
        <f>+'[4]Datos Anuales (sin Out y Cal)'!L249</f>
        <v>23.190852319712565</v>
      </c>
      <c r="P249" s="30">
        <v>105</v>
      </c>
      <c r="Q249" s="34" t="s">
        <v>92</v>
      </c>
      <c r="R249" s="30">
        <v>2019</v>
      </c>
      <c r="S249" s="25">
        <f>+'[4]Datos Anuales (sin Out y Cal)'!M249</f>
        <v>373.81453747127847</v>
      </c>
      <c r="T249" s="25">
        <f>+'[4]Datos Anuales (sin Out y Cal)'!N249</f>
        <v>524846.94000000006</v>
      </c>
      <c r="U249" s="72">
        <f>+'[4]Datos Anuales (sin Out y Cal)'!O249</f>
        <v>99.29</v>
      </c>
      <c r="V249" s="25">
        <f>+'[4]Datos Anuales (sin Out y Cal)'!P249</f>
        <v>9937.68</v>
      </c>
      <c r="W249" s="72">
        <f>+'[4]Datos Anuales (sin Out y Cal)'!Q249</f>
        <v>1.88</v>
      </c>
      <c r="X249" s="25">
        <f>+'[4]Datos Anuales (sin Out y Cal)'!R249</f>
        <v>0</v>
      </c>
      <c r="Y249" s="26"/>
      <c r="AA249" s="27">
        <v>3547</v>
      </c>
      <c r="AB249" s="27">
        <v>24</v>
      </c>
      <c r="AC249" s="27">
        <v>105207</v>
      </c>
      <c r="AD249" s="28">
        <v>0.5004138127853881</v>
      </c>
      <c r="AE249" s="28">
        <v>0.80914768028743334</v>
      </c>
    </row>
    <row r="250" spans="1:31" ht="15" customHeight="1" x14ac:dyDescent="0.2">
      <c r="A250" s="24">
        <f>+'[4]Datos Anuales (sin Out y Cal)'!A250</f>
        <v>107</v>
      </c>
      <c r="B250" s="70" t="str">
        <f>+'[4]Datos Anuales (sin Out y Cal)'!B250</f>
        <v xml:space="preserve">The Narragansett Electric Company                                     </v>
      </c>
      <c r="C250" s="24">
        <f>+'[4]Datos Anuales (sin Out y Cal)'!C250</f>
        <v>2019</v>
      </c>
      <c r="D250" s="31">
        <f>+'[4]Datos Anuales (sin Out y Cal)'!D250</f>
        <v>2335463225.0693126</v>
      </c>
      <c r="E250" s="25">
        <f>+'[4]Datos Anuales (sin Out y Cal)'!E250</f>
        <v>84059865.48679252</v>
      </c>
      <c r="F250" s="25">
        <f>+'[4]Datos Anuales (sin Out y Cal)'!F250</f>
        <v>143601853.28879797</v>
      </c>
      <c r="G250" s="31">
        <f>+'[4]Datos Anuales (sin Out y Cal)'!G250</f>
        <v>57917546.432414457</v>
      </c>
      <c r="H250" s="30">
        <v>107</v>
      </c>
      <c r="I250" s="31" t="s">
        <v>99</v>
      </c>
      <c r="J250" s="30">
        <v>2019</v>
      </c>
      <c r="K250" s="25">
        <f>+'[4]Datos Anuales (sin Out y Cal)'!H250</f>
        <v>92923314.778932184</v>
      </c>
      <c r="L250" s="25">
        <f>+'[4]Datos Anuales (sin Out y Cal)'!I250</f>
        <v>7244258</v>
      </c>
      <c r="M250" s="25">
        <f>+'[4]Datos Anuales (sin Out y Cal)'!J250</f>
        <v>234020</v>
      </c>
      <c r="N250" s="25">
        <f>+'[4]Datos Anuales (sin Out y Cal)'!K250</f>
        <v>499125</v>
      </c>
      <c r="O250" s="25">
        <f>+'[4]Datos Anuales (sin Out y Cal)'!L250</f>
        <v>1750</v>
      </c>
      <c r="P250" s="30">
        <v>107</v>
      </c>
      <c r="Q250" s="34" t="s">
        <v>99</v>
      </c>
      <c r="R250" s="30">
        <v>2019</v>
      </c>
      <c r="S250" s="25">
        <f>+'[4]Datos Anuales (sin Out y Cal)'!M250</f>
        <v>26033.177306401616</v>
      </c>
      <c r="T250" s="25">
        <f>+'[4]Datos Anuales (sin Out y Cal)'!N250</f>
        <v>34040325</v>
      </c>
      <c r="U250" s="72">
        <f>+'[4]Datos Anuales (sin Out y Cal)'!O250</f>
        <v>68.2</v>
      </c>
      <c r="V250" s="25">
        <f>+'[4]Datos Anuales (sin Out y Cal)'!P250</f>
        <v>697277.625</v>
      </c>
      <c r="W250" s="72">
        <f>+'[4]Datos Anuales (sin Out y Cal)'!Q250</f>
        <v>1.397</v>
      </c>
      <c r="X250" s="25">
        <f>+'[4]Datos Anuales (sin Out y Cal)'!R250</f>
        <v>0</v>
      </c>
      <c r="Y250" s="26"/>
      <c r="AA250" s="27">
        <v>0</v>
      </c>
      <c r="AB250" s="27">
        <v>1750</v>
      </c>
      <c r="AC250" s="27">
        <v>4183251</v>
      </c>
      <c r="AD250" s="28">
        <v>0.27288003913894326</v>
      </c>
      <c r="AE250" s="28">
        <v>0</v>
      </c>
    </row>
    <row r="251" spans="1:31" ht="15" customHeight="1" x14ac:dyDescent="0.2">
      <c r="A251" s="24">
        <f>+'[4]Datos Anuales (sin Out y Cal)'!A251</f>
        <v>108</v>
      </c>
      <c r="B251" s="70" t="str">
        <f>+'[4]Datos Anuales (sin Out y Cal)'!B251</f>
        <v xml:space="preserve">Nevada Power Company, d/b/a NV Energy                                 </v>
      </c>
      <c r="C251" s="24">
        <f>+'[4]Datos Anuales (sin Out y Cal)'!C251</f>
        <v>2019</v>
      </c>
      <c r="D251" s="31">
        <f>+'[4]Datos Anuales (sin Out y Cal)'!D251</f>
        <v>3478505366.9456487</v>
      </c>
      <c r="E251" s="25">
        <f>+'[4]Datos Anuales (sin Out y Cal)'!E251</f>
        <v>212316725.04609796</v>
      </c>
      <c r="F251" s="25">
        <f>+'[4]Datos Anuales (sin Out y Cal)'!F251</f>
        <v>76962914.722212374</v>
      </c>
      <c r="G251" s="31">
        <f>+'[4]Datos Anuales (sin Out y Cal)'!G251</f>
        <v>23794126.47839801</v>
      </c>
      <c r="H251" s="30">
        <v>108</v>
      </c>
      <c r="I251" s="31" t="s">
        <v>94</v>
      </c>
      <c r="J251" s="30">
        <v>2019</v>
      </c>
      <c r="K251" s="25">
        <f>+'[4]Datos Anuales (sin Out y Cal)'!H251</f>
        <v>40059436.865919471</v>
      </c>
      <c r="L251" s="25">
        <f>+'[4]Datos Anuales (sin Out y Cal)'!I251</f>
        <v>19505109</v>
      </c>
      <c r="M251" s="25">
        <f>+'[4]Datos Anuales (sin Out y Cal)'!J251</f>
        <v>425644</v>
      </c>
      <c r="N251" s="25">
        <f>+'[4]Datos Anuales (sin Out y Cal)'!K251</f>
        <v>951251</v>
      </c>
      <c r="O251" s="25">
        <f>+'[4]Datos Anuales (sin Out y Cal)'!L251</f>
        <v>5000.4059354587844</v>
      </c>
      <c r="P251" s="30">
        <v>108</v>
      </c>
      <c r="Q251" s="34" t="s">
        <v>94</v>
      </c>
      <c r="R251" s="30">
        <v>2019</v>
      </c>
      <c r="S251" s="25">
        <f>+'[4]Datos Anuales (sin Out y Cal)'!M251</f>
        <v>35963.16815820249</v>
      </c>
      <c r="T251" s="25">
        <f>+'[4]Datos Anuales (sin Out y Cal)'!N251</f>
        <v>35843137.68</v>
      </c>
      <c r="U251" s="72">
        <f>+'[4]Datos Anuales (sin Out y Cal)'!O251</f>
        <v>37.68</v>
      </c>
      <c r="V251" s="25">
        <f>+'[4]Datos Anuales (sin Out y Cal)'!P251</f>
        <v>437575.46</v>
      </c>
      <c r="W251" s="72">
        <f>+'[4]Datos Anuales (sin Out y Cal)'!Q251</f>
        <v>0.46</v>
      </c>
      <c r="X251" s="25">
        <f>+'[4]Datos Anuales (sin Out y Cal)'!R251</f>
        <v>0</v>
      </c>
      <c r="Y251" s="26"/>
      <c r="AA251" s="27">
        <v>2435900</v>
      </c>
      <c r="AB251" s="27">
        <v>5611</v>
      </c>
      <c r="AC251" s="27">
        <v>22384487</v>
      </c>
      <c r="AD251" s="28">
        <v>0.45541021834963774</v>
      </c>
      <c r="AE251" s="28">
        <v>610.59406454121552</v>
      </c>
    </row>
    <row r="252" spans="1:31" ht="15" customHeight="1" x14ac:dyDescent="0.2">
      <c r="A252" s="24">
        <f>+'[4]Datos Anuales (sin Out y Cal)'!A252</f>
        <v>114</v>
      </c>
      <c r="B252" s="70" t="str">
        <f>+'[4]Datos Anuales (sin Out y Cal)'!B252</f>
        <v xml:space="preserve">Entergy New Orleans, Inc.                                             </v>
      </c>
      <c r="C252" s="24">
        <f>+'[4]Datos Anuales (sin Out y Cal)'!C252</f>
        <v>2019</v>
      </c>
      <c r="D252" s="31">
        <f>+'[4]Datos Anuales (sin Out y Cal)'!D252</f>
        <v>834183360.4041245</v>
      </c>
      <c r="E252" s="25">
        <f>+'[4]Datos Anuales (sin Out y Cal)'!E252</f>
        <v>54584921.364671201</v>
      </c>
      <c r="F252" s="25">
        <f>+'[4]Datos Anuales (sin Out y Cal)'!F252</f>
        <v>27200079.389585081</v>
      </c>
      <c r="G252" s="31">
        <f>+'[4]Datos Anuales (sin Out y Cal)'!G252</f>
        <v>18162250.029693991</v>
      </c>
      <c r="H252" s="30">
        <v>114</v>
      </c>
      <c r="I252" s="31" t="s">
        <v>85</v>
      </c>
      <c r="J252" s="30">
        <v>2019</v>
      </c>
      <c r="K252" s="25">
        <f>+'[4]Datos Anuales (sin Out y Cal)'!H252</f>
        <v>26220223.629765715</v>
      </c>
      <c r="L252" s="25">
        <f>+'[4]Datos Anuales (sin Out y Cal)'!I252</f>
        <v>5823938</v>
      </c>
      <c r="M252" s="25">
        <f>+'[4]Datos Anuales (sin Out y Cal)'!J252</f>
        <v>134717</v>
      </c>
      <c r="N252" s="25">
        <f>+'[4]Datos Anuales (sin Out y Cal)'!K252</f>
        <v>204479</v>
      </c>
      <c r="O252" s="25">
        <f>+'[4]Datos Anuales (sin Out y Cal)'!L252</f>
        <v>870.18040475047474</v>
      </c>
      <c r="P252" s="30">
        <v>114</v>
      </c>
      <c r="Q252" s="34" t="s">
        <v>85</v>
      </c>
      <c r="R252" s="30">
        <v>2019</v>
      </c>
      <c r="S252" s="25">
        <f>+'[4]Datos Anuales (sin Out y Cal)'!M252</f>
        <v>2545.5634716859058</v>
      </c>
      <c r="T252" s="25">
        <f>+'[4]Datos Anuales (sin Out y Cal)'!N252</f>
        <v>32389473.600000001</v>
      </c>
      <c r="U252" s="72">
        <f>+'[4]Datos Anuales (sin Out y Cal)'!O252</f>
        <v>158.4</v>
      </c>
      <c r="V252" s="25">
        <f>+'[4]Datos Anuales (sin Out y Cal)'!P252</f>
        <v>321032.03000000003</v>
      </c>
      <c r="W252" s="72">
        <f>+'[4]Datos Anuales (sin Out y Cal)'!Q252</f>
        <v>1.57</v>
      </c>
      <c r="X252" s="25">
        <f>+'[4]Datos Anuales (sin Out y Cal)'!R252</f>
        <v>0</v>
      </c>
      <c r="Y252" s="26"/>
      <c r="AA252" s="27">
        <v>1960723</v>
      </c>
      <c r="AB252" s="27">
        <v>1155</v>
      </c>
      <c r="AC252" s="27">
        <v>7951121</v>
      </c>
      <c r="AD252" s="28">
        <v>0.78585473126569017</v>
      </c>
      <c r="AE252" s="28">
        <v>284.81959524952521</v>
      </c>
    </row>
    <row r="253" spans="1:31" ht="15" customHeight="1" x14ac:dyDescent="0.2">
      <c r="A253" s="24">
        <f>+'[4]Datos Anuales (sin Out y Cal)'!A253</f>
        <v>115</v>
      </c>
      <c r="B253" s="70" t="str">
        <f>+'[4]Datos Anuales (sin Out y Cal)'!B253</f>
        <v xml:space="preserve">New York State Electric &amp; Gas Corporation                             </v>
      </c>
      <c r="C253" s="24">
        <f>+'[4]Datos Anuales (sin Out y Cal)'!C253</f>
        <v>2019</v>
      </c>
      <c r="D253" s="31">
        <f>+'[4]Datos Anuales (sin Out y Cal)'!D253</f>
        <v>289691547.48081279</v>
      </c>
      <c r="E253" s="25">
        <f>+'[4]Datos Anuales (sin Out y Cal)'!E253</f>
        <v>12829354.422685759</v>
      </c>
      <c r="F253" s="25">
        <f>+'[4]Datos Anuales (sin Out y Cal)'!F253</f>
        <v>163981501.76975384</v>
      </c>
      <c r="G253" s="31">
        <f>+'[4]Datos Anuales (sin Out y Cal)'!G253</f>
        <v>231866526.28733987</v>
      </c>
      <c r="H253" s="30">
        <v>115</v>
      </c>
      <c r="I253" s="31" t="s">
        <v>96</v>
      </c>
      <c r="J253" s="30">
        <v>2019</v>
      </c>
      <c r="K253" s="25">
        <f>+'[4]Datos Anuales (sin Out y Cal)'!H253</f>
        <v>101170731.9299425</v>
      </c>
      <c r="L253" s="25">
        <f>+'[4]Datos Anuales (sin Out y Cal)'!I253</f>
        <v>15514709</v>
      </c>
      <c r="M253" s="25">
        <f>+'[4]Datos Anuales (sin Out y Cal)'!J253</f>
        <v>837353</v>
      </c>
      <c r="N253" s="25">
        <f>+'[4]Datos Anuales (sin Out y Cal)'!K253</f>
        <v>902600</v>
      </c>
      <c r="O253" s="25">
        <f>+'[4]Datos Anuales (sin Out y Cal)'!L253</f>
        <v>2579.0124550137175</v>
      </c>
      <c r="P253" s="30">
        <v>115</v>
      </c>
      <c r="Q253" s="34" t="s">
        <v>96</v>
      </c>
      <c r="R253" s="30">
        <v>2019</v>
      </c>
      <c r="S253" s="25">
        <f>+'[4]Datos Anuales (sin Out y Cal)'!M253</f>
        <v>3465.3048194112826</v>
      </c>
      <c r="T253" s="25">
        <f>+'[4]Datos Anuales (sin Out y Cal)'!N253</f>
        <v>140986120</v>
      </c>
      <c r="U253" s="72">
        <f>+'[4]Datos Anuales (sin Out y Cal)'!O253</f>
        <v>156.19999999999999</v>
      </c>
      <c r="V253" s="25">
        <f>+'[4]Datos Anuales (sin Out y Cal)'!P253</f>
        <v>1714940</v>
      </c>
      <c r="W253" s="72">
        <f>+'[4]Datos Anuales (sin Out y Cal)'!Q253</f>
        <v>1.9</v>
      </c>
      <c r="X253" s="25">
        <f>+'[4]Datos Anuales (sin Out y Cal)'!R253</f>
        <v>0</v>
      </c>
      <c r="Y253" s="26"/>
      <c r="AA253" s="27">
        <v>1702595</v>
      </c>
      <c r="AB253" s="27">
        <v>2847</v>
      </c>
      <c r="AC253" s="27">
        <v>18087736</v>
      </c>
      <c r="AD253" s="28">
        <v>0.72525818252971563</v>
      </c>
      <c r="AE253" s="28">
        <v>267.98754498628239</v>
      </c>
    </row>
    <row r="254" spans="1:31" ht="15" customHeight="1" x14ac:dyDescent="0.2">
      <c r="A254" s="24">
        <f>+'[4]Datos Anuales (sin Out y Cal)'!A254</f>
        <v>117</v>
      </c>
      <c r="B254" s="70" t="str">
        <f>+'[4]Datos Anuales (sin Out y Cal)'!B254</f>
        <v xml:space="preserve">Niagara Mohawk Power Corporation                                      </v>
      </c>
      <c r="C254" s="24">
        <f>+'[4]Datos Anuales (sin Out y Cal)'!C254</f>
        <v>2019</v>
      </c>
      <c r="D254" s="31">
        <f>+'[4]Datos Anuales (sin Out y Cal)'!D254</f>
        <v>7992434677.501811</v>
      </c>
      <c r="E254" s="25">
        <f>+'[4]Datos Anuales (sin Out y Cal)'!E254</f>
        <v>253063002.66551781</v>
      </c>
      <c r="F254" s="25">
        <f>+'[4]Datos Anuales (sin Out y Cal)'!F254</f>
        <v>346685448.41382939</v>
      </c>
      <c r="G254" s="31">
        <f>+'[4]Datos Anuales (sin Out y Cal)'!G254</f>
        <v>325387894.61151999</v>
      </c>
      <c r="H254" s="30">
        <v>117</v>
      </c>
      <c r="I254" s="31" t="s">
        <v>87</v>
      </c>
      <c r="J254" s="30">
        <v>2019</v>
      </c>
      <c r="K254" s="25">
        <f>+'[4]Datos Anuales (sin Out y Cal)'!H254</f>
        <v>261441924.50937536</v>
      </c>
      <c r="L254" s="25">
        <f>+'[4]Datos Anuales (sin Out y Cal)'!I254</f>
        <v>14118253</v>
      </c>
      <c r="M254" s="25">
        <f>+'[4]Datos Anuales (sin Out y Cal)'!J254</f>
        <v>423532</v>
      </c>
      <c r="N254" s="25">
        <f>+'[4]Datos Anuales (sin Out y Cal)'!K254</f>
        <v>1396589</v>
      </c>
      <c r="O254" s="25">
        <f>+'[4]Datos Anuales (sin Out y Cal)'!L254</f>
        <v>6515.3967526456481</v>
      </c>
      <c r="P254" s="30">
        <v>117</v>
      </c>
      <c r="Q254" s="34" t="s">
        <v>87</v>
      </c>
      <c r="R254" s="30">
        <v>2019</v>
      </c>
      <c r="S254" s="25">
        <f>+'[4]Datos Anuales (sin Out y Cal)'!M254</f>
        <v>116302.97920559435</v>
      </c>
      <c r="T254" s="25">
        <f>+'[4]Datos Anuales (sin Out y Cal)'!N254</f>
        <v>189335570.72999999</v>
      </c>
      <c r="U254" s="72">
        <f>+'[4]Datos Anuales (sin Out y Cal)'!O254</f>
        <v>135.57</v>
      </c>
      <c r="V254" s="25">
        <f>+'[4]Datos Anuales (sin Out y Cal)'!P254</f>
        <v>2080917.61</v>
      </c>
      <c r="W254" s="72">
        <f>+'[4]Datos Anuales (sin Out y Cal)'!Q254</f>
        <v>1.49</v>
      </c>
      <c r="X254" s="25">
        <f>+'[4]Datos Anuales (sin Out y Cal)'!R254</f>
        <v>0</v>
      </c>
      <c r="Y254" s="26"/>
      <c r="AA254" s="27">
        <v>5825</v>
      </c>
      <c r="AB254" s="27">
        <v>6518</v>
      </c>
      <c r="AC254" s="27">
        <v>14584611</v>
      </c>
      <c r="AD254" s="28">
        <v>0.25543263754324169</v>
      </c>
      <c r="AE254" s="28">
        <v>2.6032473543517889</v>
      </c>
    </row>
    <row r="255" spans="1:31" ht="15" customHeight="1" x14ac:dyDescent="0.2">
      <c r="A255" s="24">
        <f>+'[4]Datos Anuales (sin Out y Cal)'!A255</f>
        <v>119</v>
      </c>
      <c r="B255" s="70" t="str">
        <f>+'[4]Datos Anuales (sin Out y Cal)'!B255</f>
        <v xml:space="preserve">Northern Indiana Public Service Company                               </v>
      </c>
      <c r="C255" s="24">
        <f>+'[4]Datos Anuales (sin Out y Cal)'!C255</f>
        <v>2019</v>
      </c>
      <c r="D255" s="31">
        <f>+'[4]Datos Anuales (sin Out y Cal)'!D255</f>
        <v>3189651336.252039</v>
      </c>
      <c r="E255" s="25">
        <f>+'[4]Datos Anuales (sin Out y Cal)'!E255</f>
        <v>125050561.7635767</v>
      </c>
      <c r="F255" s="25">
        <f>+'[4]Datos Anuales (sin Out y Cal)'!F255</f>
        <v>20498546.746001303</v>
      </c>
      <c r="G255" s="31">
        <f>+'[4]Datos Anuales (sin Out y Cal)'!G255</f>
        <v>59898959.605634741</v>
      </c>
      <c r="H255" s="30">
        <v>119</v>
      </c>
      <c r="I255" s="31" t="s">
        <v>98</v>
      </c>
      <c r="J255" s="30">
        <v>2019</v>
      </c>
      <c r="K255" s="25">
        <f>+'[4]Datos Anuales (sin Out y Cal)'!H255</f>
        <v>53719890.421260595</v>
      </c>
      <c r="L255" s="25">
        <f>+'[4]Datos Anuales (sin Out y Cal)'!I255</f>
        <v>15713180</v>
      </c>
      <c r="M255" s="25">
        <f>+'[4]Datos Anuales (sin Out y Cal)'!J255</f>
        <v>480572</v>
      </c>
      <c r="N255" s="25">
        <f>+'[4]Datos Anuales (sin Out y Cal)'!K255</f>
        <v>473221</v>
      </c>
      <c r="O255" s="25">
        <f>+'[4]Datos Anuales (sin Out y Cal)'!L255</f>
        <v>3147.41946356362</v>
      </c>
      <c r="P255" s="30">
        <v>119</v>
      </c>
      <c r="Q255" s="34" t="s">
        <v>98</v>
      </c>
      <c r="R255" s="30">
        <v>2019</v>
      </c>
      <c r="S255" s="25">
        <f>+'[4]Datos Anuales (sin Out y Cal)'!M255</f>
        <v>22394.452043490899</v>
      </c>
      <c r="T255" s="25">
        <f>+'[4]Datos Anuales (sin Out y Cal)'!N255</f>
        <v>73349255</v>
      </c>
      <c r="U255" s="72">
        <f>+'[4]Datos Anuales (sin Out y Cal)'!O255</f>
        <v>155</v>
      </c>
      <c r="V255" s="25">
        <f>+'[4]Datos Anuales (sin Out y Cal)'!P255</f>
        <v>748162.40099999995</v>
      </c>
      <c r="W255" s="72">
        <f>+'[4]Datos Anuales (sin Out y Cal)'!Q255</f>
        <v>1.581</v>
      </c>
      <c r="X255" s="25">
        <f>+'[4]Datos Anuales (sin Out y Cal)'!R255</f>
        <v>0</v>
      </c>
      <c r="Y255" s="26"/>
      <c r="AA255" s="27">
        <v>8132</v>
      </c>
      <c r="AB255" s="27">
        <v>3149</v>
      </c>
      <c r="AC255" s="27">
        <v>16201884</v>
      </c>
      <c r="AD255" s="28">
        <v>0.58733888122778699</v>
      </c>
      <c r="AE255" s="28">
        <v>1.5805364363798682</v>
      </c>
    </row>
    <row r="256" spans="1:31" ht="15" customHeight="1" x14ac:dyDescent="0.2">
      <c r="A256" s="24">
        <f>+'[4]Datos Anuales (sin Out y Cal)'!A256</f>
        <v>120</v>
      </c>
      <c r="B256" s="70" t="str">
        <f>+'[4]Datos Anuales (sin Out y Cal)'!B256</f>
        <v xml:space="preserve">Northern States Power Company (Minnesota)                             </v>
      </c>
      <c r="C256" s="24">
        <f>+'[4]Datos Anuales (sin Out y Cal)'!C256</f>
        <v>2019</v>
      </c>
      <c r="D256" s="31">
        <f>+'[4]Datos Anuales (sin Out y Cal)'!D256</f>
        <v>5869316939.0638695</v>
      </c>
      <c r="E256" s="25">
        <f>+'[4]Datos Anuales (sin Out y Cal)'!E256</f>
        <v>151647639.2360757</v>
      </c>
      <c r="F256" s="25">
        <f>+'[4]Datos Anuales (sin Out y Cal)'!F256</f>
        <v>169746700.91427201</v>
      </c>
      <c r="G256" s="31">
        <f>+'[4]Datos Anuales (sin Out y Cal)'!G256</f>
        <v>134627018.48874459</v>
      </c>
      <c r="H256" s="30">
        <v>120</v>
      </c>
      <c r="I256" s="31" t="s">
        <v>100</v>
      </c>
      <c r="J256" s="30">
        <v>2019</v>
      </c>
      <c r="K256" s="25">
        <f>+'[4]Datos Anuales (sin Out y Cal)'!H256</f>
        <v>68587099.548771173</v>
      </c>
      <c r="L256" s="25">
        <f>+'[4]Datos Anuales (sin Out y Cal)'!I256</f>
        <v>33547022</v>
      </c>
      <c r="M256" s="25">
        <f>+'[4]Datos Anuales (sin Out y Cal)'!J256</f>
        <v>772563</v>
      </c>
      <c r="N256" s="25">
        <f>+'[4]Datos Anuales (sin Out y Cal)'!K256</f>
        <v>1491047</v>
      </c>
      <c r="O256" s="25">
        <f>+'[4]Datos Anuales (sin Out y Cal)'!L256</f>
        <v>5832.7608759726572</v>
      </c>
      <c r="P256" s="30">
        <v>120</v>
      </c>
      <c r="Q256" s="34" t="s">
        <v>100</v>
      </c>
      <c r="R256" s="30">
        <v>2019</v>
      </c>
      <c r="S256" s="25">
        <f>+'[4]Datos Anuales (sin Out y Cal)'!M256</f>
        <v>128494.35726782949</v>
      </c>
      <c r="T256" s="25">
        <f>+'[4]Datos Anuales (sin Out y Cal)'!N256</f>
        <v>120267851.02</v>
      </c>
      <c r="U256" s="72">
        <f>+'[4]Datos Anuales (sin Out y Cal)'!O256</f>
        <v>80.66</v>
      </c>
      <c r="V256" s="25">
        <f>+'[4]Datos Anuales (sin Out y Cal)'!P256</f>
        <v>1277827.2789999999</v>
      </c>
      <c r="W256" s="72">
        <f>+'[4]Datos Anuales (sin Out y Cal)'!Q256</f>
        <v>0.85699999999999998</v>
      </c>
      <c r="X256" s="25">
        <f>+'[4]Datos Anuales (sin Out y Cal)'!R256</f>
        <v>0</v>
      </c>
      <c r="Y256" s="26"/>
      <c r="AA256" s="27">
        <v>11311704</v>
      </c>
      <c r="AB256" s="27">
        <v>7469</v>
      </c>
      <c r="AC256" s="27">
        <v>51634945</v>
      </c>
      <c r="AD256" s="28">
        <v>0.78918196735242341</v>
      </c>
      <c r="AE256" s="28">
        <v>1636.2391240273425</v>
      </c>
    </row>
    <row r="257" spans="1:31" ht="15" customHeight="1" x14ac:dyDescent="0.2">
      <c r="A257" s="24">
        <f>+'[4]Datos Anuales (sin Out y Cal)'!A257</f>
        <v>121</v>
      </c>
      <c r="B257" s="70" t="str">
        <f>+'[4]Datos Anuales (sin Out y Cal)'!B257</f>
        <v xml:space="preserve">Northern States Power Company (Wisconsin)                             </v>
      </c>
      <c r="C257" s="24">
        <f>+'[4]Datos Anuales (sin Out y Cal)'!C257</f>
        <v>2019</v>
      </c>
      <c r="D257" s="31">
        <f>+'[4]Datos Anuales (sin Out y Cal)'!D257</f>
        <v>1861064459.7484274</v>
      </c>
      <c r="E257" s="25">
        <f>+'[4]Datos Anuales (sin Out y Cal)'!E257</f>
        <v>55172913.554729849</v>
      </c>
      <c r="F257" s="25">
        <f>+'[4]Datos Anuales (sin Out y Cal)'!F257</f>
        <v>23279739.233250272</v>
      </c>
      <c r="G257" s="31">
        <f>+'[4]Datos Anuales (sin Out y Cal)'!G257</f>
        <v>34182358.147142455</v>
      </c>
      <c r="H257" s="30">
        <v>121</v>
      </c>
      <c r="I257" s="31" t="s">
        <v>123</v>
      </c>
      <c r="J257" s="30">
        <v>2019</v>
      </c>
      <c r="K257" s="25">
        <f>+'[4]Datos Anuales (sin Out y Cal)'!H257</f>
        <v>17609880.60949257</v>
      </c>
      <c r="L257" s="25">
        <f>+'[4]Datos Anuales (sin Out y Cal)'!I257</f>
        <v>6789827</v>
      </c>
      <c r="M257" s="25">
        <f>+'[4]Datos Anuales (sin Out y Cal)'!J257</f>
        <v>572720</v>
      </c>
      <c r="N257" s="25">
        <f>+'[4]Datos Anuales (sin Out y Cal)'!K257</f>
        <v>261093</v>
      </c>
      <c r="O257" s="25">
        <f>+'[4]Datos Anuales (sin Out y Cal)'!L257</f>
        <v>1305</v>
      </c>
      <c r="P257" s="30">
        <v>121</v>
      </c>
      <c r="Q257" s="34" t="s">
        <v>123</v>
      </c>
      <c r="R257" s="30">
        <v>2019</v>
      </c>
      <c r="S257" s="25">
        <f>+'[4]Datos Anuales (sin Out y Cal)'!M257</f>
        <v>42408.860782151365</v>
      </c>
      <c r="T257" s="25">
        <f>+'[4]Datos Anuales (sin Out y Cal)'!N257</f>
        <v>26070136.049999997</v>
      </c>
      <c r="U257" s="72">
        <f>+'[4]Datos Anuales (sin Out y Cal)'!O257</f>
        <v>99.85</v>
      </c>
      <c r="V257" s="25">
        <f>+'[4]Datos Anuales (sin Out y Cal)'!P257</f>
        <v>177543.24000000002</v>
      </c>
      <c r="W257" s="72">
        <f>+'[4]Datos Anuales (sin Out y Cal)'!Q257</f>
        <v>0.68</v>
      </c>
      <c r="X257" s="25">
        <f>+'[4]Datos Anuales (sin Out y Cal)'!R257</f>
        <v>0</v>
      </c>
      <c r="Y257" s="26"/>
      <c r="AA257" s="27">
        <v>0</v>
      </c>
      <c r="AB257" s="27">
        <v>1305</v>
      </c>
      <c r="AC257" s="27">
        <v>7369014</v>
      </c>
      <c r="AD257" s="28">
        <v>0.64460662362882482</v>
      </c>
      <c r="AE257" s="28">
        <v>0</v>
      </c>
    </row>
    <row r="258" spans="1:31" ht="15" customHeight="1" x14ac:dyDescent="0.2">
      <c r="A258" s="24">
        <f>+'[4]Datos Anuales (sin Out y Cal)'!A258</f>
        <v>126</v>
      </c>
      <c r="B258" s="70" t="str">
        <f>+'[4]Datos Anuales (sin Out y Cal)'!B258</f>
        <v xml:space="preserve">Ohio Edison Company                                                   </v>
      </c>
      <c r="C258" s="24">
        <f>+'[4]Datos Anuales (sin Out y Cal)'!C258</f>
        <v>2019</v>
      </c>
      <c r="D258" s="31">
        <f>+'[4]Datos Anuales (sin Out y Cal)'!D258</f>
        <v>3599190822.2619114</v>
      </c>
      <c r="E258" s="25">
        <f>+'[4]Datos Anuales (sin Out y Cal)'!E258</f>
        <v>247316030.98614797</v>
      </c>
      <c r="F258" s="25">
        <f>+'[4]Datos Anuales (sin Out y Cal)'!F258</f>
        <v>66770217.027526215</v>
      </c>
      <c r="G258" s="31">
        <f>+'[4]Datos Anuales (sin Out y Cal)'!G258</f>
        <v>72288651.999541536</v>
      </c>
      <c r="H258" s="30">
        <v>126</v>
      </c>
      <c r="I258" s="31" t="s">
        <v>102</v>
      </c>
      <c r="J258" s="30">
        <v>2019</v>
      </c>
      <c r="K258" s="25">
        <f>+'[4]Datos Anuales (sin Out y Cal)'!H258</f>
        <v>35136036.615841873</v>
      </c>
      <c r="L258" s="25">
        <f>+'[4]Datos Anuales (sin Out y Cal)'!I258</f>
        <v>23441457</v>
      </c>
      <c r="M258" s="25">
        <f>+'[4]Datos Anuales (sin Out y Cal)'!J258</f>
        <v>214116</v>
      </c>
      <c r="N258" s="25">
        <f>+'[4]Datos Anuales (sin Out y Cal)'!K258</f>
        <v>1052921</v>
      </c>
      <c r="O258" s="25">
        <f>+'[4]Datos Anuales (sin Out y Cal)'!L258</f>
        <v>5494</v>
      </c>
      <c r="P258" s="30">
        <v>126</v>
      </c>
      <c r="Q258" s="34" t="s">
        <v>102</v>
      </c>
      <c r="R258" s="30">
        <v>2019</v>
      </c>
      <c r="S258" s="25">
        <f>+'[4]Datos Anuales (sin Out y Cal)'!M258</f>
        <v>106327.83352260735</v>
      </c>
      <c r="T258" s="25">
        <f>+'[4]Datos Anuales (sin Out y Cal)'!N258</f>
        <v>114577810.29900001</v>
      </c>
      <c r="U258" s="72">
        <f>+'[4]Datos Anuales (sin Out y Cal)'!O258</f>
        <v>108.819</v>
      </c>
      <c r="V258" s="25">
        <f>+'[4]Datos Anuales (sin Out y Cal)'!P258</f>
        <v>1580434.4209999999</v>
      </c>
      <c r="W258" s="72">
        <f>+'[4]Datos Anuales (sin Out y Cal)'!Q258</f>
        <v>1.5009999999999999</v>
      </c>
      <c r="X258" s="25">
        <f>+'[4]Datos Anuales (sin Out y Cal)'!R258</f>
        <v>0</v>
      </c>
      <c r="Y258" s="26"/>
      <c r="AA258" s="27">
        <v>0</v>
      </c>
      <c r="AB258" s="27">
        <v>5494</v>
      </c>
      <c r="AC258" s="27">
        <v>4220694</v>
      </c>
      <c r="AD258" s="28">
        <v>8.7698286050535826E-2</v>
      </c>
      <c r="AE258" s="28">
        <v>0</v>
      </c>
    </row>
    <row r="259" spans="1:31" ht="15" customHeight="1" x14ac:dyDescent="0.2">
      <c r="A259" s="24">
        <f>+'[4]Datos Anuales (sin Out y Cal)'!A259</f>
        <v>127</v>
      </c>
      <c r="B259" s="70" t="str">
        <f>+'[4]Datos Anuales (sin Out y Cal)'!B259</f>
        <v xml:space="preserve">Ohio Power Company                                                    </v>
      </c>
      <c r="C259" s="24">
        <f>+'[4]Datos Anuales (sin Out y Cal)'!C259</f>
        <v>2019</v>
      </c>
      <c r="D259" s="31">
        <f>+'[4]Datos Anuales (sin Out y Cal)'!D259</f>
        <v>5585023968.3759613</v>
      </c>
      <c r="E259" s="25">
        <f>+'[4]Datos Anuales (sin Out y Cal)'!E259</f>
        <v>340915426.85837406</v>
      </c>
      <c r="F259" s="25">
        <f>+'[4]Datos Anuales (sin Out y Cal)'!F259</f>
        <v>219666684.32824162</v>
      </c>
      <c r="G259" s="31">
        <f>+'[4]Datos Anuales (sin Out y Cal)'!G259</f>
        <v>174200791.56938621</v>
      </c>
      <c r="H259" s="30">
        <v>127</v>
      </c>
      <c r="I259" s="31" t="s">
        <v>104</v>
      </c>
      <c r="J259" s="30">
        <v>2019</v>
      </c>
      <c r="K259" s="25">
        <f>+'[4]Datos Anuales (sin Out y Cal)'!H259</f>
        <v>38999281.467004344</v>
      </c>
      <c r="L259" s="25">
        <f>+'[4]Datos Anuales (sin Out y Cal)'!I259</f>
        <v>43530849</v>
      </c>
      <c r="M259" s="25">
        <f>+'[4]Datos Anuales (sin Out y Cal)'!J259</f>
        <v>622584</v>
      </c>
      <c r="N259" s="25">
        <f>+'[4]Datos Anuales (sin Out y Cal)'!K259</f>
        <v>1490123</v>
      </c>
      <c r="O259" s="25">
        <f>+'[4]Datos Anuales (sin Out y Cal)'!L259</f>
        <v>2560.3714396396535</v>
      </c>
      <c r="P259" s="30">
        <v>127</v>
      </c>
      <c r="Q259" s="34" t="s">
        <v>104</v>
      </c>
      <c r="R259" s="30">
        <v>2019</v>
      </c>
      <c r="S259" s="25">
        <f>+'[4]Datos Anuales (sin Out y Cal)'!M259</f>
        <v>73608.004534110878</v>
      </c>
      <c r="T259" s="25">
        <f>+'[4]Datos Anuales (sin Out y Cal)'!N259</f>
        <v>301600895.19999999</v>
      </c>
      <c r="U259" s="72">
        <f>+'[4]Datos Anuales (sin Out y Cal)'!O259</f>
        <v>202.4</v>
      </c>
      <c r="V259" s="25">
        <f>+'[4]Datos Anuales (sin Out y Cal)'!P259</f>
        <v>2424430.1209999998</v>
      </c>
      <c r="W259" s="72">
        <f>+'[4]Datos Anuales (sin Out y Cal)'!Q259</f>
        <v>1.627</v>
      </c>
      <c r="X259" s="25">
        <f>+'[4]Datos Anuales (sin Out y Cal)'!R259</f>
        <v>0</v>
      </c>
      <c r="Y259" s="26"/>
      <c r="AA259" s="27">
        <v>2926986</v>
      </c>
      <c r="AB259" s="27">
        <v>3174</v>
      </c>
      <c r="AC259" s="27">
        <v>15139865</v>
      </c>
      <c r="AD259" s="28">
        <v>0.54451641188538147</v>
      </c>
      <c r="AE259" s="28">
        <v>613.62856036034668</v>
      </c>
    </row>
    <row r="260" spans="1:31" ht="15" customHeight="1" x14ac:dyDescent="0.2">
      <c r="A260" s="24">
        <f>+'[4]Datos Anuales (sin Out y Cal)'!A260</f>
        <v>130</v>
      </c>
      <c r="B260" s="70" t="str">
        <f>+'[4]Datos Anuales (sin Out y Cal)'!B260</f>
        <v xml:space="preserve">Oklahoma Gas and Electric Company                                     </v>
      </c>
      <c r="C260" s="24">
        <f>+'[4]Datos Anuales (sin Out y Cal)'!C260</f>
        <v>2019</v>
      </c>
      <c r="D260" s="31">
        <f>+'[4]Datos Anuales (sin Out y Cal)'!D260</f>
        <v>4619730082.8214817</v>
      </c>
      <c r="E260" s="25">
        <f>+'[4]Datos Anuales (sin Out y Cal)'!E260</f>
        <v>274187075.18026829</v>
      </c>
      <c r="F260" s="25">
        <f>+'[4]Datos Anuales (sin Out y Cal)'!F260</f>
        <v>78338666.375153482</v>
      </c>
      <c r="G260" s="31">
        <f>+'[4]Datos Anuales (sin Out y Cal)'!G260</f>
        <v>104541587.33697909</v>
      </c>
      <c r="H260" s="30">
        <v>130</v>
      </c>
      <c r="I260" s="31" t="s">
        <v>128</v>
      </c>
      <c r="J260" s="30">
        <v>2019</v>
      </c>
      <c r="K260" s="25">
        <f>+'[4]Datos Anuales (sin Out y Cal)'!H260</f>
        <v>46778742.849713735</v>
      </c>
      <c r="L260" s="25">
        <f>+'[4]Datos Anuales (sin Out y Cal)'!I260</f>
        <v>28364301</v>
      </c>
      <c r="M260" s="25">
        <f>+'[4]Datos Anuales (sin Out y Cal)'!J260</f>
        <v>1347404</v>
      </c>
      <c r="N260" s="25">
        <f>+'[4]Datos Anuales (sin Out y Cal)'!K260</f>
        <v>854128</v>
      </c>
      <c r="O260" s="25">
        <f>+'[4]Datos Anuales (sin Out y Cal)'!L260</f>
        <v>6547.836267277049</v>
      </c>
      <c r="P260" s="30">
        <v>130</v>
      </c>
      <c r="Q260" s="34" t="s">
        <v>128</v>
      </c>
      <c r="R260" s="30">
        <v>2019</v>
      </c>
      <c r="S260" s="25">
        <f>+'[4]Datos Anuales (sin Out y Cal)'!M260</f>
        <v>57021.768559694661</v>
      </c>
      <c r="T260" s="25">
        <f>+'[4]Datos Anuales (sin Out y Cal)'!N260</f>
        <v>105100450.39999999</v>
      </c>
      <c r="U260" s="72">
        <f>+'[4]Datos Anuales (sin Out y Cal)'!O260</f>
        <v>123.05</v>
      </c>
      <c r="V260" s="25">
        <f>+'[4]Datos Anuales (sin Out y Cal)'!P260</f>
        <v>1400769.92</v>
      </c>
      <c r="W260" s="72">
        <f>+'[4]Datos Anuales (sin Out y Cal)'!Q260</f>
        <v>1.64</v>
      </c>
      <c r="X260" s="25">
        <f>+'[4]Datos Anuales (sin Out y Cal)'!R260</f>
        <v>0</v>
      </c>
      <c r="Y260" s="26"/>
      <c r="AA260" s="27">
        <v>1227030</v>
      </c>
      <c r="AB260" s="27">
        <v>6817</v>
      </c>
      <c r="AC260" s="27">
        <v>31076488</v>
      </c>
      <c r="AD260" s="28">
        <v>0.5203966982891951</v>
      </c>
      <c r="AE260" s="28">
        <v>269.16373272295118</v>
      </c>
    </row>
    <row r="261" spans="1:31" ht="15" customHeight="1" x14ac:dyDescent="0.2">
      <c r="A261" s="24">
        <f>+'[4]Datos Anuales (sin Out y Cal)'!A261</f>
        <v>131</v>
      </c>
      <c r="B261" s="70" t="str">
        <f>+'[4]Datos Anuales (sin Out y Cal)'!B261</f>
        <v xml:space="preserve">Orange and Rockland Utilities, Inc                                    </v>
      </c>
      <c r="C261" s="24">
        <f>+'[4]Datos Anuales (sin Out y Cal)'!C261</f>
        <v>2019</v>
      </c>
      <c r="D261" s="31">
        <f>+'[4]Datos Anuales (sin Out y Cal)'!D261</f>
        <v>1070602573.0516943</v>
      </c>
      <c r="E261" s="25">
        <f>+'[4]Datos Anuales (sin Out y Cal)'!E261</f>
        <v>58477977.24329488</v>
      </c>
      <c r="F261" s="25">
        <f>+'[4]Datos Anuales (sin Out y Cal)'!F261</f>
        <v>66059971.422783844</v>
      </c>
      <c r="G261" s="31">
        <f>+'[4]Datos Anuales (sin Out y Cal)'!G261</f>
        <v>48598126.942340627</v>
      </c>
      <c r="H261" s="30">
        <v>131</v>
      </c>
      <c r="I261" s="31" t="s">
        <v>127</v>
      </c>
      <c r="J261" s="30">
        <v>2019</v>
      </c>
      <c r="K261" s="25">
        <f>+'[4]Datos Anuales (sin Out y Cal)'!H261</f>
        <v>54547695.731105894</v>
      </c>
      <c r="L261" s="25">
        <f>+'[4]Datos Anuales (sin Out y Cal)'!I261</f>
        <v>3952524</v>
      </c>
      <c r="M261" s="25">
        <f>+'[4]Datos Anuales (sin Out y Cal)'!J261</f>
        <v>92253</v>
      </c>
      <c r="N261" s="25">
        <f>+'[4]Datos Anuales (sin Out y Cal)'!K261</f>
        <v>234551</v>
      </c>
      <c r="O261" s="25">
        <f>+'[4]Datos Anuales (sin Out y Cal)'!L261</f>
        <v>998.23225635937558</v>
      </c>
      <c r="P261" s="30">
        <v>131</v>
      </c>
      <c r="Q261" s="34" t="s">
        <v>127</v>
      </c>
      <c r="R261" s="30">
        <v>2019</v>
      </c>
      <c r="S261" s="25">
        <f>+'[4]Datos Anuales (sin Out y Cal)'!M261</f>
        <v>8992.2122720505504</v>
      </c>
      <c r="T261" s="25">
        <f>+'[4]Datos Anuales (sin Out y Cal)'!N261</f>
        <v>26734122.98</v>
      </c>
      <c r="U261" s="72">
        <f>+'[4]Datos Anuales (sin Out y Cal)'!O261</f>
        <v>113.98</v>
      </c>
      <c r="V261" s="25">
        <f>+'[4]Datos Anuales (sin Out y Cal)'!P261</f>
        <v>321334.87000000005</v>
      </c>
      <c r="W261" s="72">
        <f>+'[4]Datos Anuales (sin Out y Cal)'!Q261</f>
        <v>1.37</v>
      </c>
      <c r="X261" s="25">
        <f>+'[4]Datos Anuales (sin Out y Cal)'!R261</f>
        <v>0</v>
      </c>
      <c r="Y261" s="26"/>
      <c r="AA261" s="27">
        <v>169886</v>
      </c>
      <c r="AB261" s="27">
        <v>1040</v>
      </c>
      <c r="AC261" s="27">
        <v>4230093</v>
      </c>
      <c r="AD261" s="28">
        <v>0.464314739199157</v>
      </c>
      <c r="AE261" s="28">
        <v>41.767743640624445</v>
      </c>
    </row>
    <row r="262" spans="1:31" ht="15" customHeight="1" x14ac:dyDescent="0.2">
      <c r="A262" s="24">
        <f>+'[4]Datos Anuales (sin Out y Cal)'!A262</f>
        <v>134</v>
      </c>
      <c r="B262" s="70" t="str">
        <f>+'[4]Datos Anuales (sin Out y Cal)'!B262</f>
        <v xml:space="preserve">PacifiCorp                                                            </v>
      </c>
      <c r="C262" s="24">
        <f>+'[4]Datos Anuales (sin Out y Cal)'!C262</f>
        <v>2019</v>
      </c>
      <c r="D262" s="31">
        <f>+'[4]Datos Anuales (sin Out y Cal)'!D262</f>
        <v>11088247271.525063</v>
      </c>
      <c r="E262" s="25">
        <f>+'[4]Datos Anuales (sin Out y Cal)'!E262</f>
        <v>385052408.30214721</v>
      </c>
      <c r="F262" s="25">
        <f>+'[4]Datos Anuales (sin Out y Cal)'!F262</f>
        <v>182152513.46550605</v>
      </c>
      <c r="G262" s="31">
        <f>+'[4]Datos Anuales (sin Out y Cal)'!G262</f>
        <v>207576852.18534252</v>
      </c>
      <c r="H262" s="30">
        <v>134</v>
      </c>
      <c r="I262" s="31" t="s">
        <v>106</v>
      </c>
      <c r="J262" s="30">
        <v>2019</v>
      </c>
      <c r="K262" s="25">
        <f>+'[4]Datos Anuales (sin Out y Cal)'!H262</f>
        <v>48316807.858208425</v>
      </c>
      <c r="L262" s="25">
        <f>+'[4]Datos Anuales (sin Out y Cal)'!I262</f>
        <v>55342607</v>
      </c>
      <c r="M262" s="25">
        <f>+'[4]Datos Anuales (sin Out y Cal)'!J262</f>
        <v>3636763</v>
      </c>
      <c r="N262" s="25">
        <f>+'[4]Datos Anuales (sin Out y Cal)'!K262</f>
        <v>1932532</v>
      </c>
      <c r="O262" s="25">
        <f>+'[4]Datos Anuales (sin Out y Cal)'!L262</f>
        <v>9457.2125770016064</v>
      </c>
      <c r="P262" s="30">
        <v>134</v>
      </c>
      <c r="Q262" s="34" t="s">
        <v>106</v>
      </c>
      <c r="R262" s="30">
        <v>2019</v>
      </c>
      <c r="S262" s="25">
        <f>+'[4]Datos Anuales (sin Out y Cal)'!M262</f>
        <v>90728.397794468037</v>
      </c>
      <c r="T262" s="25">
        <f>+'[4]Datos Anuales (sin Out y Cal)'!N262</f>
        <v>205428151.59999999</v>
      </c>
      <c r="U262" s="72">
        <f>+'[4]Datos Anuales (sin Out y Cal)'!O262</f>
        <v>106.3</v>
      </c>
      <c r="V262" s="25">
        <f>+'[4]Datos Anuales (sin Out y Cal)'!P262</f>
        <v>5890357.5360000003</v>
      </c>
      <c r="W262" s="72">
        <f>+'[4]Datos Anuales (sin Out y Cal)'!Q262</f>
        <v>3.048</v>
      </c>
      <c r="X262" s="25">
        <f>+'[4]Datos Anuales (sin Out y Cal)'!R262</f>
        <v>0</v>
      </c>
      <c r="Y262" s="26"/>
      <c r="AA262" s="27">
        <v>5479628</v>
      </c>
      <c r="AB262" s="27">
        <v>10334</v>
      </c>
      <c r="AC262" s="27">
        <v>64584042</v>
      </c>
      <c r="AD262" s="28">
        <v>0.71343212059672689</v>
      </c>
      <c r="AE262" s="28">
        <v>876.78742299839337</v>
      </c>
    </row>
    <row r="263" spans="1:31" ht="15" customHeight="1" x14ac:dyDescent="0.2">
      <c r="A263" s="24">
        <f>+'[4]Datos Anuales (sin Out y Cal)'!A263</f>
        <v>135</v>
      </c>
      <c r="B263" s="70" t="str">
        <f>+'[4]Datos Anuales (sin Out y Cal)'!B263</f>
        <v xml:space="preserve">PECO Energy Company                                                   </v>
      </c>
      <c r="C263" s="24">
        <f>+'[4]Datos Anuales (sin Out y Cal)'!C263</f>
        <v>2019</v>
      </c>
      <c r="D263" s="31">
        <f>+'[4]Datos Anuales (sin Out y Cal)'!D263</f>
        <v>7120988608.2705851</v>
      </c>
      <c r="E263" s="25">
        <f>+'[4]Datos Anuales (sin Out y Cal)'!E263</f>
        <v>425356570.76562506</v>
      </c>
      <c r="F263" s="25">
        <f>+'[4]Datos Anuales (sin Out y Cal)'!F263</f>
        <v>197371329.77520603</v>
      </c>
      <c r="G263" s="31">
        <f>+'[4]Datos Anuales (sin Out y Cal)'!G263</f>
        <v>309605483.57008183</v>
      </c>
      <c r="H263" s="30">
        <v>135</v>
      </c>
      <c r="I263" s="31" t="s">
        <v>111</v>
      </c>
      <c r="J263" s="30">
        <v>2019</v>
      </c>
      <c r="K263" s="25">
        <f>+'[4]Datos Anuales (sin Out y Cal)'!H263</f>
        <v>139002319.92037711</v>
      </c>
      <c r="L263" s="25">
        <f>+'[4]Datos Anuales (sin Out y Cal)'!I263</f>
        <v>37324155</v>
      </c>
      <c r="M263" s="25">
        <f>+'[4]Datos Anuales (sin Out y Cal)'!J263</f>
        <v>2112500</v>
      </c>
      <c r="N263" s="25">
        <f>+'[4]Datos Anuales (sin Out y Cal)'!K263</f>
        <v>1654006</v>
      </c>
      <c r="O263" s="25">
        <f>+'[4]Datos Anuales (sin Out y Cal)'!L263</f>
        <v>8427.2381101027058</v>
      </c>
      <c r="P263" s="30">
        <v>135</v>
      </c>
      <c r="Q263" s="34" t="s">
        <v>111</v>
      </c>
      <c r="R263" s="30">
        <v>2019</v>
      </c>
      <c r="S263" s="25">
        <f>+'[4]Datos Anuales (sin Out y Cal)'!M263</f>
        <v>33373.572664007137</v>
      </c>
      <c r="T263" s="25">
        <f>+'[4]Datos Anuales (sin Out y Cal)'!N263</f>
        <v>155476564</v>
      </c>
      <c r="U263" s="72">
        <f>+'[4]Datos Anuales (sin Out y Cal)'!O263</f>
        <v>94</v>
      </c>
      <c r="V263" s="25">
        <f>+'[4]Datos Anuales (sin Out y Cal)'!P263</f>
        <v>1918646.96</v>
      </c>
      <c r="W263" s="72">
        <f>+'[4]Datos Anuales (sin Out y Cal)'!Q263</f>
        <v>1.1599999999999999</v>
      </c>
      <c r="X263" s="25">
        <f>+'[4]Datos Anuales (sin Out y Cal)'!R263</f>
        <v>0</v>
      </c>
      <c r="Y263" s="26"/>
      <c r="AA263" s="27">
        <v>3569</v>
      </c>
      <c r="AB263" s="27">
        <v>8428</v>
      </c>
      <c r="AC263" s="27">
        <v>39480156</v>
      </c>
      <c r="AD263" s="28">
        <v>0.53474930271567056</v>
      </c>
      <c r="AE263" s="28">
        <v>0.76188989729422552</v>
      </c>
    </row>
    <row r="264" spans="1:31" ht="15" customHeight="1" x14ac:dyDescent="0.2">
      <c r="A264" s="24">
        <f>+'[4]Datos Anuales (sin Out y Cal)'!A264</f>
        <v>136</v>
      </c>
      <c r="B264" s="70" t="str">
        <f>+'[4]Datos Anuales (sin Out y Cal)'!B264</f>
        <v xml:space="preserve">Pennsylvania Electric Company                                         </v>
      </c>
      <c r="C264" s="24">
        <f>+'[4]Datos Anuales (sin Out y Cal)'!C264</f>
        <v>2019</v>
      </c>
      <c r="D264" s="31">
        <f>+'[4]Datos Anuales (sin Out y Cal)'!D264</f>
        <v>3566718133.4726634</v>
      </c>
      <c r="E264" s="25">
        <f>+'[4]Datos Anuales (sin Out y Cal)'!E264</f>
        <v>173155544.80393091</v>
      </c>
      <c r="F264" s="25">
        <f>+'[4]Datos Anuales (sin Out y Cal)'!F264</f>
        <v>65940906.52249001</v>
      </c>
      <c r="G264" s="31">
        <f>+'[4]Datos Anuales (sin Out y Cal)'!G264</f>
        <v>63339729.622245468</v>
      </c>
      <c r="H264" s="30">
        <v>136</v>
      </c>
      <c r="I264" s="31" t="s">
        <v>137</v>
      </c>
      <c r="J264" s="30">
        <v>2019</v>
      </c>
      <c r="K264" s="25">
        <f>+'[4]Datos Anuales (sin Out y Cal)'!H264</f>
        <v>57979970.391764209</v>
      </c>
      <c r="L264" s="25">
        <f>+'[4]Datos Anuales (sin Out y Cal)'!I264</f>
        <v>13487279</v>
      </c>
      <c r="M264" s="25">
        <f>+'[4]Datos Anuales (sin Out y Cal)'!J264</f>
        <v>392473</v>
      </c>
      <c r="N264" s="25">
        <f>+'[4]Datos Anuales (sin Out y Cal)'!K264</f>
        <v>586517</v>
      </c>
      <c r="O264" s="25">
        <f>+'[4]Datos Anuales (sin Out y Cal)'!L264</f>
        <v>2560.6761692985037</v>
      </c>
      <c r="P264" s="30">
        <v>136</v>
      </c>
      <c r="Q264" s="34" t="s">
        <v>137</v>
      </c>
      <c r="R264" s="30">
        <v>2019</v>
      </c>
      <c r="S264" s="25">
        <f>+'[4]Datos Anuales (sin Out y Cal)'!M264</f>
        <v>43180.168783134235</v>
      </c>
      <c r="T264" s="25">
        <f>+'[4]Datos Anuales (sin Out y Cal)'!N264</f>
        <v>131233178.75</v>
      </c>
      <c r="U264" s="72">
        <f>+'[4]Datos Anuales (sin Out y Cal)'!O264</f>
        <v>223.75</v>
      </c>
      <c r="V264" s="25">
        <f>+'[4]Datos Anuales (sin Out y Cal)'!P264</f>
        <v>1262184.584</v>
      </c>
      <c r="W264" s="72">
        <f>+'[4]Datos Anuales (sin Out y Cal)'!Q264</f>
        <v>2.1520000000000001</v>
      </c>
      <c r="X264" s="25">
        <f>+'[4]Datos Anuales (sin Out y Cal)'!R264</f>
        <v>0</v>
      </c>
      <c r="Y264" s="26"/>
      <c r="AA264" s="27">
        <v>825839</v>
      </c>
      <c r="AB264" s="27">
        <v>3020</v>
      </c>
      <c r="AC264" s="27">
        <v>5429794</v>
      </c>
      <c r="AD264" s="28">
        <v>0.20524486679367382</v>
      </c>
      <c r="AE264" s="28">
        <v>459.32383070149621</v>
      </c>
    </row>
    <row r="265" spans="1:31" ht="15" customHeight="1" x14ac:dyDescent="0.2">
      <c r="A265" s="24">
        <f>+'[4]Datos Anuales (sin Out y Cal)'!A265</f>
        <v>137</v>
      </c>
      <c r="B265" s="70" t="str">
        <f>+'[4]Datos Anuales (sin Out y Cal)'!B265</f>
        <v xml:space="preserve">Pennsylvania Power Company                                            </v>
      </c>
      <c r="C265" s="24">
        <f>+'[4]Datos Anuales (sin Out y Cal)'!C265</f>
        <v>2019</v>
      </c>
      <c r="D265" s="31">
        <f>+'[4]Datos Anuales (sin Out y Cal)'!D265</f>
        <v>778315054.10088003</v>
      </c>
      <c r="E265" s="25">
        <f>+'[4]Datos Anuales (sin Out y Cal)'!E265</f>
        <v>55367531.787041984</v>
      </c>
      <c r="F265" s="25">
        <f>+'[4]Datos Anuales (sin Out y Cal)'!F265</f>
        <v>18291765.032719649</v>
      </c>
      <c r="G265" s="31">
        <f>+'[4]Datos Anuales (sin Out y Cal)'!G265</f>
        <v>17787017.731665295</v>
      </c>
      <c r="H265" s="30">
        <v>137</v>
      </c>
      <c r="I265" s="31" t="s">
        <v>81</v>
      </c>
      <c r="J265" s="30">
        <v>2019</v>
      </c>
      <c r="K265" s="25">
        <f>+'[4]Datos Anuales (sin Out y Cal)'!H265</f>
        <v>20963979.360623527</v>
      </c>
      <c r="L265" s="25">
        <f>+'[4]Datos Anuales (sin Out y Cal)'!I265</f>
        <v>4664469</v>
      </c>
      <c r="M265" s="25">
        <f>+'[4]Datos Anuales (sin Out y Cal)'!J265</f>
        <v>4822</v>
      </c>
      <c r="N265" s="25">
        <f>+'[4]Datos Anuales (sin Out y Cal)'!K265</f>
        <v>167058</v>
      </c>
      <c r="O265" s="25">
        <f>+'[4]Datos Anuales (sin Out y Cal)'!L265</f>
        <v>946</v>
      </c>
      <c r="P265" s="30">
        <v>137</v>
      </c>
      <c r="Q265" s="34" t="s">
        <v>81</v>
      </c>
      <c r="R265" s="30">
        <v>2019</v>
      </c>
      <c r="S265" s="25">
        <f>+'[4]Datos Anuales (sin Out y Cal)'!M265</f>
        <v>20443.626568534008</v>
      </c>
      <c r="T265" s="25">
        <f>+'[4]Datos Anuales (sin Out y Cal)'!N265</f>
        <v>25978020.173999999</v>
      </c>
      <c r="U265" s="72">
        <f>+'[4]Datos Anuales (sin Out y Cal)'!O265</f>
        <v>155.50299999999999</v>
      </c>
      <c r="V265" s="25">
        <f>+'[4]Datos Anuales (sin Out y Cal)'!P265</f>
        <v>276313.93199999997</v>
      </c>
      <c r="W265" s="72">
        <f>+'[4]Datos Anuales (sin Out y Cal)'!Q265</f>
        <v>1.6539999999999999</v>
      </c>
      <c r="X265" s="25">
        <f>+'[4]Datos Anuales (sin Out y Cal)'!R265</f>
        <v>0</v>
      </c>
      <c r="Y265" s="26"/>
      <c r="AA265" s="27">
        <v>0</v>
      </c>
      <c r="AB265" s="27">
        <v>946</v>
      </c>
      <c r="AC265" s="27">
        <v>1591864</v>
      </c>
      <c r="AD265" s="28">
        <v>0.19209263710697286</v>
      </c>
      <c r="AE265" s="28">
        <v>0</v>
      </c>
    </row>
    <row r="266" spans="1:31" ht="15" customHeight="1" x14ac:dyDescent="0.2">
      <c r="A266" s="24">
        <f>+'[4]Datos Anuales (sin Out y Cal)'!A266</f>
        <v>138</v>
      </c>
      <c r="B266" s="70" t="str">
        <f>+'[4]Datos Anuales (sin Out y Cal)'!B266</f>
        <v xml:space="preserve">PPL Electric Utilities Corporation                                    </v>
      </c>
      <c r="C266" s="24">
        <f>+'[4]Datos Anuales (sin Out y Cal)'!C266</f>
        <v>2019</v>
      </c>
      <c r="D266" s="31">
        <f>+'[4]Datos Anuales (sin Out y Cal)'!D266</f>
        <v>9596146112.5001678</v>
      </c>
      <c r="E266" s="25">
        <f>+'[4]Datos Anuales (sin Out y Cal)'!E266</f>
        <v>425598638.87187839</v>
      </c>
      <c r="F266" s="25">
        <f>+'[4]Datos Anuales (sin Out y Cal)'!F266</f>
        <v>185329657.40246627</v>
      </c>
      <c r="G266" s="31">
        <f>+'[4]Datos Anuales (sin Out y Cal)'!G266</f>
        <v>178814527.44153079</v>
      </c>
      <c r="H266" s="30">
        <v>138</v>
      </c>
      <c r="I266" s="31" t="s">
        <v>121</v>
      </c>
      <c r="J266" s="30">
        <v>2019</v>
      </c>
      <c r="K266" s="25">
        <f>+'[4]Datos Anuales (sin Out y Cal)'!H266</f>
        <v>111122257.75525618</v>
      </c>
      <c r="L266" s="25">
        <f>+'[4]Datos Anuales (sin Out y Cal)'!I266</f>
        <v>37015633</v>
      </c>
      <c r="M266" s="25">
        <f>+'[4]Datos Anuales (sin Out y Cal)'!J266</f>
        <v>2399615</v>
      </c>
      <c r="N266" s="25">
        <f>+'[4]Datos Anuales (sin Out y Cal)'!K266</f>
        <v>1450052</v>
      </c>
      <c r="O266" s="25">
        <f>+'[4]Datos Anuales (sin Out y Cal)'!L266</f>
        <v>7543.3836694686643</v>
      </c>
      <c r="P266" s="30">
        <v>138</v>
      </c>
      <c r="Q266" s="34" t="s">
        <v>121</v>
      </c>
      <c r="R266" s="30">
        <v>2019</v>
      </c>
      <c r="S266" s="25">
        <f>+'[4]Datos Anuales (sin Out y Cal)'!M266</f>
        <v>71797.608137665578</v>
      </c>
      <c r="T266" s="25">
        <f>+'[4]Datos Anuales (sin Out y Cal)'!N266</f>
        <v>107738863.59999999</v>
      </c>
      <c r="U266" s="72">
        <f>+'[4]Datos Anuales (sin Out y Cal)'!O266</f>
        <v>74.3</v>
      </c>
      <c r="V266" s="25">
        <f>+'[4]Datos Anuales (sin Out y Cal)'!P266</f>
        <v>1276045.76</v>
      </c>
      <c r="W266" s="72">
        <f>+'[4]Datos Anuales (sin Out y Cal)'!Q266</f>
        <v>0.88</v>
      </c>
      <c r="X266" s="25">
        <f>+'[4]Datos Anuales (sin Out y Cal)'!R266</f>
        <v>0</v>
      </c>
      <c r="Y266" s="26"/>
      <c r="AA266" s="27">
        <v>971303</v>
      </c>
      <c r="AB266" s="27">
        <v>7729</v>
      </c>
      <c r="AC266" s="27">
        <v>40444722</v>
      </c>
      <c r="AD266" s="28">
        <v>0.5973576655790237</v>
      </c>
      <c r="AE266" s="28">
        <v>185.61633053133605</v>
      </c>
    </row>
    <row r="267" spans="1:31" ht="15" customHeight="1" x14ac:dyDescent="0.2">
      <c r="A267" s="24">
        <f>+'[4]Datos Anuales (sin Out y Cal)'!A267</f>
        <v>141</v>
      </c>
      <c r="B267" s="70" t="str">
        <f>+'[4]Datos Anuales (sin Out y Cal)'!B267</f>
        <v xml:space="preserve">Portland General Electric Company                                     </v>
      </c>
      <c r="C267" s="24">
        <f>+'[4]Datos Anuales (sin Out y Cal)'!C267</f>
        <v>2019</v>
      </c>
      <c r="D267" s="31">
        <f>+'[4]Datos Anuales (sin Out y Cal)'!D267</f>
        <v>5057657078.9178886</v>
      </c>
      <c r="E267" s="25">
        <f>+'[4]Datos Anuales (sin Out y Cal)'!E267</f>
        <v>290477263.01569468</v>
      </c>
      <c r="F267" s="25">
        <f>+'[4]Datos Anuales (sin Out y Cal)'!F267</f>
        <v>83444538.025412291</v>
      </c>
      <c r="G267" s="31">
        <f>+'[4]Datos Anuales (sin Out y Cal)'!G267</f>
        <v>131638320.79402275</v>
      </c>
      <c r="H267" s="30">
        <v>141</v>
      </c>
      <c r="I267" s="31" t="s">
        <v>139</v>
      </c>
      <c r="J267" s="30">
        <v>2019</v>
      </c>
      <c r="K267" s="25">
        <f>+'[4]Datos Anuales (sin Out y Cal)'!H267</f>
        <v>97733189.732930511</v>
      </c>
      <c r="L267" s="25">
        <f>+'[4]Datos Anuales (sin Out y Cal)'!I267</f>
        <v>17304691</v>
      </c>
      <c r="M267" s="25">
        <f>+'[4]Datos Anuales (sin Out y Cal)'!J267</f>
        <v>1144600</v>
      </c>
      <c r="N267" s="25">
        <f>+'[4]Datos Anuales (sin Out y Cal)'!K267</f>
        <v>890054</v>
      </c>
      <c r="O267" s="25">
        <f>+'[4]Datos Anuales (sin Out y Cal)'!L267</f>
        <v>2929.9319759042719</v>
      </c>
      <c r="P267" s="30">
        <v>141</v>
      </c>
      <c r="Q267" s="34" t="s">
        <v>139</v>
      </c>
      <c r="R267" s="30">
        <v>2019</v>
      </c>
      <c r="S267" s="25">
        <f>+'[4]Datos Anuales (sin Out y Cal)'!M267</f>
        <v>40548.510399600134</v>
      </c>
      <c r="T267" s="25">
        <f>+'[4]Datos Anuales (sin Out y Cal)'!N267</f>
        <v>87225292</v>
      </c>
      <c r="U267" s="72">
        <f>+'[4]Datos Anuales (sin Out y Cal)'!O267</f>
        <v>98</v>
      </c>
      <c r="V267" s="25">
        <f>+'[4]Datos Anuales (sin Out y Cal)'!P267</f>
        <v>631938.34</v>
      </c>
      <c r="W267" s="72">
        <f>+'[4]Datos Anuales (sin Out y Cal)'!Q267</f>
        <v>0.71</v>
      </c>
      <c r="X267" s="25">
        <f>+'[4]Datos Anuales (sin Out y Cal)'!R267</f>
        <v>0</v>
      </c>
      <c r="Y267" s="26"/>
      <c r="AA267" s="27">
        <v>5267311</v>
      </c>
      <c r="AB267" s="27">
        <v>3765</v>
      </c>
      <c r="AC267" s="27">
        <v>23748276</v>
      </c>
      <c r="AD267" s="28">
        <v>0.72005057395986838</v>
      </c>
      <c r="AE267" s="28">
        <v>835.06802409572788</v>
      </c>
    </row>
    <row r="268" spans="1:31" ht="15" customHeight="1" x14ac:dyDescent="0.2">
      <c r="A268" s="24">
        <f>+'[4]Datos Anuales (sin Out y Cal)'!A268</f>
        <v>142</v>
      </c>
      <c r="B268" s="70" t="str">
        <f>+'[4]Datos Anuales (sin Out y Cal)'!B268</f>
        <v xml:space="preserve">THE POTOMAC EDISON COMPANY                                            </v>
      </c>
      <c r="C268" s="24">
        <f>+'[4]Datos Anuales (sin Out y Cal)'!C268</f>
        <v>2019</v>
      </c>
      <c r="D268" s="31">
        <f>+'[4]Datos Anuales (sin Out y Cal)'!D268</f>
        <v>2160684590.1419325</v>
      </c>
      <c r="E268" s="25">
        <f>+'[4]Datos Anuales (sin Out y Cal)'!E268</f>
        <v>115172184.00964916</v>
      </c>
      <c r="F268" s="25">
        <f>+'[4]Datos Anuales (sin Out y Cal)'!F268</f>
        <v>39071077.114884414</v>
      </c>
      <c r="G268" s="31">
        <f>+'[4]Datos Anuales (sin Out y Cal)'!G268</f>
        <v>44924874.094835781</v>
      </c>
      <c r="H268" s="30">
        <v>142</v>
      </c>
      <c r="I268" s="31" t="s">
        <v>124</v>
      </c>
      <c r="J268" s="30">
        <v>2019</v>
      </c>
      <c r="K268" s="25">
        <f>+'[4]Datos Anuales (sin Out y Cal)'!H268</f>
        <v>3968949.8927824139</v>
      </c>
      <c r="L268" s="25">
        <f>+'[4]Datos Anuales (sin Out y Cal)'!I268</f>
        <v>10641582</v>
      </c>
      <c r="M268" s="25">
        <f>+'[4]Datos Anuales (sin Out y Cal)'!J268</f>
        <v>209663</v>
      </c>
      <c r="N268" s="25">
        <f>+'[4]Datos Anuales (sin Out y Cal)'!K268</f>
        <v>416591</v>
      </c>
      <c r="O268" s="25">
        <f>+'[4]Datos Anuales (sin Out y Cal)'!L268</f>
        <v>3133.611261314456</v>
      </c>
      <c r="P268" s="30">
        <v>142</v>
      </c>
      <c r="Q268" s="34" t="s">
        <v>124</v>
      </c>
      <c r="R268" s="30">
        <v>2019</v>
      </c>
      <c r="S268" s="25">
        <f>+'[4]Datos Anuales (sin Out y Cal)'!M268</f>
        <v>31690.67138168497</v>
      </c>
      <c r="T268" s="25">
        <f>+'[4]Datos Anuales (sin Out y Cal)'!N268</f>
        <v>71834452.494000003</v>
      </c>
      <c r="U268" s="72">
        <f>+'[4]Datos Anuales (sin Out y Cal)'!O268</f>
        <v>172.434</v>
      </c>
      <c r="V268" s="25">
        <f>+'[4]Datos Anuales (sin Out y Cal)'!P268</f>
        <v>590726.03799999994</v>
      </c>
      <c r="W268" s="72">
        <f>+'[4]Datos Anuales (sin Out y Cal)'!Q268</f>
        <v>1.4179999999999999</v>
      </c>
      <c r="X268" s="25">
        <f>+'[4]Datos Anuales (sin Out y Cal)'!R268</f>
        <v>0</v>
      </c>
      <c r="Y268" s="26"/>
      <c r="AA268" s="27">
        <v>1141078</v>
      </c>
      <c r="AB268" s="27">
        <v>3609</v>
      </c>
      <c r="AC268" s="27">
        <v>8662701</v>
      </c>
      <c r="AD268" s="28">
        <v>0.27400742815715656</v>
      </c>
      <c r="AE268" s="28">
        <v>475.38873868554396</v>
      </c>
    </row>
    <row r="269" spans="1:31" ht="15" customHeight="1" x14ac:dyDescent="0.2">
      <c r="A269" s="24">
        <f>+'[4]Datos Anuales (sin Out y Cal)'!A269</f>
        <v>143</v>
      </c>
      <c r="B269" s="70" t="str">
        <f>+'[4]Datos Anuales (sin Out y Cal)'!B269</f>
        <v xml:space="preserve">Potomac Electric Power Company                                        </v>
      </c>
      <c r="C269" s="24">
        <f>+'[4]Datos Anuales (sin Out y Cal)'!C269</f>
        <v>2019</v>
      </c>
      <c r="D269" s="31">
        <f>+'[4]Datos Anuales (sin Out y Cal)'!D269</f>
        <v>7765733172.8256989</v>
      </c>
      <c r="E269" s="25">
        <f>+'[4]Datos Anuales (sin Out y Cal)'!E269</f>
        <v>230080340.21611053</v>
      </c>
      <c r="F269" s="25">
        <f>+'[4]Datos Anuales (sin Out y Cal)'!F269</f>
        <v>99714336.900388956</v>
      </c>
      <c r="G269" s="31">
        <f>+'[4]Datos Anuales (sin Out y Cal)'!G269</f>
        <v>189108743.17352122</v>
      </c>
      <c r="H269" s="30">
        <v>143</v>
      </c>
      <c r="I269" s="31" t="s">
        <v>108</v>
      </c>
      <c r="J269" s="30">
        <v>2019</v>
      </c>
      <c r="K269" s="25">
        <f>+'[4]Datos Anuales (sin Out y Cal)'!H269</f>
        <v>158595285.46345708</v>
      </c>
      <c r="L269" s="25">
        <f>+'[4]Datos Anuales (sin Out y Cal)'!I269</f>
        <v>25039993</v>
      </c>
      <c r="M269" s="25">
        <f>+'[4]Datos Anuales (sin Out y Cal)'!J269</f>
        <v>1187707</v>
      </c>
      <c r="N269" s="25">
        <f>+'[4]Datos Anuales (sin Out y Cal)'!K269</f>
        <v>889380</v>
      </c>
      <c r="O269" s="25">
        <f>+'[4]Datos Anuales (sin Out y Cal)'!L269</f>
        <v>5431</v>
      </c>
      <c r="P269" s="30">
        <v>143</v>
      </c>
      <c r="Q269" s="34" t="s">
        <v>108</v>
      </c>
      <c r="R269" s="30">
        <v>2019</v>
      </c>
      <c r="S269" s="25">
        <f>+'[4]Datos Anuales (sin Out y Cal)'!M269</f>
        <v>17508.628544836953</v>
      </c>
      <c r="T269" s="25">
        <f>+'[4]Datos Anuales (sin Out y Cal)'!N269</f>
        <v>48915900</v>
      </c>
      <c r="U269" s="72">
        <f>+'[4]Datos Anuales (sin Out y Cal)'!O269</f>
        <v>55</v>
      </c>
      <c r="V269" s="25">
        <f>+'[4]Datos Anuales (sin Out y Cal)'!P269</f>
        <v>524734.19999999995</v>
      </c>
      <c r="W269" s="72">
        <f>+'[4]Datos Anuales (sin Out y Cal)'!Q269</f>
        <v>0.59</v>
      </c>
      <c r="X269" s="25">
        <f>+'[4]Datos Anuales (sin Out y Cal)'!R269</f>
        <v>0</v>
      </c>
      <c r="Y269" s="26"/>
      <c r="AA269" s="27">
        <v>0</v>
      </c>
      <c r="AB269" s="27">
        <v>5431</v>
      </c>
      <c r="AC269" s="27">
        <v>26258728</v>
      </c>
      <c r="AD269" s="28">
        <v>0.55193733925570188</v>
      </c>
      <c r="AE269" s="28">
        <v>0</v>
      </c>
    </row>
    <row r="270" spans="1:31" ht="15" customHeight="1" x14ac:dyDescent="0.2">
      <c r="A270" s="24">
        <f>+'[4]Datos Anuales (sin Out y Cal)'!A270</f>
        <v>144</v>
      </c>
      <c r="B270" s="70" t="str">
        <f>+'[4]Datos Anuales (sin Out y Cal)'!B270</f>
        <v xml:space="preserve">Duke Energy Indiana, LLC                                              </v>
      </c>
      <c r="C270" s="24">
        <f>+'[4]Datos Anuales (sin Out y Cal)'!C270</f>
        <v>2019</v>
      </c>
      <c r="D270" s="31">
        <f>+'[4]Datos Anuales (sin Out y Cal)'!D270</f>
        <v>3920904905.440958</v>
      </c>
      <c r="E270" s="25">
        <f>+'[4]Datos Anuales (sin Out y Cal)'!E270</f>
        <v>240673970.66690034</v>
      </c>
      <c r="F270" s="25">
        <f>+'[4]Datos Anuales (sin Out y Cal)'!F270</f>
        <v>39808083.738224827</v>
      </c>
      <c r="G270" s="31">
        <f>+'[4]Datos Anuales (sin Out y Cal)'!G270</f>
        <v>109017969.11244543</v>
      </c>
      <c r="H270" s="30">
        <v>144</v>
      </c>
      <c r="I270" s="31" t="s">
        <v>51</v>
      </c>
      <c r="J270" s="30">
        <v>2019</v>
      </c>
      <c r="K270" s="25">
        <f>+'[4]Datos Anuales (sin Out y Cal)'!H270</f>
        <v>38198934.549164496</v>
      </c>
      <c r="L270" s="25">
        <f>+'[4]Datos Anuales (sin Out y Cal)'!I270</f>
        <v>27836983</v>
      </c>
      <c r="M270" s="25">
        <f>+'[4]Datos Anuales (sin Out y Cal)'!J270</f>
        <v>1172807</v>
      </c>
      <c r="N270" s="25">
        <f>+'[4]Datos Anuales (sin Out y Cal)'!K270</f>
        <v>840116</v>
      </c>
      <c r="O270" s="25">
        <f>+'[4]Datos Anuales (sin Out y Cal)'!L270</f>
        <v>5060.2541645124402</v>
      </c>
      <c r="P270" s="30">
        <v>144</v>
      </c>
      <c r="Q270" s="34" t="s">
        <v>51</v>
      </c>
      <c r="R270" s="30">
        <v>2019</v>
      </c>
      <c r="S270" s="25">
        <f>+'[4]Datos Anuales (sin Out y Cal)'!M270</f>
        <v>42753.526768190888</v>
      </c>
      <c r="T270" s="25">
        <f>+'[4]Datos Anuales (sin Out y Cal)'!N270</f>
        <v>117616240</v>
      </c>
      <c r="U270" s="72">
        <f>+'[4]Datos Anuales (sin Out y Cal)'!O270</f>
        <v>140</v>
      </c>
      <c r="V270" s="25">
        <f>+'[4]Datos Anuales (sin Out y Cal)'!P270</f>
        <v>1150958.9200000002</v>
      </c>
      <c r="W270" s="72">
        <f>+'[4]Datos Anuales (sin Out y Cal)'!Q270</f>
        <v>1.37</v>
      </c>
      <c r="X270" s="25">
        <f>+'[4]Datos Anuales (sin Out y Cal)'!R270</f>
        <v>0</v>
      </c>
      <c r="Y270" s="26"/>
      <c r="AA270" s="27">
        <v>4050380</v>
      </c>
      <c r="AB270" s="27">
        <v>5766</v>
      </c>
      <c r="AC270" s="27">
        <v>33091929</v>
      </c>
      <c r="AD270" s="28">
        <v>0.6551539135888701</v>
      </c>
      <c r="AE270" s="28">
        <v>705.74583548755948</v>
      </c>
    </row>
    <row r="271" spans="1:31" ht="15" customHeight="1" x14ac:dyDescent="0.2">
      <c r="A271" s="24">
        <f>+'[4]Datos Anuales (sin Out y Cal)'!A271</f>
        <v>145</v>
      </c>
      <c r="B271" s="70" t="str">
        <f>+'[4]Datos Anuales (sin Out y Cal)'!B271</f>
        <v xml:space="preserve">Public Service Company of Colorado                                    </v>
      </c>
      <c r="C271" s="24">
        <f>+'[4]Datos Anuales (sin Out y Cal)'!C271</f>
        <v>2019</v>
      </c>
      <c r="D271" s="31">
        <f>+'[4]Datos Anuales (sin Out y Cal)'!D271</f>
        <v>5112402591.6305943</v>
      </c>
      <c r="E271" s="25">
        <f>+'[4]Datos Anuales (sin Out y Cal)'!E271</f>
        <v>305714908.00151676</v>
      </c>
      <c r="F271" s="25">
        <f>+'[4]Datos Anuales (sin Out y Cal)'!F271</f>
        <v>165971912.63211331</v>
      </c>
      <c r="G271" s="31">
        <f>+'[4]Datos Anuales (sin Out y Cal)'!G271</f>
        <v>116110074.13698028</v>
      </c>
      <c r="H271" s="30">
        <v>145</v>
      </c>
      <c r="I271" s="31" t="s">
        <v>110</v>
      </c>
      <c r="J271" s="30">
        <v>2019</v>
      </c>
      <c r="K271" s="25">
        <f>+'[4]Datos Anuales (sin Out y Cal)'!H271</f>
        <v>97522658.612175122</v>
      </c>
      <c r="L271" s="25">
        <f>+'[4]Datos Anuales (sin Out y Cal)'!I271</f>
        <v>29156848</v>
      </c>
      <c r="M271" s="25">
        <f>+'[4]Datos Anuales (sin Out y Cal)'!J271</f>
        <v>2023670</v>
      </c>
      <c r="N271" s="25">
        <f>+'[4]Datos Anuales (sin Out y Cal)'!K271</f>
        <v>1499447</v>
      </c>
      <c r="O271" s="25">
        <f>+'[4]Datos Anuales (sin Out y Cal)'!L271</f>
        <v>4480.5458601225091</v>
      </c>
      <c r="P271" s="30">
        <v>145</v>
      </c>
      <c r="Q271" s="34" t="s">
        <v>110</v>
      </c>
      <c r="R271" s="30">
        <v>2019</v>
      </c>
      <c r="S271" s="25">
        <f>+'[4]Datos Anuales (sin Out y Cal)'!M271</f>
        <v>122381.59642230914</v>
      </c>
      <c r="T271" s="25">
        <f>+'[4]Datos Anuales (sin Out y Cal)'!N271</f>
        <v>138989740.21799999</v>
      </c>
      <c r="U271" s="72">
        <f>+'[4]Datos Anuales (sin Out y Cal)'!O271</f>
        <v>92.694000000000003</v>
      </c>
      <c r="V271" s="25">
        <f>+'[4]Datos Anuales (sin Out y Cal)'!P271</f>
        <v>1647892.253</v>
      </c>
      <c r="W271" s="72">
        <f>+'[4]Datos Anuales (sin Out y Cal)'!Q271</f>
        <v>1.099</v>
      </c>
      <c r="X271" s="25">
        <f>+'[4]Datos Anuales (sin Out y Cal)'!R271</f>
        <v>0</v>
      </c>
      <c r="Y271" s="26"/>
      <c r="AA271" s="27">
        <v>14892372</v>
      </c>
      <c r="AB271" s="27">
        <v>6619</v>
      </c>
      <c r="AC271" s="27">
        <v>46095265</v>
      </c>
      <c r="AD271" s="28">
        <v>0.79498663733364783</v>
      </c>
      <c r="AE271" s="28">
        <v>2138.4541398774909</v>
      </c>
    </row>
    <row r="272" spans="1:31" ht="15" customHeight="1" x14ac:dyDescent="0.2">
      <c r="A272" s="24">
        <f>+'[4]Datos Anuales (sin Out y Cal)'!A272</f>
        <v>148</v>
      </c>
      <c r="B272" s="70" t="str">
        <f>+'[4]Datos Anuales (sin Out y Cal)'!B272</f>
        <v xml:space="preserve">Public Service Company of Oklahoma                                    </v>
      </c>
      <c r="C272" s="24">
        <f>+'[4]Datos Anuales (sin Out y Cal)'!C272</f>
        <v>2019</v>
      </c>
      <c r="D272" s="31">
        <f>+'[4]Datos Anuales (sin Out y Cal)'!D272</f>
        <v>2704868753.4674668</v>
      </c>
      <c r="E272" s="25">
        <f>+'[4]Datos Anuales (sin Out y Cal)'!E272</f>
        <v>134121417.70308752</v>
      </c>
      <c r="F272" s="25">
        <f>+'[4]Datos Anuales (sin Out y Cal)'!F272</f>
        <v>47231402.983243339</v>
      </c>
      <c r="G272" s="31">
        <f>+'[4]Datos Anuales (sin Out y Cal)'!G272</f>
        <v>78770614.83759442</v>
      </c>
      <c r="H272" s="30">
        <v>148</v>
      </c>
      <c r="I272" s="31" t="s">
        <v>63</v>
      </c>
      <c r="J272" s="30">
        <v>2019</v>
      </c>
      <c r="K272" s="25">
        <f>+'[4]Datos Anuales (sin Out y Cal)'!H272</f>
        <v>18295255.724173538</v>
      </c>
      <c r="L272" s="25">
        <f>+'[4]Datos Anuales (sin Out y Cal)'!I272</f>
        <v>18632703</v>
      </c>
      <c r="M272" s="25">
        <f>+'[4]Datos Anuales (sin Out y Cal)'!J272</f>
        <v>778040</v>
      </c>
      <c r="N272" s="25">
        <f>+'[4]Datos Anuales (sin Out y Cal)'!K272</f>
        <v>557422</v>
      </c>
      <c r="O272" s="25">
        <f>+'[4]Datos Anuales (sin Out y Cal)'!L272</f>
        <v>3760.2572855269536</v>
      </c>
      <c r="P272" s="30">
        <v>148</v>
      </c>
      <c r="Q272" s="34" t="s">
        <v>63</v>
      </c>
      <c r="R272" s="30">
        <v>2019</v>
      </c>
      <c r="S272" s="25">
        <f>+'[4]Datos Anuales (sin Out y Cal)'!M272</f>
        <v>30955.119942515375</v>
      </c>
      <c r="T272" s="25">
        <f>+'[4]Datos Anuales (sin Out y Cal)'!N272</f>
        <v>69733492.200000003</v>
      </c>
      <c r="U272" s="72">
        <f>+'[4]Datos Anuales (sin Out y Cal)'!O272</f>
        <v>125.1</v>
      </c>
      <c r="V272" s="25">
        <f>+'[4]Datos Anuales (sin Out y Cal)'!P272</f>
        <v>812721.27599999995</v>
      </c>
      <c r="W272" s="72">
        <f>+'[4]Datos Anuales (sin Out y Cal)'!Q272</f>
        <v>1.458</v>
      </c>
      <c r="X272" s="25">
        <f>+'[4]Datos Anuales (sin Out y Cal)'!R272</f>
        <v>0</v>
      </c>
      <c r="Y272" s="26"/>
      <c r="AA272" s="27">
        <v>1776558</v>
      </c>
      <c r="AB272" s="27">
        <v>4104</v>
      </c>
      <c r="AC272" s="27">
        <v>21210614</v>
      </c>
      <c r="AD272" s="28">
        <v>0.58998610332274115</v>
      </c>
      <c r="AE272" s="28">
        <v>343.74271447304636</v>
      </c>
    </row>
    <row r="273" spans="1:31" ht="15" customHeight="1" x14ac:dyDescent="0.2">
      <c r="A273" s="24">
        <f>+'[4]Datos Anuales (sin Out y Cal)'!A273</f>
        <v>149</v>
      </c>
      <c r="B273" s="70" t="str">
        <f>+'[4]Datos Anuales (sin Out y Cal)'!B273</f>
        <v xml:space="preserve">Public Service Electric and Gas Company                               </v>
      </c>
      <c r="C273" s="24">
        <f>+'[4]Datos Anuales (sin Out y Cal)'!C273</f>
        <v>2019</v>
      </c>
      <c r="D273" s="31">
        <f>+'[4]Datos Anuales (sin Out y Cal)'!D273</f>
        <v>10259499857.186398</v>
      </c>
      <c r="E273" s="25">
        <f>+'[4]Datos Anuales (sin Out y Cal)'!E273</f>
        <v>358115265.53226167</v>
      </c>
      <c r="F273" s="25">
        <f>+'[4]Datos Anuales (sin Out y Cal)'!F273</f>
        <v>437386516.85035342</v>
      </c>
      <c r="G273" s="31">
        <f>+'[4]Datos Anuales (sin Out y Cal)'!G273</f>
        <v>166811549.15554875</v>
      </c>
      <c r="H273" s="30">
        <v>149</v>
      </c>
      <c r="I273" s="31" t="s">
        <v>112</v>
      </c>
      <c r="J273" s="30">
        <v>2019</v>
      </c>
      <c r="K273" s="25">
        <f>+'[4]Datos Anuales (sin Out y Cal)'!H273</f>
        <v>86140664.859227419</v>
      </c>
      <c r="L273" s="25">
        <f>+'[4]Datos Anuales (sin Out y Cal)'!I273</f>
        <v>40693958</v>
      </c>
      <c r="M273" s="25">
        <f>+'[4]Datos Anuales (sin Out y Cal)'!J273</f>
        <v>901319</v>
      </c>
      <c r="N273" s="25">
        <f>+'[4]Datos Anuales (sin Out y Cal)'!K273</f>
        <v>2285737</v>
      </c>
      <c r="O273" s="25">
        <f>+'[4]Datos Anuales (sin Out y Cal)'!L273</f>
        <v>9681.2421528994655</v>
      </c>
      <c r="P273" s="30">
        <v>149</v>
      </c>
      <c r="Q273" s="34" t="s">
        <v>112</v>
      </c>
      <c r="R273" s="30">
        <v>2019</v>
      </c>
      <c r="S273" s="25">
        <f>+'[4]Datos Anuales (sin Out y Cal)'!M273</f>
        <v>165744.60787921501</v>
      </c>
      <c r="T273" s="25">
        <f>+'[4]Datos Anuales (sin Out y Cal)'!N273</f>
        <v>109966807.06999999</v>
      </c>
      <c r="U273" s="72">
        <f>+'[4]Datos Anuales (sin Out y Cal)'!O273</f>
        <v>48.11</v>
      </c>
      <c r="V273" s="25">
        <f>+'[4]Datos Anuales (sin Out y Cal)'!P273</f>
        <v>1851446.9700000002</v>
      </c>
      <c r="W273" s="72">
        <f>+'[4]Datos Anuales (sin Out y Cal)'!Q273</f>
        <v>0.81</v>
      </c>
      <c r="X273" s="25">
        <f>+'[4]Datos Anuales (sin Out y Cal)'!R273</f>
        <v>0</v>
      </c>
      <c r="Y273" s="26"/>
      <c r="AA273" s="27">
        <v>166834</v>
      </c>
      <c r="AB273" s="27">
        <v>9753</v>
      </c>
      <c r="AC273" s="27">
        <v>22675318</v>
      </c>
      <c r="AD273" s="28">
        <v>0.26540619511991859</v>
      </c>
      <c r="AE273" s="28">
        <v>71.757847100534605</v>
      </c>
    </row>
    <row r="274" spans="1:31" ht="15" customHeight="1" x14ac:dyDescent="0.2">
      <c r="A274" s="24">
        <f>+'[4]Datos Anuales (sin Out y Cal)'!A274</f>
        <v>150</v>
      </c>
      <c r="B274" s="70" t="str">
        <f>+'[4]Datos Anuales (sin Out y Cal)'!B274</f>
        <v xml:space="preserve">Puget Sound Energy, Inc.                                              </v>
      </c>
      <c r="C274" s="24">
        <f>+'[4]Datos Anuales (sin Out y Cal)'!C274</f>
        <v>2019</v>
      </c>
      <c r="D274" s="31">
        <f>+'[4]Datos Anuales (sin Out y Cal)'!D274</f>
        <v>4240294779.6550927</v>
      </c>
      <c r="E274" s="25">
        <f>+'[4]Datos Anuales (sin Out y Cal)'!E274</f>
        <v>280099937.92210162</v>
      </c>
      <c r="F274" s="25">
        <f>+'[4]Datos Anuales (sin Out y Cal)'!F274</f>
        <v>157172881.88722557</v>
      </c>
      <c r="G274" s="31">
        <f>+'[4]Datos Anuales (sin Out y Cal)'!G274</f>
        <v>83590490.964170799</v>
      </c>
      <c r="H274" s="30">
        <v>150</v>
      </c>
      <c r="I274" s="31" t="s">
        <v>66</v>
      </c>
      <c r="J274" s="30">
        <v>2019</v>
      </c>
      <c r="K274" s="25">
        <f>+'[4]Datos Anuales (sin Out y Cal)'!H274</f>
        <v>62201837.082729973</v>
      </c>
      <c r="L274" s="25">
        <f>+'[4]Datos Anuales (sin Out y Cal)'!I274</f>
        <v>20833230</v>
      </c>
      <c r="M274" s="25">
        <f>+'[4]Datos Anuales (sin Out y Cal)'!J274</f>
        <v>1275898</v>
      </c>
      <c r="N274" s="25">
        <f>+'[4]Datos Anuales (sin Out y Cal)'!K274</f>
        <v>1165699</v>
      </c>
      <c r="O274" s="25">
        <f>+'[4]Datos Anuales (sin Out y Cal)'!L274</f>
        <v>3458.3606169509267</v>
      </c>
      <c r="P274" s="30">
        <v>150</v>
      </c>
      <c r="Q274" s="34" t="s">
        <v>66</v>
      </c>
      <c r="R274" s="30">
        <v>2019</v>
      </c>
      <c r="S274" s="25">
        <f>+'[4]Datos Anuales (sin Out y Cal)'!M274</f>
        <v>35939.057082664061</v>
      </c>
      <c r="T274" s="25">
        <f>+'[4]Datos Anuales (sin Out y Cal)'!N274</f>
        <v>158535064</v>
      </c>
      <c r="U274" s="72">
        <f>+'[4]Datos Anuales (sin Out y Cal)'!O274</f>
        <v>136</v>
      </c>
      <c r="V274" s="25">
        <f>+'[4]Datos Anuales (sin Out y Cal)'!P274</f>
        <v>1830147.4300000002</v>
      </c>
      <c r="W274" s="72">
        <f>+'[4]Datos Anuales (sin Out y Cal)'!Q274</f>
        <v>1.57</v>
      </c>
      <c r="X274" s="25">
        <f>+'[4]Datos Anuales (sin Out y Cal)'!R274</f>
        <v>0</v>
      </c>
      <c r="Y274" s="26"/>
      <c r="AA274" s="27">
        <v>6653074</v>
      </c>
      <c r="AB274" s="27">
        <v>4498</v>
      </c>
      <c r="AC274" s="27">
        <v>28784526</v>
      </c>
      <c r="AD274" s="28">
        <v>0.7305257435572583</v>
      </c>
      <c r="AE274" s="28">
        <v>1039.6393830490731</v>
      </c>
    </row>
    <row r="275" spans="1:31" ht="15" customHeight="1" x14ac:dyDescent="0.2">
      <c r="A275" s="24">
        <f>+'[4]Datos Anuales (sin Out y Cal)'!A275</f>
        <v>151</v>
      </c>
      <c r="B275" s="70" t="str">
        <f>+'[4]Datos Anuales (sin Out y Cal)'!B275</f>
        <v xml:space="preserve">Rochester Gas and Electric Corporation                                </v>
      </c>
      <c r="C275" s="24">
        <f>+'[4]Datos Anuales (sin Out y Cal)'!C275</f>
        <v>2019</v>
      </c>
      <c r="D275" s="31">
        <f>+'[4]Datos Anuales (sin Out y Cal)'!D275</f>
        <v>2357477536.7643113</v>
      </c>
      <c r="E275" s="25">
        <f>+'[4]Datos Anuales (sin Out y Cal)'!E275</f>
        <v>68755110.679639861</v>
      </c>
      <c r="F275" s="25">
        <f>+'[4]Datos Anuales (sin Out y Cal)'!F275</f>
        <v>85881277.385322079</v>
      </c>
      <c r="G275" s="31">
        <f>+'[4]Datos Anuales (sin Out y Cal)'!G275</f>
        <v>70890451.237275898</v>
      </c>
      <c r="H275" s="30">
        <v>151</v>
      </c>
      <c r="I275" s="31" t="s">
        <v>125</v>
      </c>
      <c r="J275" s="30">
        <v>2019</v>
      </c>
      <c r="K275" s="25">
        <f>+'[4]Datos Anuales (sin Out y Cal)'!H275</f>
        <v>44628327.791984349</v>
      </c>
      <c r="L275" s="25">
        <f>+'[4]Datos Anuales (sin Out y Cal)'!I275</f>
        <v>7070605</v>
      </c>
      <c r="M275" s="25">
        <f>+'[4]Datos Anuales (sin Out y Cal)'!J275</f>
        <v>271944</v>
      </c>
      <c r="N275" s="25">
        <f>+'[4]Datos Anuales (sin Out y Cal)'!K275</f>
        <v>383543</v>
      </c>
      <c r="O275" s="25">
        <f>+'[4]Datos Anuales (sin Out y Cal)'!L275</f>
        <v>1463.2821235350582</v>
      </c>
      <c r="P275" s="30">
        <v>151</v>
      </c>
      <c r="Q275" s="34" t="s">
        <v>125</v>
      </c>
      <c r="R275" s="30">
        <v>2019</v>
      </c>
      <c r="S275" s="25">
        <f>+'[4]Datos Anuales (sin Out y Cal)'!M275</f>
        <v>23537.968192291435</v>
      </c>
      <c r="T275" s="25">
        <f>+'[4]Datos Anuales (sin Out y Cal)'!N275</f>
        <v>30606731.399999999</v>
      </c>
      <c r="U275" s="72">
        <f>+'[4]Datos Anuales (sin Out y Cal)'!O275</f>
        <v>79.8</v>
      </c>
      <c r="V275" s="25">
        <f>+'[4]Datos Anuales (sin Out y Cal)'!P275</f>
        <v>352859.56</v>
      </c>
      <c r="W275" s="72">
        <f>+'[4]Datos Anuales (sin Out y Cal)'!Q275</f>
        <v>0.92</v>
      </c>
      <c r="X275" s="25">
        <f>+'[4]Datos Anuales (sin Out y Cal)'!R275</f>
        <v>0</v>
      </c>
      <c r="Y275" s="26"/>
      <c r="AA275" s="27">
        <v>219808</v>
      </c>
      <c r="AB275" s="27">
        <v>1507</v>
      </c>
      <c r="AC275" s="27">
        <v>7577007</v>
      </c>
      <c r="AD275" s="28">
        <v>0.57395828598958287</v>
      </c>
      <c r="AE275" s="28">
        <v>43.717876464941895</v>
      </c>
    </row>
    <row r="276" spans="1:31" ht="15" customHeight="1" x14ac:dyDescent="0.2">
      <c r="A276" s="24">
        <f>+'[4]Datos Anuales (sin Out y Cal)'!A276</f>
        <v>152</v>
      </c>
      <c r="B276" s="70" t="str">
        <f>+'[4]Datos Anuales (sin Out y Cal)'!B276</f>
        <v xml:space="preserve">Rockland Electric Company                                             </v>
      </c>
      <c r="C276" s="24">
        <f>+'[4]Datos Anuales (sin Out y Cal)'!C276</f>
        <v>2019</v>
      </c>
      <c r="D276" s="31">
        <f>+'[4]Datos Anuales (sin Out y Cal)'!D276</f>
        <v>336440403.87188649</v>
      </c>
      <c r="E276" s="25">
        <f>+'[4]Datos Anuales (sin Out y Cal)'!E276</f>
        <v>15864429.377763126</v>
      </c>
      <c r="F276" s="25">
        <f>+'[4]Datos Anuales (sin Out y Cal)'!F276</f>
        <v>16765835.871718924</v>
      </c>
      <c r="G276" s="31">
        <f>+'[4]Datos Anuales (sin Out y Cal)'!G276</f>
        <v>14961245.670187077</v>
      </c>
      <c r="H276" s="30">
        <v>152</v>
      </c>
      <c r="I276" s="31" t="s">
        <v>119</v>
      </c>
      <c r="J276" s="30">
        <v>2019</v>
      </c>
      <c r="K276" s="25">
        <f>+'[4]Datos Anuales (sin Out y Cal)'!H276</f>
        <v>17959969.352003165</v>
      </c>
      <c r="L276" s="25">
        <f>+'[4]Datos Anuales (sin Out y Cal)'!I276</f>
        <v>1549151</v>
      </c>
      <c r="M276" s="25">
        <f>+'[4]Datos Anuales (sin Out y Cal)'!J276</f>
        <v>29421</v>
      </c>
      <c r="N276" s="25">
        <f>+'[4]Datos Anuales (sin Out y Cal)'!K276</f>
        <v>73840</v>
      </c>
      <c r="O276" s="25">
        <f>+'[4]Datos Anuales (sin Out y Cal)'!L276</f>
        <v>390</v>
      </c>
      <c r="P276" s="30">
        <v>152</v>
      </c>
      <c r="Q276" s="34" t="s">
        <v>119</v>
      </c>
      <c r="R276" s="30">
        <v>2019</v>
      </c>
      <c r="S276" s="25">
        <f>+'[4]Datos Anuales (sin Out y Cal)'!M276</f>
        <v>5342.6907548766148</v>
      </c>
      <c r="T276" s="25">
        <f>+'[4]Datos Anuales (sin Out y Cal)'!N276</f>
        <v>7908264</v>
      </c>
      <c r="U276" s="72">
        <f>+'[4]Datos Anuales (sin Out y Cal)'!O276</f>
        <v>107.1</v>
      </c>
      <c r="V276" s="25">
        <f>+'[4]Datos Anuales (sin Out y Cal)'!P276</f>
        <v>74947.599999999991</v>
      </c>
      <c r="W276" s="72">
        <f>+'[4]Datos Anuales (sin Out y Cal)'!Q276</f>
        <v>1.0149999999999999</v>
      </c>
      <c r="X276" s="25">
        <f>+'[4]Datos Anuales (sin Out y Cal)'!R276</f>
        <v>0</v>
      </c>
      <c r="Y276" s="26"/>
      <c r="AA276" s="27">
        <v>0</v>
      </c>
      <c r="AB276" s="27">
        <v>390</v>
      </c>
      <c r="AC276" s="27">
        <v>1579715</v>
      </c>
      <c r="AD276" s="28">
        <v>0.46239169886430159</v>
      </c>
      <c r="AE276" s="28">
        <v>0</v>
      </c>
    </row>
    <row r="277" spans="1:31" ht="15" customHeight="1" x14ac:dyDescent="0.2">
      <c r="A277" s="24">
        <f>+'[4]Datos Anuales (sin Out y Cal)'!A277</f>
        <v>155</v>
      </c>
      <c r="B277" s="70" t="str">
        <f>+'[4]Datos Anuales (sin Out y Cal)'!B277</f>
        <v xml:space="preserve">San Diego Gas &amp; Electric Company                                      </v>
      </c>
      <c r="C277" s="24">
        <f>+'[4]Datos Anuales (sin Out y Cal)'!C277</f>
        <v>2019</v>
      </c>
      <c r="D277" s="31">
        <f>+'[4]Datos Anuales (sin Out y Cal)'!D277</f>
        <v>6506122568.1644783</v>
      </c>
      <c r="E277" s="25">
        <f>+'[4]Datos Anuales (sin Out y Cal)'!E277</f>
        <v>336951526.07802421</v>
      </c>
      <c r="F277" s="25">
        <f>+'[4]Datos Anuales (sin Out y Cal)'!F277</f>
        <v>223588763.11258996</v>
      </c>
      <c r="G277" s="31">
        <f>+'[4]Datos Anuales (sin Out y Cal)'!G277</f>
        <v>169381181.62379512</v>
      </c>
      <c r="H277" s="30">
        <v>155</v>
      </c>
      <c r="I277" s="31" t="s">
        <v>97</v>
      </c>
      <c r="J277" s="30">
        <v>2019</v>
      </c>
      <c r="K277" s="25">
        <f>+'[4]Datos Anuales (sin Out y Cal)'!H277</f>
        <v>366437290.00298196</v>
      </c>
      <c r="L277" s="25">
        <f>+'[4]Datos Anuales (sin Out y Cal)'!I277</f>
        <v>14405807</v>
      </c>
      <c r="M277" s="25">
        <f>+'[4]Datos Anuales (sin Out y Cal)'!J277</f>
        <v>781655</v>
      </c>
      <c r="N277" s="25">
        <f>+'[4]Datos Anuales (sin Out y Cal)'!K277</f>
        <v>1452137</v>
      </c>
      <c r="O277" s="25">
        <f>+'[4]Datos Anuales (sin Out y Cal)'!L277</f>
        <v>2537.5199182979941</v>
      </c>
      <c r="P277" s="30">
        <v>155</v>
      </c>
      <c r="Q277" s="34" t="s">
        <v>97</v>
      </c>
      <c r="R277" s="30">
        <v>2019</v>
      </c>
      <c r="S277" s="25">
        <f>+'[4]Datos Anuales (sin Out y Cal)'!M277</f>
        <v>23983.816812451769</v>
      </c>
      <c r="T277" s="25">
        <f>+'[4]Datos Anuales (sin Out y Cal)'!N277</f>
        <v>99674683.680000007</v>
      </c>
      <c r="U277" s="72">
        <f>+'[4]Datos Anuales (sin Out y Cal)'!O277</f>
        <v>68.64</v>
      </c>
      <c r="V277" s="25">
        <f>+'[4]Datos Anuales (sin Out y Cal)'!P277</f>
        <v>927915.54300000006</v>
      </c>
      <c r="W277" s="72">
        <f>+'[4]Datos Anuales (sin Out y Cal)'!Q277</f>
        <v>0.63900000000000001</v>
      </c>
      <c r="X277" s="25">
        <f>+'[4]Datos Anuales (sin Out y Cal)'!R277</f>
        <v>0</v>
      </c>
      <c r="Y277" s="26"/>
      <c r="AA277" s="27">
        <v>9822599</v>
      </c>
      <c r="AB277" s="27">
        <v>4175</v>
      </c>
      <c r="AC277" s="27">
        <v>25044183</v>
      </c>
      <c r="AD277" s="28">
        <v>0.68477245508982043</v>
      </c>
      <c r="AE277" s="28">
        <v>1637.4800817020061</v>
      </c>
    </row>
    <row r="278" spans="1:31" ht="15" customHeight="1" x14ac:dyDescent="0.2">
      <c r="A278" s="24">
        <f>+'[4]Datos Anuales (sin Out y Cal)'!A278</f>
        <v>157</v>
      </c>
      <c r="B278" s="70" t="str">
        <f>+'[4]Datos Anuales (sin Out y Cal)'!B278</f>
        <v xml:space="preserve">Sierra Pacific Power Company d/b/a NV Energy                          </v>
      </c>
      <c r="C278" s="24">
        <f>+'[4]Datos Anuales (sin Out y Cal)'!C278</f>
        <v>2019</v>
      </c>
      <c r="D278" s="31">
        <f>+'[4]Datos Anuales (sin Out y Cal)'!D278</f>
        <v>2230810044.7951469</v>
      </c>
      <c r="E278" s="25">
        <f>+'[4]Datos Anuales (sin Out y Cal)'!E278</f>
        <v>89315824.299261451</v>
      </c>
      <c r="F278" s="25">
        <f>+'[4]Datos Anuales (sin Out y Cal)'!F278</f>
        <v>22061444.840305194</v>
      </c>
      <c r="G278" s="31">
        <f>+'[4]Datos Anuales (sin Out y Cal)'!G278</f>
        <v>27731741.598750796</v>
      </c>
      <c r="H278" s="30">
        <v>157</v>
      </c>
      <c r="I278" s="31" t="s">
        <v>93</v>
      </c>
      <c r="J278" s="30">
        <v>2019</v>
      </c>
      <c r="K278" s="25">
        <f>+'[4]Datos Anuales (sin Out y Cal)'!H278</f>
        <v>24385699.21339988</v>
      </c>
      <c r="L278" s="25">
        <f>+'[4]Datos Anuales (sin Out y Cal)'!I278</f>
        <v>9195752</v>
      </c>
      <c r="M278" s="25">
        <f>+'[4]Datos Anuales (sin Out y Cal)'!J278</f>
        <v>707488</v>
      </c>
      <c r="N278" s="25">
        <f>+'[4]Datos Anuales (sin Out y Cal)'!K278</f>
        <v>352400</v>
      </c>
      <c r="O278" s="25">
        <f>+'[4]Datos Anuales (sin Out y Cal)'!L278</f>
        <v>1695.0333061735282</v>
      </c>
      <c r="P278" s="30">
        <v>157</v>
      </c>
      <c r="Q278" s="34" t="s">
        <v>93</v>
      </c>
      <c r="R278" s="30">
        <v>2019</v>
      </c>
      <c r="S278" s="25">
        <f>+'[4]Datos Anuales (sin Out y Cal)'!M278</f>
        <v>26327.496205246913</v>
      </c>
      <c r="T278" s="25">
        <f>+'[4]Datos Anuales (sin Out y Cal)'!N278</f>
        <v>66758656</v>
      </c>
      <c r="U278" s="72">
        <f>+'[4]Datos Anuales (sin Out y Cal)'!O278</f>
        <v>189.44</v>
      </c>
      <c r="V278" s="25">
        <f>+'[4]Datos Anuales (sin Out y Cal)'!P278</f>
        <v>606128</v>
      </c>
      <c r="W278" s="72">
        <f>+'[4]Datos Anuales (sin Out y Cal)'!Q278</f>
        <v>1.72</v>
      </c>
      <c r="X278" s="25">
        <f>+'[4]Datos Anuales (sin Out y Cal)'!R278</f>
        <v>0</v>
      </c>
      <c r="Y278" s="26"/>
      <c r="AA278" s="27">
        <v>662242</v>
      </c>
      <c r="AB278" s="27">
        <v>1808</v>
      </c>
      <c r="AC278" s="27">
        <v>10598996</v>
      </c>
      <c r="AD278" s="28">
        <v>0.6692096516749505</v>
      </c>
      <c r="AE278" s="28">
        <v>112.96669382647187</v>
      </c>
    </row>
    <row r="279" spans="1:31" ht="15" customHeight="1" x14ac:dyDescent="0.2">
      <c r="A279" s="24">
        <f>+'[4]Datos Anuales (sin Out y Cal)'!A279</f>
        <v>159</v>
      </c>
      <c r="B279" s="70" t="str">
        <f>+'[4]Datos Anuales (sin Out y Cal)'!B279</f>
        <v xml:space="preserve">South Carolina Electric &amp; Gas Company                                 </v>
      </c>
      <c r="C279" s="24">
        <f>+'[4]Datos Anuales (sin Out y Cal)'!C279</f>
        <v>2019</v>
      </c>
      <c r="D279" s="31">
        <f>+'[4]Datos Anuales (sin Out y Cal)'!D279</f>
        <v>3833842307.0765886</v>
      </c>
      <c r="E279" s="25">
        <f>+'[4]Datos Anuales (sin Out y Cal)'!E279</f>
        <v>198498062.23613089</v>
      </c>
      <c r="F279" s="25">
        <f>+'[4]Datos Anuales (sin Out y Cal)'!F279</f>
        <v>59306113.303546742</v>
      </c>
      <c r="G279" s="31">
        <f>+'[4]Datos Anuales (sin Out y Cal)'!G279</f>
        <v>60529280.525731929</v>
      </c>
      <c r="H279" s="30">
        <v>159</v>
      </c>
      <c r="I279" s="31" t="s">
        <v>95</v>
      </c>
      <c r="J279" s="30">
        <v>2019</v>
      </c>
      <c r="K279" s="25">
        <f>+'[4]Datos Anuales (sin Out y Cal)'!H279</f>
        <v>57301523.171656959</v>
      </c>
      <c r="L279" s="25">
        <f>+'[4]Datos Anuales (sin Out y Cal)'!I279</f>
        <v>21983941</v>
      </c>
      <c r="M279" s="25">
        <f>+'[4]Datos Anuales (sin Out y Cal)'!J279</f>
        <v>1056557</v>
      </c>
      <c r="N279" s="25">
        <f>+'[4]Datos Anuales (sin Out y Cal)'!K279</f>
        <v>739390</v>
      </c>
      <c r="O279" s="25">
        <f>+'[4]Datos Anuales (sin Out y Cal)'!L279</f>
        <v>4510.3894149932594</v>
      </c>
      <c r="P279" s="30">
        <v>159</v>
      </c>
      <c r="Q279" s="34" t="s">
        <v>95</v>
      </c>
      <c r="R279" s="30">
        <v>2019</v>
      </c>
      <c r="S279" s="25">
        <f>+'[4]Datos Anuales (sin Out y Cal)'!M279</f>
        <v>38417.589981249555</v>
      </c>
      <c r="T279" s="25">
        <f>+'[4]Datos Anuales (sin Out y Cal)'!N279</f>
        <v>57591087.100000001</v>
      </c>
      <c r="U279" s="72">
        <f>+'[4]Datos Anuales (sin Out y Cal)'!O279</f>
        <v>77.89</v>
      </c>
      <c r="V279" s="25">
        <f>+'[4]Datos Anuales (sin Out y Cal)'!P279</f>
        <v>1419628.8</v>
      </c>
      <c r="W279" s="72">
        <f>+'[4]Datos Anuales (sin Out y Cal)'!Q279</f>
        <v>1.92</v>
      </c>
      <c r="X279" s="25">
        <f>+'[4]Datos Anuales (sin Out y Cal)'!R279</f>
        <v>0</v>
      </c>
      <c r="Y279" s="26"/>
      <c r="AA279" s="27">
        <v>1045857</v>
      </c>
      <c r="AB279" s="27">
        <v>4714</v>
      </c>
      <c r="AC279" s="27">
        <v>24213721</v>
      </c>
      <c r="AD279" s="28">
        <v>0.58636474370523628</v>
      </c>
      <c r="AE279" s="28">
        <v>203.61058500674059</v>
      </c>
    </row>
    <row r="280" spans="1:31" ht="15" customHeight="1" x14ac:dyDescent="0.2">
      <c r="A280" s="24">
        <f>+'[4]Datos Anuales (sin Out y Cal)'!A280</f>
        <v>161</v>
      </c>
      <c r="B280" s="70" t="str">
        <f>+'[4]Datos Anuales (sin Out y Cal)'!B280</f>
        <v xml:space="preserve">Southern California Edison Company                                    </v>
      </c>
      <c r="C280" s="24">
        <f>+'[4]Datos Anuales (sin Out y Cal)'!C280</f>
        <v>2019</v>
      </c>
      <c r="D280" s="31">
        <f>+'[4]Datos Anuales (sin Out y Cal)'!D280</f>
        <v>25770646588.114059</v>
      </c>
      <c r="E280" s="25">
        <f>+'[4]Datos Anuales (sin Out y Cal)'!E280</f>
        <v>1265837079.6384211</v>
      </c>
      <c r="F280" s="25">
        <f>+'[4]Datos Anuales (sin Out y Cal)'!F280</f>
        <v>643670323.85215461</v>
      </c>
      <c r="G280" s="31">
        <f>+'[4]Datos Anuales (sin Out y Cal)'!G280</f>
        <v>969572768.92657435</v>
      </c>
      <c r="H280" s="30">
        <v>161</v>
      </c>
      <c r="I280" s="31" t="s">
        <v>114</v>
      </c>
      <c r="J280" s="30">
        <v>2019</v>
      </c>
      <c r="K280" s="25">
        <f>+'[4]Datos Anuales (sin Out y Cal)'!H280</f>
        <v>1196205815.1602211</v>
      </c>
      <c r="L280" s="25">
        <f>+'[4]Datos Anuales (sin Out y Cal)'!I280</f>
        <v>83611658</v>
      </c>
      <c r="M280" s="25">
        <f>+'[4]Datos Anuales (sin Out y Cal)'!J280</f>
        <v>2179122</v>
      </c>
      <c r="N280" s="25">
        <f>+'[4]Datos Anuales (sin Out y Cal)'!K280</f>
        <v>5139343</v>
      </c>
      <c r="O280" s="25">
        <f>+'[4]Datos Anuales (sin Out y Cal)'!L280</f>
        <v>20454.126065455555</v>
      </c>
      <c r="P280" s="30">
        <v>161</v>
      </c>
      <c r="Q280" s="34" t="s">
        <v>114</v>
      </c>
      <c r="R280" s="30">
        <v>2019</v>
      </c>
      <c r="S280" s="25">
        <f>+'[4]Datos Anuales (sin Out y Cal)'!M280</f>
        <v>127710.40428537413</v>
      </c>
      <c r="T280" s="25">
        <f>+'[4]Datos Anuales (sin Out y Cal)'!N280</f>
        <v>466395377.25</v>
      </c>
      <c r="U280" s="72">
        <f>+'[4]Datos Anuales (sin Out y Cal)'!O280</f>
        <v>90.75</v>
      </c>
      <c r="V280" s="25">
        <f>+'[4]Datos Anuales (sin Out y Cal)'!P280</f>
        <v>5344916.72</v>
      </c>
      <c r="W280" s="72">
        <f>+'[4]Datos Anuales (sin Out y Cal)'!Q280</f>
        <v>1.04</v>
      </c>
      <c r="X280" s="25">
        <f>+'[4]Datos Anuales (sin Out y Cal)'!R280</f>
        <v>0</v>
      </c>
      <c r="Y280" s="26"/>
      <c r="AA280" s="27">
        <v>4658326</v>
      </c>
      <c r="AB280" s="27">
        <v>21929</v>
      </c>
      <c r="AC280" s="27">
        <v>69261805</v>
      </c>
      <c r="AD280" s="28">
        <v>0.36055445958740651</v>
      </c>
      <c r="AE280" s="28">
        <v>1474.8739345444435</v>
      </c>
    </row>
    <row r="281" spans="1:31" ht="15" customHeight="1" x14ac:dyDescent="0.2">
      <c r="A281" s="24">
        <f>+'[4]Datos Anuales (sin Out y Cal)'!A281</f>
        <v>163</v>
      </c>
      <c r="B281" s="70" t="str">
        <f>+'[4]Datos Anuales (sin Out y Cal)'!B281</f>
        <v xml:space="preserve">Southern Indiana Gas and Electric Company                             </v>
      </c>
      <c r="C281" s="24">
        <f>+'[4]Datos Anuales (sin Out y Cal)'!C281</f>
        <v>2019</v>
      </c>
      <c r="D281" s="31">
        <f>+'[4]Datos Anuales (sin Out y Cal)'!D281</f>
        <v>1152116805.3252945</v>
      </c>
      <c r="E281" s="25">
        <f>+'[4]Datos Anuales (sin Out y Cal)'!E281</f>
        <v>35329807.653263919</v>
      </c>
      <c r="F281" s="25">
        <f>+'[4]Datos Anuales (sin Out y Cal)'!F281</f>
        <v>17310920.849620238</v>
      </c>
      <c r="G281" s="31">
        <f>+'[4]Datos Anuales (sin Out y Cal)'!G281</f>
        <v>18411600.555901539</v>
      </c>
      <c r="H281" s="30">
        <v>163</v>
      </c>
      <c r="I281" s="31" t="s">
        <v>103</v>
      </c>
      <c r="J281" s="30">
        <v>2019</v>
      </c>
      <c r="K281" s="25">
        <f>+'[4]Datos Anuales (sin Out y Cal)'!H281</f>
        <v>16779655.054731797</v>
      </c>
      <c r="L281" s="25">
        <f>+'[4]Datos Anuales (sin Out y Cal)'!I281</f>
        <v>4703924</v>
      </c>
      <c r="M281" s="25">
        <f>+'[4]Datos Anuales (sin Out y Cal)'!J281</f>
        <v>326578</v>
      </c>
      <c r="N281" s="25">
        <f>+'[4]Datos Anuales (sin Out y Cal)'!K281</f>
        <v>147287</v>
      </c>
      <c r="O281" s="25">
        <f>+'[4]Datos Anuales (sin Out y Cal)'!L281</f>
        <v>1063.5444685380207</v>
      </c>
      <c r="P281" s="30">
        <v>163</v>
      </c>
      <c r="Q281" s="34" t="s">
        <v>103</v>
      </c>
      <c r="R281" s="30">
        <v>2019</v>
      </c>
      <c r="S281" s="25">
        <f>+'[4]Datos Anuales (sin Out y Cal)'!M281</f>
        <v>9510.7459141138024</v>
      </c>
      <c r="T281" s="25">
        <f>+'[4]Datos Anuales (sin Out y Cal)'!N281</f>
        <v>14787614.800000001</v>
      </c>
      <c r="U281" s="72">
        <f>+'[4]Datos Anuales (sin Out y Cal)'!O281</f>
        <v>100.4</v>
      </c>
      <c r="V281" s="25">
        <f>+'[4]Datos Anuales (sin Out y Cal)'!P281</f>
        <v>201783.19</v>
      </c>
      <c r="W281" s="72">
        <f>+'[4]Datos Anuales (sin Out y Cal)'!Q281</f>
        <v>1.37</v>
      </c>
      <c r="X281" s="25">
        <f>+'[4]Datos Anuales (sin Out y Cal)'!R281</f>
        <v>0</v>
      </c>
      <c r="Y281" s="26"/>
      <c r="AA281" s="27">
        <v>495281</v>
      </c>
      <c r="AB281" s="27">
        <v>1168</v>
      </c>
      <c r="AC281" s="27">
        <v>5538129</v>
      </c>
      <c r="AD281" s="28">
        <v>0.541272694220304</v>
      </c>
      <c r="AE281" s="28">
        <v>104.45553146197931</v>
      </c>
    </row>
    <row r="282" spans="1:31" ht="15" customHeight="1" x14ac:dyDescent="0.2">
      <c r="A282" s="24">
        <f>+'[4]Datos Anuales (sin Out y Cal)'!A282</f>
        <v>164</v>
      </c>
      <c r="B282" s="70" t="str">
        <f>+'[4]Datos Anuales (sin Out y Cal)'!B282</f>
        <v xml:space="preserve">Southwestern Electric Power Company                                   </v>
      </c>
      <c r="C282" s="24">
        <f>+'[4]Datos Anuales (sin Out y Cal)'!C282</f>
        <v>2019</v>
      </c>
      <c r="D282" s="31">
        <f>+'[4]Datos Anuales (sin Out y Cal)'!D282</f>
        <v>2584982276.825901</v>
      </c>
      <c r="E282" s="25">
        <f>+'[4]Datos Anuales (sin Out y Cal)'!E282</f>
        <v>115113465.86552761</v>
      </c>
      <c r="F282" s="25">
        <f>+'[4]Datos Anuales (sin Out y Cal)'!F282</f>
        <v>49830583.603199422</v>
      </c>
      <c r="G282" s="31">
        <f>+'[4]Datos Anuales (sin Out y Cal)'!G282</f>
        <v>86028702.16812025</v>
      </c>
      <c r="H282" s="30">
        <v>164</v>
      </c>
      <c r="I282" s="31" t="s">
        <v>45</v>
      </c>
      <c r="J282" s="30">
        <v>2019</v>
      </c>
      <c r="K282" s="25">
        <f>+'[4]Datos Anuales (sin Out y Cal)'!H282</f>
        <v>22834763.210761733</v>
      </c>
      <c r="L282" s="25">
        <f>+'[4]Datos Anuales (sin Out y Cal)'!I282</f>
        <v>17496061</v>
      </c>
      <c r="M282" s="25">
        <f>+'[4]Datos Anuales (sin Out y Cal)'!J282</f>
        <v>566005</v>
      </c>
      <c r="N282" s="25">
        <f>+'[4]Datos Anuales (sin Out y Cal)'!K282</f>
        <v>538751</v>
      </c>
      <c r="O282" s="25">
        <f>+'[4]Datos Anuales (sin Out y Cal)'!L282</f>
        <v>3324.7592940837785</v>
      </c>
      <c r="P282" s="30">
        <v>164</v>
      </c>
      <c r="Q282" s="34" t="s">
        <v>45</v>
      </c>
      <c r="R282" s="30">
        <v>2019</v>
      </c>
      <c r="S282" s="25">
        <f>+'[4]Datos Anuales (sin Out y Cal)'!M282</f>
        <v>44846.718636708341</v>
      </c>
      <c r="T282" s="25">
        <f>+'[4]Datos Anuales (sin Out y Cal)'!N282</f>
        <v>91749295.300000012</v>
      </c>
      <c r="U282" s="72">
        <f>+'[4]Datos Anuales (sin Out y Cal)'!O282</f>
        <v>170.3</v>
      </c>
      <c r="V282" s="25">
        <f>+'[4]Datos Anuales (sin Out y Cal)'!P282</f>
        <v>971368.05299999996</v>
      </c>
      <c r="W282" s="72">
        <f>+'[4]Datos Anuales (sin Out y Cal)'!Q282</f>
        <v>1.8029999999999999</v>
      </c>
      <c r="X282" s="25">
        <f>+'[4]Datos Anuales (sin Out y Cal)'!R282</f>
        <v>0</v>
      </c>
      <c r="Y282" s="26"/>
      <c r="AA282" s="27">
        <v>7664400</v>
      </c>
      <c r="AB282" s="27">
        <v>4727</v>
      </c>
      <c r="AC282" s="27">
        <v>25836947</v>
      </c>
      <c r="AD282" s="28">
        <v>0.62395243780748511</v>
      </c>
      <c r="AE282" s="28">
        <v>1402.2407059162213</v>
      </c>
    </row>
    <row r="283" spans="1:31" ht="15" customHeight="1" x14ac:dyDescent="0.2">
      <c r="A283" s="24">
        <f>+'[4]Datos Anuales (sin Out y Cal)'!A283</f>
        <v>166</v>
      </c>
      <c r="B283" s="70" t="str">
        <f>+'[4]Datos Anuales (sin Out y Cal)'!B283</f>
        <v xml:space="preserve">Southwestern Public Service Company                                   </v>
      </c>
      <c r="C283" s="24">
        <f>+'[4]Datos Anuales (sin Out y Cal)'!C283</f>
        <v>2019</v>
      </c>
      <c r="D283" s="31">
        <f>+'[4]Datos Anuales (sin Out y Cal)'!D283</f>
        <v>3021277225.056365</v>
      </c>
      <c r="E283" s="25">
        <f>+'[4]Datos Anuales (sin Out y Cal)'!E283</f>
        <v>90967736.350025117</v>
      </c>
      <c r="F283" s="25">
        <f>+'[4]Datos Anuales (sin Out y Cal)'!F283</f>
        <v>41337605.595334277</v>
      </c>
      <c r="G283" s="31">
        <f>+'[4]Datos Anuales (sin Out y Cal)'!G283</f>
        <v>47840794.341479391</v>
      </c>
      <c r="H283" s="30">
        <v>166</v>
      </c>
      <c r="I283" s="31" t="s">
        <v>116</v>
      </c>
      <c r="J283" s="30">
        <v>2019</v>
      </c>
      <c r="K283" s="25">
        <f>+'[4]Datos Anuales (sin Out y Cal)'!H283</f>
        <v>26776529.377198067</v>
      </c>
      <c r="L283" s="25">
        <f>+'[4]Datos Anuales (sin Out y Cal)'!I283</f>
        <v>21027060</v>
      </c>
      <c r="M283" s="25">
        <f>+'[4]Datos Anuales (sin Out y Cal)'!J283</f>
        <v>553481</v>
      </c>
      <c r="N283" s="25">
        <f>+'[4]Datos Anuales (sin Out y Cal)'!K283</f>
        <v>394676</v>
      </c>
      <c r="O283" s="25">
        <f>+'[4]Datos Anuales (sin Out y Cal)'!L283</f>
        <v>3028.7065901069627</v>
      </c>
      <c r="P283" s="30">
        <v>166</v>
      </c>
      <c r="Q283" s="34" t="s">
        <v>116</v>
      </c>
      <c r="R283" s="30">
        <v>2019</v>
      </c>
      <c r="S283" s="25">
        <f>+'[4]Datos Anuales (sin Out y Cal)'!M283</f>
        <v>34603.211571424639</v>
      </c>
      <c r="T283" s="25">
        <f>+'[4]Datos Anuales (sin Out y Cal)'!N283</f>
        <v>53916688.360000007</v>
      </c>
      <c r="U283" s="72">
        <f>+'[4]Datos Anuales (sin Out y Cal)'!O283</f>
        <v>136.61000000000001</v>
      </c>
      <c r="V283" s="25">
        <f>+'[4]Datos Anuales (sin Out y Cal)'!P283</f>
        <v>603854.28</v>
      </c>
      <c r="W283" s="72">
        <f>+'[4]Datos Anuales (sin Out y Cal)'!Q283</f>
        <v>1.53</v>
      </c>
      <c r="X283" s="25">
        <f>+'[4]Datos Anuales (sin Out y Cal)'!R283</f>
        <v>0</v>
      </c>
      <c r="Y283" s="26"/>
      <c r="AA283" s="27">
        <v>8787530</v>
      </c>
      <c r="AB283" s="27">
        <v>4261</v>
      </c>
      <c r="AC283" s="27">
        <v>30385349</v>
      </c>
      <c r="AD283" s="28">
        <v>0.81404532882391967</v>
      </c>
      <c r="AE283" s="28">
        <v>1232.2934098930375</v>
      </c>
    </row>
    <row r="284" spans="1:31" ht="15" customHeight="1" x14ac:dyDescent="0.2">
      <c r="A284" s="24">
        <f>+'[4]Datos Anuales (sin Out y Cal)'!A284</f>
        <v>167</v>
      </c>
      <c r="B284" s="70" t="str">
        <f>+'[4]Datos Anuales (sin Out y Cal)'!B284</f>
        <v xml:space="preserve">Superior Water, Light and Power Company                               </v>
      </c>
      <c r="C284" s="24">
        <f>+'[4]Datos Anuales (sin Out y Cal)'!C284</f>
        <v>2019</v>
      </c>
      <c r="D284" s="31">
        <f>+'[4]Datos Anuales (sin Out y Cal)'!D284</f>
        <v>51459839.793766975</v>
      </c>
      <c r="E284" s="25">
        <f>+'[4]Datos Anuales (sin Out y Cal)'!E284</f>
        <v>5247329.4214604031</v>
      </c>
      <c r="F284" s="25">
        <f>+'[4]Datos Anuales (sin Out y Cal)'!F284</f>
        <v>2099471.624788085</v>
      </c>
      <c r="G284" s="31">
        <f>+'[4]Datos Anuales (sin Out y Cal)'!G284</f>
        <v>856816.67937379738</v>
      </c>
      <c r="H284" s="30">
        <v>167</v>
      </c>
      <c r="I284" s="31" t="s">
        <v>118</v>
      </c>
      <c r="J284" s="30">
        <v>2019</v>
      </c>
      <c r="K284" s="25">
        <f>+'[4]Datos Anuales (sin Out y Cal)'!H284</f>
        <v>2600964.3207799825</v>
      </c>
      <c r="L284" s="25">
        <f>+'[4]Datos Anuales (sin Out y Cal)'!I284</f>
        <v>784218</v>
      </c>
      <c r="M284" s="25">
        <f>+'[4]Datos Anuales (sin Out y Cal)'!J284</f>
        <v>12130</v>
      </c>
      <c r="N284" s="25">
        <f>+'[4]Datos Anuales (sin Out y Cal)'!K284</f>
        <v>14952</v>
      </c>
      <c r="O284" s="25">
        <f>+'[4]Datos Anuales (sin Out y Cal)'!L284</f>
        <v>118</v>
      </c>
      <c r="P284" s="30">
        <v>167</v>
      </c>
      <c r="Q284" s="34" t="s">
        <v>118</v>
      </c>
      <c r="R284" s="30">
        <v>2019</v>
      </c>
      <c r="S284" s="25">
        <f>+'[4]Datos Anuales (sin Out y Cal)'!M284</f>
        <v>404.54883647830434</v>
      </c>
      <c r="T284" s="25">
        <f>+'[4]Datos Anuales (sin Out y Cal)'!N284</f>
        <v>443476.32</v>
      </c>
      <c r="U284" s="72">
        <f>+'[4]Datos Anuales (sin Out y Cal)'!O284</f>
        <v>29.66</v>
      </c>
      <c r="V284" s="25">
        <f>+'[4]Datos Anuales (sin Out y Cal)'!P284</f>
        <v>20035.68</v>
      </c>
      <c r="W284" s="72">
        <f>+'[4]Datos Anuales (sin Out y Cal)'!Q284</f>
        <v>1.34</v>
      </c>
      <c r="X284" s="25">
        <f>+'[4]Datos Anuales (sin Out y Cal)'!R284</f>
        <v>0</v>
      </c>
      <c r="Y284" s="26"/>
      <c r="AA284" s="27">
        <v>0</v>
      </c>
      <c r="AB284" s="27">
        <v>118</v>
      </c>
      <c r="AC284" s="27">
        <v>796348</v>
      </c>
      <c r="AD284" s="28">
        <v>0.77040089776333098</v>
      </c>
      <c r="AE284" s="28">
        <v>0</v>
      </c>
    </row>
    <row r="285" spans="1:31" ht="15" customHeight="1" x14ac:dyDescent="0.2">
      <c r="A285" s="24">
        <f>+'[4]Datos Anuales (sin Out y Cal)'!A285</f>
        <v>170</v>
      </c>
      <c r="B285" s="70" t="str">
        <f>+'[4]Datos Anuales (sin Out y Cal)'!B285</f>
        <v xml:space="preserve">Tampa Electric Company                                                </v>
      </c>
      <c r="C285" s="24">
        <f>+'[4]Datos Anuales (sin Out y Cal)'!C285</f>
        <v>2019</v>
      </c>
      <c r="D285" s="31">
        <f>+'[4]Datos Anuales (sin Out y Cal)'!D285</f>
        <v>2523167768.3408604</v>
      </c>
      <c r="E285" s="25">
        <f>+'[4]Datos Anuales (sin Out y Cal)'!E285</f>
        <v>110111031.99893534</v>
      </c>
      <c r="F285" s="25">
        <f>+'[4]Datos Anuales (sin Out y Cal)'!F285</f>
        <v>89026400.251264676</v>
      </c>
      <c r="G285" s="31">
        <f>+'[4]Datos Anuales (sin Out y Cal)'!G285</f>
        <v>52633597.065113112</v>
      </c>
      <c r="H285" s="30">
        <v>170</v>
      </c>
      <c r="I285" s="31" t="s">
        <v>120</v>
      </c>
      <c r="J285" s="30">
        <v>2019</v>
      </c>
      <c r="K285" s="25">
        <f>+'[4]Datos Anuales (sin Out y Cal)'!H285</f>
        <v>66097527.226948187</v>
      </c>
      <c r="L285" s="25">
        <f>+'[4]Datos Anuales (sin Out y Cal)'!I285</f>
        <v>19783567</v>
      </c>
      <c r="M285" s="25">
        <f>+'[4]Datos Anuales (sin Out y Cal)'!J285</f>
        <v>985667</v>
      </c>
      <c r="N285" s="25">
        <f>+'[4]Datos Anuales (sin Out y Cal)'!K285</f>
        <v>771960</v>
      </c>
      <c r="O285" s="25">
        <f>+'[4]Datos Anuales (sin Out y Cal)'!L285</f>
        <v>4044.8293442132217</v>
      </c>
      <c r="P285" s="30">
        <v>170</v>
      </c>
      <c r="Q285" s="34" t="s">
        <v>120</v>
      </c>
      <c r="R285" s="30">
        <v>2019</v>
      </c>
      <c r="S285" s="25">
        <f>+'[4]Datos Anuales (sin Out y Cal)'!M285</f>
        <v>20765.995590538321</v>
      </c>
      <c r="T285" s="25">
        <f>+'[4]Datos Anuales (sin Out y Cal)'!N285</f>
        <v>66164691.599999994</v>
      </c>
      <c r="U285" s="72">
        <f>+'[4]Datos Anuales (sin Out y Cal)'!O285</f>
        <v>85.71</v>
      </c>
      <c r="V285" s="25">
        <f>+'[4]Datos Anuales (sin Out y Cal)'!P285</f>
        <v>1049865.6000000001</v>
      </c>
      <c r="W285" s="72">
        <f>+'[4]Datos Anuales (sin Out y Cal)'!Q285</f>
        <v>1.36</v>
      </c>
      <c r="X285" s="25">
        <f>+'[4]Datos Anuales (sin Out y Cal)'!R285</f>
        <v>0</v>
      </c>
      <c r="Y285" s="26"/>
      <c r="AA285" s="27">
        <v>155201</v>
      </c>
      <c r="AB285" s="27">
        <v>4075</v>
      </c>
      <c r="AC285" s="27">
        <v>20962225</v>
      </c>
      <c r="AD285" s="28">
        <v>0.58722651763453504</v>
      </c>
      <c r="AE285" s="28">
        <v>30.170655786778365</v>
      </c>
    </row>
    <row r="286" spans="1:31" ht="15" customHeight="1" x14ac:dyDescent="0.2">
      <c r="A286" s="24">
        <f>+'[4]Datos Anuales (sin Out y Cal)'!A286</f>
        <v>175</v>
      </c>
      <c r="B286" s="70" t="str">
        <f>+'[4]Datos Anuales (sin Out y Cal)'!B286</f>
        <v xml:space="preserve">Toledo Edison Company, The                                            </v>
      </c>
      <c r="C286" s="24">
        <f>+'[4]Datos Anuales (sin Out y Cal)'!C286</f>
        <v>2019</v>
      </c>
      <c r="D286" s="31">
        <f>+'[4]Datos Anuales (sin Out y Cal)'!D286</f>
        <v>1353784529.4452031</v>
      </c>
      <c r="E286" s="25">
        <f>+'[4]Datos Anuales (sin Out y Cal)'!E286</f>
        <v>88240010.327174947</v>
      </c>
      <c r="F286" s="25">
        <f>+'[4]Datos Anuales (sin Out y Cal)'!F286</f>
        <v>22688689.026285425</v>
      </c>
      <c r="G286" s="31">
        <f>+'[4]Datos Anuales (sin Out y Cal)'!G286</f>
        <v>21412858.096845314</v>
      </c>
      <c r="H286" s="30">
        <v>175</v>
      </c>
      <c r="I286" s="31" t="s">
        <v>126</v>
      </c>
      <c r="J286" s="30">
        <v>2019</v>
      </c>
      <c r="K286" s="25">
        <f>+'[4]Datos Anuales (sin Out y Cal)'!H286</f>
        <v>9930444.1334036756</v>
      </c>
      <c r="L286" s="25">
        <f>+'[4]Datos Anuales (sin Out y Cal)'!I286</f>
        <v>10369218</v>
      </c>
      <c r="M286" s="25">
        <f>+'[4]Datos Anuales (sin Out y Cal)'!J286</f>
        <v>41231</v>
      </c>
      <c r="N286" s="25">
        <f>+'[4]Datos Anuales (sin Out y Cal)'!K286</f>
        <v>311844</v>
      </c>
      <c r="O286" s="25">
        <f>+'[4]Datos Anuales (sin Out y Cal)'!L286</f>
        <v>2287</v>
      </c>
      <c r="P286" s="30">
        <v>175</v>
      </c>
      <c r="Q286" s="34" t="s">
        <v>126</v>
      </c>
      <c r="R286" s="30">
        <v>2019</v>
      </c>
      <c r="S286" s="25">
        <f>+'[4]Datos Anuales (sin Out y Cal)'!M286</f>
        <v>29613.915861387937</v>
      </c>
      <c r="T286" s="25">
        <f>+'[4]Datos Anuales (sin Out y Cal)'!N286</f>
        <v>20855191.187999997</v>
      </c>
      <c r="U286" s="72">
        <f>+'[4]Datos Anuales (sin Out y Cal)'!O286</f>
        <v>66.876999999999995</v>
      </c>
      <c r="V286" s="25">
        <f>+'[4]Datos Anuales (sin Out y Cal)'!P286</f>
        <v>263508.18</v>
      </c>
      <c r="W286" s="72">
        <f>+'[4]Datos Anuales (sin Out y Cal)'!Q286</f>
        <v>0.84499999999999997</v>
      </c>
      <c r="X286" s="25">
        <f>+'[4]Datos Anuales (sin Out y Cal)'!R286</f>
        <v>0</v>
      </c>
      <c r="Y286" s="26"/>
      <c r="AA286" s="27">
        <v>0</v>
      </c>
      <c r="AB286" s="27">
        <v>2287</v>
      </c>
      <c r="AC286" s="27">
        <v>1136241</v>
      </c>
      <c r="AD286" s="28">
        <v>5.6715293708932558E-2</v>
      </c>
      <c r="AE286" s="28">
        <v>0</v>
      </c>
    </row>
    <row r="287" spans="1:31" ht="15" customHeight="1" x14ac:dyDescent="0.2">
      <c r="A287" s="24">
        <f>+'[4]Datos Anuales (sin Out y Cal)'!A287</f>
        <v>177</v>
      </c>
      <c r="B287" s="70" t="str">
        <f>+'[4]Datos Anuales (sin Out y Cal)'!B287</f>
        <v xml:space="preserve">UNION ELECTRIC COMPANY                                                </v>
      </c>
      <c r="C287" s="24">
        <f>+'[4]Datos Anuales (sin Out y Cal)'!C287</f>
        <v>2019</v>
      </c>
      <c r="D287" s="31">
        <f>+'[4]Datos Anuales (sin Out y Cal)'!D287</f>
        <v>7863390106.9932346</v>
      </c>
      <c r="E287" s="25">
        <f>+'[4]Datos Anuales (sin Out y Cal)'!E287</f>
        <v>197858027.12650895</v>
      </c>
      <c r="F287" s="25">
        <f>+'[4]Datos Anuales (sin Out y Cal)'!F287</f>
        <v>173217979.15268648</v>
      </c>
      <c r="G287" s="31">
        <f>+'[4]Datos Anuales (sin Out y Cal)'!G287</f>
        <v>142519702.18073764</v>
      </c>
      <c r="H287" s="30">
        <v>177</v>
      </c>
      <c r="I287" s="31" t="s">
        <v>79</v>
      </c>
      <c r="J287" s="30">
        <v>2019</v>
      </c>
      <c r="K287" s="25">
        <f>+'[4]Datos Anuales (sin Out y Cal)'!H287</f>
        <v>89952775.29800874</v>
      </c>
      <c r="L287" s="25">
        <f>+'[4]Datos Anuales (sin Out y Cal)'!I287</f>
        <v>32119373</v>
      </c>
      <c r="M287" s="25">
        <f>+'[4]Datos Anuales (sin Out y Cal)'!J287</f>
        <v>1885391</v>
      </c>
      <c r="N287" s="25">
        <f>+'[4]Datos Anuales (sin Out y Cal)'!K287</f>
        <v>1230256</v>
      </c>
      <c r="O287" s="25">
        <f>+'[4]Datos Anuales (sin Out y Cal)'!L287</f>
        <v>5995.4010359698996</v>
      </c>
      <c r="P287" s="30">
        <v>177</v>
      </c>
      <c r="Q287" s="34" t="s">
        <v>79</v>
      </c>
      <c r="R287" s="30">
        <v>2019</v>
      </c>
      <c r="S287" s="25">
        <f>+'[4]Datos Anuales (sin Out y Cal)'!M287</f>
        <v>50717.705610889781</v>
      </c>
      <c r="T287" s="25">
        <f>+'[4]Datos Anuales (sin Out y Cal)'!N287</f>
        <v>130407136</v>
      </c>
      <c r="U287" s="72">
        <f>+'[4]Datos Anuales (sin Out y Cal)'!O287</f>
        <v>106</v>
      </c>
      <c r="V287" s="25">
        <f>+'[4]Datos Anuales (sin Out y Cal)'!P287</f>
        <v>1390189.2799999998</v>
      </c>
      <c r="W287" s="72">
        <f>+'[4]Datos Anuales (sin Out y Cal)'!Q287</f>
        <v>1.1299999999999999</v>
      </c>
      <c r="X287" s="25">
        <f>+'[4]Datos Anuales (sin Out y Cal)'!R287</f>
        <v>0</v>
      </c>
      <c r="Y287" s="26"/>
      <c r="AA287" s="27">
        <v>5476692</v>
      </c>
      <c r="AB287" s="27">
        <v>6961</v>
      </c>
      <c r="AC287" s="27">
        <v>39481456</v>
      </c>
      <c r="AD287" s="28">
        <v>0.64746667506308797</v>
      </c>
      <c r="AE287" s="28">
        <v>965.59896403010066</v>
      </c>
    </row>
    <row r="288" spans="1:31" ht="15" customHeight="1" x14ac:dyDescent="0.2">
      <c r="A288" s="24">
        <f>+'[4]Datos Anuales (sin Out y Cal)'!A288</f>
        <v>178</v>
      </c>
      <c r="B288" s="70" t="str">
        <f>+'[4]Datos Anuales (sin Out y Cal)'!B288</f>
        <v xml:space="preserve">Duke Energy Kentucky, Inc.                                            </v>
      </c>
      <c r="C288" s="24">
        <f>+'[4]Datos Anuales (sin Out y Cal)'!C288</f>
        <v>2019</v>
      </c>
      <c r="D288" s="31">
        <f>+'[4]Datos Anuales (sin Out y Cal)'!D288</f>
        <v>592477477.86326969</v>
      </c>
      <c r="E288" s="25">
        <f>+'[4]Datos Anuales (sin Out y Cal)'!E288</f>
        <v>35064198.324684955</v>
      </c>
      <c r="F288" s="25">
        <f>+'[4]Datos Anuales (sin Out y Cal)'!F288</f>
        <v>7001871.5984742437</v>
      </c>
      <c r="G288" s="31">
        <f>+'[4]Datos Anuales (sin Out y Cal)'!G288</f>
        <v>15394932.124216449</v>
      </c>
      <c r="H288" s="30">
        <v>178</v>
      </c>
      <c r="I288" s="31" t="s">
        <v>48</v>
      </c>
      <c r="J288" s="30">
        <v>2019</v>
      </c>
      <c r="K288" s="25">
        <f>+'[4]Datos Anuales (sin Out y Cal)'!H288</f>
        <v>5145852.1069925949</v>
      </c>
      <c r="L288" s="25">
        <f>+'[4]Datos Anuales (sin Out y Cal)'!I288</f>
        <v>4070995</v>
      </c>
      <c r="M288" s="25">
        <f>+'[4]Datos Anuales (sin Out y Cal)'!J288</f>
        <v>283511</v>
      </c>
      <c r="N288" s="25">
        <f>+'[4]Datos Anuales (sin Out y Cal)'!K288</f>
        <v>143432</v>
      </c>
      <c r="O288" s="25">
        <f>+'[4]Datos Anuales (sin Out y Cal)'!L288</f>
        <v>728.15072609751621</v>
      </c>
      <c r="P288" s="30">
        <v>178</v>
      </c>
      <c r="Q288" s="34" t="s">
        <v>48</v>
      </c>
      <c r="R288" s="30">
        <v>2019</v>
      </c>
      <c r="S288" s="25">
        <f>+'[4]Datos Anuales (sin Out y Cal)'!M288</f>
        <v>7392.9686346165181</v>
      </c>
      <c r="T288" s="25">
        <f>+'[4]Datos Anuales (sin Out y Cal)'!N288</f>
        <v>24383440</v>
      </c>
      <c r="U288" s="72">
        <f>+'[4]Datos Anuales (sin Out y Cal)'!O288</f>
        <v>170</v>
      </c>
      <c r="V288" s="25">
        <f>+'[4]Datos Anuales (sin Out y Cal)'!P288</f>
        <v>206542.07999999999</v>
      </c>
      <c r="W288" s="72">
        <f>+'[4]Datos Anuales (sin Out y Cal)'!Q288</f>
        <v>1.44</v>
      </c>
      <c r="X288" s="25">
        <f>+'[4]Datos Anuales (sin Out y Cal)'!R288</f>
        <v>0</v>
      </c>
      <c r="Y288" s="26"/>
      <c r="AA288" s="27">
        <v>483571</v>
      </c>
      <c r="AB288" s="27">
        <v>809</v>
      </c>
      <c r="AC288" s="27">
        <v>4838744</v>
      </c>
      <c r="AD288" s="28">
        <v>0.68277878433829464</v>
      </c>
      <c r="AE288" s="28">
        <v>80.849273902483787</v>
      </c>
    </row>
    <row r="289" spans="1:31" ht="15" customHeight="1" x14ac:dyDescent="0.2">
      <c r="A289" s="24">
        <f>+'[4]Datos Anuales (sin Out y Cal)'!A289</f>
        <v>179</v>
      </c>
      <c r="B289" s="70" t="str">
        <f>+'[4]Datos Anuales (sin Out y Cal)'!B289</f>
        <v xml:space="preserve">The United Illuminating Company                                       </v>
      </c>
      <c r="C289" s="24">
        <f>+'[4]Datos Anuales (sin Out y Cal)'!C289</f>
        <v>2019</v>
      </c>
      <c r="D289" s="31">
        <f>+'[4]Datos Anuales (sin Out y Cal)'!D289</f>
        <v>1755745076.8108308</v>
      </c>
      <c r="E289" s="25">
        <f>+'[4]Datos Anuales (sin Out y Cal)'!E289</f>
        <v>107892552.72340356</v>
      </c>
      <c r="F289" s="25">
        <f>+'[4]Datos Anuales (sin Out y Cal)'!F289</f>
        <v>98715866.522549942</v>
      </c>
      <c r="G289" s="31">
        <f>+'[4]Datos Anuales (sin Out y Cal)'!G289</f>
        <v>108174100.20834914</v>
      </c>
      <c r="H289" s="30">
        <v>179</v>
      </c>
      <c r="I289" s="31" t="s">
        <v>82</v>
      </c>
      <c r="J289" s="30">
        <v>2019</v>
      </c>
      <c r="K289" s="25">
        <f>+'[4]Datos Anuales (sin Out y Cal)'!H289</f>
        <v>16606619.573425768</v>
      </c>
      <c r="L289" s="25">
        <f>+'[4]Datos Anuales (sin Out y Cal)'!I289</f>
        <v>4978470</v>
      </c>
      <c r="M289" s="25">
        <f>+'[4]Datos Anuales (sin Out y Cal)'!J289</f>
        <v>205404</v>
      </c>
      <c r="N289" s="25">
        <f>+'[4]Datos Anuales (sin Out y Cal)'!K289</f>
        <v>337885</v>
      </c>
      <c r="O289" s="25">
        <f>+'[4]Datos Anuales (sin Out y Cal)'!L289</f>
        <v>1216</v>
      </c>
      <c r="P289" s="30">
        <v>179</v>
      </c>
      <c r="Q289" s="34" t="s">
        <v>82</v>
      </c>
      <c r="R289" s="30">
        <v>2019</v>
      </c>
      <c r="S289" s="25">
        <f>+'[4]Datos Anuales (sin Out y Cal)'!M289</f>
        <v>9218.2612806143752</v>
      </c>
      <c r="T289" s="25">
        <f>+'[4]Datos Anuales (sin Out y Cal)'!N289</f>
        <v>12839630</v>
      </c>
      <c r="U289" s="72">
        <f>+'[4]Datos Anuales (sin Out y Cal)'!O289</f>
        <v>38</v>
      </c>
      <c r="V289" s="25">
        <f>+'[4]Datos Anuales (sin Out y Cal)'!P289</f>
        <v>305785.92499999999</v>
      </c>
      <c r="W289" s="72">
        <f>+'[4]Datos Anuales (sin Out y Cal)'!Q289</f>
        <v>0.90500000000000003</v>
      </c>
      <c r="X289" s="25">
        <f>+'[4]Datos Anuales (sin Out y Cal)'!R289</f>
        <v>0</v>
      </c>
      <c r="Y289" s="26"/>
      <c r="AA289" s="27">
        <v>0</v>
      </c>
      <c r="AB289" s="27">
        <v>1216</v>
      </c>
      <c r="AC289" s="27">
        <v>5183874</v>
      </c>
      <c r="AD289" s="28">
        <v>0.48665003154289832</v>
      </c>
      <c r="AE289" s="28">
        <v>0</v>
      </c>
    </row>
    <row r="290" spans="1:31" ht="15" customHeight="1" x14ac:dyDescent="0.2">
      <c r="A290" s="24">
        <f>+'[4]Datos Anuales (sin Out y Cal)'!A290</f>
        <v>181</v>
      </c>
      <c r="B290" s="70" t="str">
        <f>+'[4]Datos Anuales (sin Out y Cal)'!B290</f>
        <v xml:space="preserve">Upper Peninsula Power Company                                         </v>
      </c>
      <c r="C290" s="24">
        <f>+'[4]Datos Anuales (sin Out y Cal)'!C290</f>
        <v>2019</v>
      </c>
      <c r="D290" s="31">
        <f>+'[4]Datos Anuales (sin Out y Cal)'!D290</f>
        <v>245914275.6590516</v>
      </c>
      <c r="E290" s="25">
        <f>+'[4]Datos Anuales (sin Out y Cal)'!E290</f>
        <v>14493096.425415229</v>
      </c>
      <c r="F290" s="25">
        <f>+'[4]Datos Anuales (sin Out y Cal)'!F290</f>
        <v>5847058.2083845623</v>
      </c>
      <c r="G290" s="31">
        <f>+'[4]Datos Anuales (sin Out y Cal)'!G290</f>
        <v>13859650.701843495</v>
      </c>
      <c r="H290" s="30">
        <v>181</v>
      </c>
      <c r="I290" s="31" t="s">
        <v>117</v>
      </c>
      <c r="J290" s="30">
        <v>2019</v>
      </c>
      <c r="K290" s="25">
        <f>+'[4]Datos Anuales (sin Out y Cal)'!H290</f>
        <v>7300905.9714330183</v>
      </c>
      <c r="L290" s="25">
        <f>+'[4]Datos Anuales (sin Out y Cal)'!I290</f>
        <v>767116</v>
      </c>
      <c r="M290" s="25">
        <f>+'[4]Datos Anuales (sin Out y Cal)'!J290</f>
        <v>41852</v>
      </c>
      <c r="N290" s="25">
        <f>+'[4]Datos Anuales (sin Out y Cal)'!K290</f>
        <v>52636</v>
      </c>
      <c r="O290" s="25">
        <f>+'[4]Datos Anuales (sin Out y Cal)'!L290</f>
        <v>128.76240974331557</v>
      </c>
      <c r="P290" s="30">
        <v>181</v>
      </c>
      <c r="Q290" s="34" t="s">
        <v>117</v>
      </c>
      <c r="R290" s="30">
        <v>2019</v>
      </c>
      <c r="S290" s="25">
        <f>+'[4]Datos Anuales (sin Out y Cal)'!M290</f>
        <v>5099.5607464857376</v>
      </c>
      <c r="T290" s="25">
        <f>+'[4]Datos Anuales (sin Out y Cal)'!N290</f>
        <v>11132514</v>
      </c>
      <c r="U290" s="72">
        <f>+'[4]Datos Anuales (sin Out y Cal)'!O290</f>
        <v>211.5</v>
      </c>
      <c r="V290" s="25">
        <f>+'[4]Datos Anuales (sin Out y Cal)'!P290</f>
        <v>130537.28</v>
      </c>
      <c r="W290" s="72">
        <f>+'[4]Datos Anuales (sin Out y Cal)'!Q290</f>
        <v>2.48</v>
      </c>
      <c r="X290" s="25">
        <f>+'[4]Datos Anuales (sin Out y Cal)'!R290</f>
        <v>0</v>
      </c>
      <c r="Y290" s="26"/>
      <c r="AA290" s="27">
        <v>39322</v>
      </c>
      <c r="AB290" s="27">
        <v>135</v>
      </c>
      <c r="AC290" s="27">
        <v>851045</v>
      </c>
      <c r="AD290" s="28">
        <v>0.71963893116861155</v>
      </c>
      <c r="AE290" s="28">
        <v>6.2375902566844292</v>
      </c>
    </row>
    <row r="291" spans="1:31" ht="15" customHeight="1" x14ac:dyDescent="0.2">
      <c r="A291" s="24">
        <f>+'[4]Datos Anuales (sin Out y Cal)'!A291</f>
        <v>187</v>
      </c>
      <c r="B291" s="70" t="str">
        <f>+'[4]Datos Anuales (sin Out y Cal)'!B291</f>
        <v xml:space="preserve">Avista Corporation                                                    </v>
      </c>
      <c r="C291" s="24">
        <f>+'[4]Datos Anuales (sin Out y Cal)'!C291</f>
        <v>2019</v>
      </c>
      <c r="D291" s="31">
        <f>+'[4]Datos Anuales (sin Out y Cal)'!D291</f>
        <v>3280106193.1509361</v>
      </c>
      <c r="E291" s="25">
        <f>+'[4]Datos Anuales (sin Out y Cal)'!E291</f>
        <v>126379969.45795202</v>
      </c>
      <c r="F291" s="25">
        <f>+'[4]Datos Anuales (sin Out y Cal)'!F291</f>
        <v>51480962.191436462</v>
      </c>
      <c r="G291" s="31">
        <f>+'[4]Datos Anuales (sin Out y Cal)'!G291</f>
        <v>32544517.922753628</v>
      </c>
      <c r="H291" s="30">
        <v>187</v>
      </c>
      <c r="I291" s="31" t="s">
        <v>140</v>
      </c>
      <c r="J291" s="30">
        <v>2019</v>
      </c>
      <c r="K291" s="25">
        <f>+'[4]Datos Anuales (sin Out y Cal)'!H291</f>
        <v>48383755.752944157</v>
      </c>
      <c r="L291" s="25">
        <f>+'[4]Datos Anuales (sin Out y Cal)'!I291</f>
        <v>9015988</v>
      </c>
      <c r="M291" s="25">
        <f>+'[4]Datos Anuales (sin Out y Cal)'!J291</f>
        <v>453401</v>
      </c>
      <c r="N291" s="25">
        <f>+'[4]Datos Anuales (sin Out y Cal)'!K291</f>
        <v>390059</v>
      </c>
      <c r="O291" s="25">
        <f>+'[4]Datos Anuales (sin Out y Cal)'!L291</f>
        <v>1266.1419332992259</v>
      </c>
      <c r="P291" s="30">
        <v>187</v>
      </c>
      <c r="Q291" s="34" t="s">
        <v>140</v>
      </c>
      <c r="R291" s="30">
        <v>2019</v>
      </c>
      <c r="S291" s="25">
        <f>+'[4]Datos Anuales (sin Out y Cal)'!M291</f>
        <v>44338.706855981785</v>
      </c>
      <c r="T291" s="25">
        <f>+'[4]Datos Anuales (sin Out y Cal)'!N291</f>
        <v>47197139</v>
      </c>
      <c r="U291" s="72">
        <f>+'[4]Datos Anuales (sin Out y Cal)'!O291</f>
        <v>121</v>
      </c>
      <c r="V291" s="25">
        <f>+'[4]Datos Anuales (sin Out y Cal)'!P291</f>
        <v>421263.72000000003</v>
      </c>
      <c r="W291" s="72">
        <f>+'[4]Datos Anuales (sin Out y Cal)'!Q291</f>
        <v>1.08</v>
      </c>
      <c r="X291" s="25">
        <f>+'[4]Datos Anuales (sin Out y Cal)'!R291</f>
        <v>0</v>
      </c>
      <c r="Y291" s="26"/>
      <c r="AA291" s="27">
        <v>2942248</v>
      </c>
      <c r="AB291" s="27">
        <v>1656</v>
      </c>
      <c r="AC291" s="27">
        <v>12497786</v>
      </c>
      <c r="AD291" s="28">
        <v>0.86152650938609843</v>
      </c>
      <c r="AE291" s="28">
        <v>389.85806670077409</v>
      </c>
    </row>
    <row r="292" spans="1:31" ht="15" customHeight="1" x14ac:dyDescent="0.2">
      <c r="A292" s="24">
        <f>+'[4]Datos Anuales (sin Out y Cal)'!A292</f>
        <v>188</v>
      </c>
      <c r="B292" s="70" t="str">
        <f>+'[4]Datos Anuales (sin Out y Cal)'!B292</f>
        <v xml:space="preserve">WEST PENN POWER COMPANY                                               </v>
      </c>
      <c r="C292" s="24">
        <f>+'[4]Datos Anuales (sin Out y Cal)'!C292</f>
        <v>2019</v>
      </c>
      <c r="D292" s="31">
        <f>+'[4]Datos Anuales (sin Out y Cal)'!D292</f>
        <v>2797252928.6796799</v>
      </c>
      <c r="E292" s="25">
        <f>+'[4]Datos Anuales (sin Out y Cal)'!E292</f>
        <v>227797561.60731009</v>
      </c>
      <c r="F292" s="25">
        <f>+'[4]Datos Anuales (sin Out y Cal)'!F292</f>
        <v>66907935.037373625</v>
      </c>
      <c r="G292" s="31">
        <f>+'[4]Datos Anuales (sin Out y Cal)'!G292</f>
        <v>81689649.302970544</v>
      </c>
      <c r="H292" s="30">
        <v>188</v>
      </c>
      <c r="I292" s="31" t="s">
        <v>57</v>
      </c>
      <c r="J292" s="30">
        <v>2019</v>
      </c>
      <c r="K292" s="25">
        <f>+'[4]Datos Anuales (sin Out y Cal)'!H292</f>
        <v>14839626.337274414</v>
      </c>
      <c r="L292" s="25">
        <f>+'[4]Datos Anuales (sin Out y Cal)'!I292</f>
        <v>20057393</v>
      </c>
      <c r="M292" s="25">
        <f>+'[4]Datos Anuales (sin Out y Cal)'!J292</f>
        <v>262644</v>
      </c>
      <c r="N292" s="25">
        <f>+'[4]Datos Anuales (sin Out y Cal)'!K292</f>
        <v>727557</v>
      </c>
      <c r="O292" s="25">
        <f>+'[4]Datos Anuales (sin Out y Cal)'!L292</f>
        <v>3994.1355980204216</v>
      </c>
      <c r="P292" s="30">
        <v>188</v>
      </c>
      <c r="Q292" s="34" t="s">
        <v>57</v>
      </c>
      <c r="R292" s="30">
        <v>2019</v>
      </c>
      <c r="S292" s="25">
        <f>+'[4]Datos Anuales (sin Out y Cal)'!M292</f>
        <v>36083.899963788848</v>
      </c>
      <c r="T292" s="25">
        <f>+'[4]Datos Anuales (sin Out y Cal)'!N292</f>
        <v>143945697.336</v>
      </c>
      <c r="U292" s="72">
        <f>+'[4]Datos Anuales (sin Out y Cal)'!O292</f>
        <v>197.84800000000001</v>
      </c>
      <c r="V292" s="25">
        <f>+'[4]Datos Anuales (sin Out y Cal)'!P292</f>
        <v>1134261.3629999999</v>
      </c>
      <c r="W292" s="72">
        <f>+'[4]Datos Anuales (sin Out y Cal)'!Q292</f>
        <v>1.5589999999999999</v>
      </c>
      <c r="X292" s="25">
        <f>+'[4]Datos Anuales (sin Out y Cal)'!R292</f>
        <v>0</v>
      </c>
      <c r="Y292" s="26"/>
      <c r="AA292" s="27">
        <v>33678</v>
      </c>
      <c r="AB292" s="27">
        <v>4012</v>
      </c>
      <c r="AC292" s="27">
        <v>7563429</v>
      </c>
      <c r="AD292" s="28">
        <v>0.21520566724484083</v>
      </c>
      <c r="AE292" s="28">
        <v>17.864401979578307</v>
      </c>
    </row>
    <row r="293" spans="1:31" ht="15" customHeight="1" x14ac:dyDescent="0.2">
      <c r="A293" s="24">
        <f>+'[4]Datos Anuales (sin Out y Cal)'!A293</f>
        <v>192</v>
      </c>
      <c r="B293" s="70" t="str">
        <f>+'[4]Datos Anuales (sin Out y Cal)'!B293</f>
        <v xml:space="preserve">Wheeling Power Company                                                </v>
      </c>
      <c r="C293" s="24">
        <f>+'[4]Datos Anuales (sin Out y Cal)'!C293</f>
        <v>2019</v>
      </c>
      <c r="D293" s="31">
        <f>+'[4]Datos Anuales (sin Out y Cal)'!D293</f>
        <v>209291726.39667454</v>
      </c>
      <c r="E293" s="25">
        <f>+'[4]Datos Anuales (sin Out y Cal)'!E293</f>
        <v>5974371.1071564648</v>
      </c>
      <c r="F293" s="25">
        <f>+'[4]Datos Anuales (sin Out y Cal)'!F293</f>
        <v>3615162.7562797698</v>
      </c>
      <c r="G293" s="31">
        <f>+'[4]Datos Anuales (sin Out y Cal)'!G293</f>
        <v>10418147.643916572</v>
      </c>
      <c r="H293" s="30">
        <v>192</v>
      </c>
      <c r="I293" s="31" t="s">
        <v>49</v>
      </c>
      <c r="J293" s="30">
        <v>2019</v>
      </c>
      <c r="K293" s="25">
        <f>+'[4]Datos Anuales (sin Out y Cal)'!H293</f>
        <v>1341437.8304721282</v>
      </c>
      <c r="L293" s="25">
        <f>+'[4]Datos Anuales (sin Out y Cal)'!I293</f>
        <v>4274264</v>
      </c>
      <c r="M293" s="25">
        <f>+'[4]Datos Anuales (sin Out y Cal)'!J293</f>
        <v>143024</v>
      </c>
      <c r="N293" s="25">
        <f>+'[4]Datos Anuales (sin Out y Cal)'!K293</f>
        <v>41558</v>
      </c>
      <c r="O293" s="25">
        <f>+'[4]Datos Anuales (sin Out y Cal)'!L293</f>
        <v>573.31587587498996</v>
      </c>
      <c r="P293" s="30">
        <v>192</v>
      </c>
      <c r="Q293" s="34" t="s">
        <v>49</v>
      </c>
      <c r="R293" s="30">
        <v>2019</v>
      </c>
      <c r="S293" s="25">
        <f>+'[4]Datos Anuales (sin Out y Cal)'!M293</f>
        <v>2977.8782698740288</v>
      </c>
      <c r="T293" s="25">
        <f>+'[4]Datos Anuales (sin Out y Cal)'!N293</f>
        <v>21801326.800000001</v>
      </c>
      <c r="U293" s="72">
        <f>+'[4]Datos Anuales (sin Out y Cal)'!O293</f>
        <v>524.6</v>
      </c>
      <c r="V293" s="25">
        <f>+'[4]Datos Anuales (sin Out y Cal)'!P293</f>
        <v>113203.99200000001</v>
      </c>
      <c r="W293" s="72">
        <f>+'[4]Datos Anuales (sin Out y Cal)'!Q293</f>
        <v>2.7240000000000002</v>
      </c>
      <c r="X293" s="25">
        <f>+'[4]Datos Anuales (sin Out y Cal)'!R293</f>
        <v>0</v>
      </c>
      <c r="Y293" s="26"/>
      <c r="AA293" s="27">
        <v>644770</v>
      </c>
      <c r="AB293" s="27">
        <v>657</v>
      </c>
      <c r="AC293" s="27">
        <v>5062058</v>
      </c>
      <c r="AD293" s="28">
        <v>0.87954414350548704</v>
      </c>
      <c r="AE293" s="28">
        <v>83.68412412501003</v>
      </c>
    </row>
    <row r="294" spans="1:31" ht="15" customHeight="1" x14ac:dyDescent="0.2">
      <c r="A294" s="24">
        <f>+'[4]Datos Anuales (sin Out y Cal)'!A294</f>
        <v>193</v>
      </c>
      <c r="B294" s="70" t="str">
        <f>+'[4]Datos Anuales (sin Out y Cal)'!B294</f>
        <v xml:space="preserve">Wisconsin Electric Power Company                                      </v>
      </c>
      <c r="C294" s="24">
        <f>+'[4]Datos Anuales (sin Out y Cal)'!C294</f>
        <v>2019</v>
      </c>
      <c r="D294" s="31">
        <f>+'[4]Datos Anuales (sin Out y Cal)'!D294</f>
        <v>5164863035.7563019</v>
      </c>
      <c r="E294" s="25">
        <f>+'[4]Datos Anuales (sin Out y Cal)'!E294</f>
        <v>314822738.69667143</v>
      </c>
      <c r="F294" s="25">
        <f>+'[4]Datos Anuales (sin Out y Cal)'!F294</f>
        <v>111267796.1024472</v>
      </c>
      <c r="G294" s="31">
        <f>+'[4]Datos Anuales (sin Out y Cal)'!G294</f>
        <v>75016440.810248002</v>
      </c>
      <c r="H294" s="30">
        <v>193</v>
      </c>
      <c r="I294" s="31" t="s">
        <v>55</v>
      </c>
      <c r="J294" s="30">
        <v>2019</v>
      </c>
      <c r="K294" s="25">
        <f>+'[4]Datos Anuales (sin Out y Cal)'!H294</f>
        <v>18679085.08987486</v>
      </c>
      <c r="L294" s="25">
        <f>+'[4]Datos Anuales (sin Out y Cal)'!I294</f>
        <v>23880460</v>
      </c>
      <c r="M294" s="25">
        <f>+'[4]Datos Anuales (sin Out y Cal)'!J294</f>
        <v>744229</v>
      </c>
      <c r="N294" s="25">
        <f>+'[4]Datos Anuales (sin Out y Cal)'!K294</f>
        <v>1138062</v>
      </c>
      <c r="O294" s="25">
        <f>+'[4]Datos Anuales (sin Out y Cal)'!L294</f>
        <v>4179.0808206246402</v>
      </c>
      <c r="P294" s="30">
        <v>193</v>
      </c>
      <c r="Q294" s="34" t="s">
        <v>55</v>
      </c>
      <c r="R294" s="30">
        <v>2019</v>
      </c>
      <c r="S294" s="25">
        <f>+'[4]Datos Anuales (sin Out y Cal)'!M294</f>
        <v>113133.05391705851</v>
      </c>
      <c r="T294" s="25">
        <f>+'[4]Datos Anuales (sin Out y Cal)'!N294</f>
        <v>96735270</v>
      </c>
      <c r="U294" s="72">
        <f>+'[4]Datos Anuales (sin Out y Cal)'!O294</f>
        <v>85</v>
      </c>
      <c r="V294" s="25">
        <f>+'[4]Datos Anuales (sin Out y Cal)'!P294</f>
        <v>1069778.28</v>
      </c>
      <c r="W294" s="72">
        <f>+'[4]Datos Anuales (sin Out y Cal)'!Q294</f>
        <v>0.94</v>
      </c>
      <c r="X294" s="25">
        <f>+'[4]Datos Anuales (sin Out y Cal)'!R294</f>
        <v>0</v>
      </c>
      <c r="Y294" s="26"/>
      <c r="AA294" s="27">
        <v>6939451</v>
      </c>
      <c r="AB294" s="27">
        <v>5354</v>
      </c>
      <c r="AC294" s="27">
        <v>31622448</v>
      </c>
      <c r="AD294" s="28">
        <v>0.67423767148873459</v>
      </c>
      <c r="AE294" s="28">
        <v>1174.91917937536</v>
      </c>
    </row>
    <row r="295" spans="1:31" ht="15" customHeight="1" x14ac:dyDescent="0.2">
      <c r="A295" s="24">
        <f>+'[4]Datos Anuales (sin Out y Cal)'!A295</f>
        <v>194</v>
      </c>
      <c r="B295" s="70" t="str">
        <f>+'[4]Datos Anuales (sin Out y Cal)'!B295</f>
        <v xml:space="preserve">Wisconsin Power and Light Company                                     </v>
      </c>
      <c r="C295" s="24">
        <f>+'[4]Datos Anuales (sin Out y Cal)'!C295</f>
        <v>2019</v>
      </c>
      <c r="D295" s="31">
        <f>+'[4]Datos Anuales (sin Out y Cal)'!D295</f>
        <v>2799853982.8466339</v>
      </c>
      <c r="E295" s="25">
        <f>+'[4]Datos Anuales (sin Out y Cal)'!E295</f>
        <v>147631694.73810324</v>
      </c>
      <c r="F295" s="25">
        <f>+'[4]Datos Anuales (sin Out y Cal)'!F295</f>
        <v>34868555.222774684</v>
      </c>
      <c r="G295" s="31">
        <f>+'[4]Datos Anuales (sin Out y Cal)'!G295</f>
        <v>32464857.56646217</v>
      </c>
      <c r="H295" s="30">
        <v>194</v>
      </c>
      <c r="I295" s="31" t="s">
        <v>71</v>
      </c>
      <c r="J295" s="30">
        <v>2019</v>
      </c>
      <c r="K295" s="25">
        <f>+'[4]Datos Anuales (sin Out y Cal)'!H295</f>
        <v>25734340.545169313</v>
      </c>
      <c r="L295" s="25">
        <f>+'[4]Datos Anuales (sin Out y Cal)'!I295</f>
        <v>11017009</v>
      </c>
      <c r="M295" s="25">
        <f>+'[4]Datos Anuales (sin Out y Cal)'!J295</f>
        <v>308572</v>
      </c>
      <c r="N295" s="25">
        <f>+'[4]Datos Anuales (sin Out y Cal)'!K295</f>
        <v>476573</v>
      </c>
      <c r="O295" s="25">
        <f>+'[4]Datos Anuales (sin Out y Cal)'!L295</f>
        <v>2170.8738493687733</v>
      </c>
      <c r="P295" s="30">
        <v>194</v>
      </c>
      <c r="Q295" s="34" t="s">
        <v>71</v>
      </c>
      <c r="R295" s="30">
        <v>2019</v>
      </c>
      <c r="S295" s="25">
        <f>+'[4]Datos Anuales (sin Out y Cal)'!M295</f>
        <v>33145.074523954019</v>
      </c>
      <c r="T295" s="25">
        <f>+'[4]Datos Anuales (sin Out y Cal)'!N295</f>
        <v>47943243.799999997</v>
      </c>
      <c r="U295" s="72">
        <f>+'[4]Datos Anuales (sin Out y Cal)'!O295</f>
        <v>100.6</v>
      </c>
      <c r="V295" s="25">
        <f>+'[4]Datos Anuales (sin Out y Cal)'!P295</f>
        <v>452744.35</v>
      </c>
      <c r="W295" s="72">
        <f>+'[4]Datos Anuales (sin Out y Cal)'!Q295</f>
        <v>0.95</v>
      </c>
      <c r="X295" s="25">
        <f>+'[4]Datos Anuales (sin Out y Cal)'!R295</f>
        <v>0</v>
      </c>
      <c r="Y295" s="26"/>
      <c r="AA295" s="27">
        <v>2671369</v>
      </c>
      <c r="AB295" s="27">
        <v>2682</v>
      </c>
      <c r="AC295" s="27">
        <v>14017306</v>
      </c>
      <c r="AD295" s="28">
        <v>0.59662531199030233</v>
      </c>
      <c r="AE295" s="28">
        <v>511.12615063122684</v>
      </c>
    </row>
    <row r="296" spans="1:31" ht="15" customHeight="1" x14ac:dyDescent="0.2">
      <c r="A296" s="24">
        <f>+'[4]Datos Anuales (sin Out y Cal)'!A296</f>
        <v>195</v>
      </c>
      <c r="B296" s="70" t="str">
        <f>+'[4]Datos Anuales (sin Out y Cal)'!B296</f>
        <v xml:space="preserve">Wisconsin Public Service Corporation                                  </v>
      </c>
      <c r="C296" s="24">
        <f>+'[4]Datos Anuales (sin Out y Cal)'!C296</f>
        <v>2019</v>
      </c>
      <c r="D296" s="31">
        <f>+'[4]Datos Anuales (sin Out y Cal)'!D296</f>
        <v>1857362540.284035</v>
      </c>
      <c r="E296" s="25">
        <f>+'[4]Datos Anuales (sin Out y Cal)'!E296</f>
        <v>133942816.19296926</v>
      </c>
      <c r="F296" s="25">
        <f>+'[4]Datos Anuales (sin Out y Cal)'!F296</f>
        <v>34624441.610646337</v>
      </c>
      <c r="G296" s="31">
        <f>+'[4]Datos Anuales (sin Out y Cal)'!G296</f>
        <v>39261626.974456362</v>
      </c>
      <c r="H296" s="30">
        <v>195</v>
      </c>
      <c r="I296" s="31" t="s">
        <v>68</v>
      </c>
      <c r="J296" s="30">
        <v>2019</v>
      </c>
      <c r="K296" s="25">
        <f>+'[4]Datos Anuales (sin Out y Cal)'!H296</f>
        <v>3896331.5756963287</v>
      </c>
      <c r="L296" s="25">
        <f>+'[4]Datos Anuales (sin Out y Cal)'!I296</f>
        <v>10758317</v>
      </c>
      <c r="M296" s="25">
        <f>+'[4]Datos Anuales (sin Out y Cal)'!J296</f>
        <v>409361</v>
      </c>
      <c r="N296" s="25">
        <f>+'[4]Datos Anuales (sin Out y Cal)'!K296</f>
        <v>447510</v>
      </c>
      <c r="O296" s="25">
        <f>+'[4]Datos Anuales (sin Out y Cal)'!L296</f>
        <v>1669.885539883956</v>
      </c>
      <c r="P296" s="30">
        <v>195</v>
      </c>
      <c r="Q296" s="34" t="s">
        <v>68</v>
      </c>
      <c r="R296" s="30">
        <v>2019</v>
      </c>
      <c r="S296" s="25">
        <f>+'[4]Datos Anuales (sin Out y Cal)'!M296</f>
        <v>26826.089655499647</v>
      </c>
      <c r="T296" s="25">
        <f>+'[4]Datos Anuales (sin Out y Cal)'!N296</f>
        <v>51463650</v>
      </c>
      <c r="U296" s="72">
        <f>+'[4]Datos Anuales (sin Out y Cal)'!O296</f>
        <v>115</v>
      </c>
      <c r="V296" s="25">
        <f>+'[4]Datos Anuales (sin Out y Cal)'!P296</f>
        <v>801042.9</v>
      </c>
      <c r="W296" s="72">
        <f>+'[4]Datos Anuales (sin Out y Cal)'!Q296</f>
        <v>1.79</v>
      </c>
      <c r="X296" s="25">
        <f>+'[4]Datos Anuales (sin Out y Cal)'!R296</f>
        <v>0</v>
      </c>
      <c r="Y296" s="26"/>
      <c r="AA296" s="27">
        <v>3313291</v>
      </c>
      <c r="AB296" s="27">
        <v>2163</v>
      </c>
      <c r="AC296" s="27">
        <v>14533438</v>
      </c>
      <c r="AD296" s="28">
        <v>0.76702185152112001</v>
      </c>
      <c r="AE296" s="28">
        <v>493.11446011604414</v>
      </c>
    </row>
    <row r="297" spans="1:31" ht="15" customHeight="1" x14ac:dyDescent="0.2">
      <c r="A297" s="24">
        <f>+'[4]Datos Anuales (sin Out y Cal)'!A297</f>
        <v>281</v>
      </c>
      <c r="B297" s="70" t="str">
        <f>+'[4]Datos Anuales (sin Out y Cal)'!B297</f>
        <v xml:space="preserve">Interstate Power and Light Company                                    </v>
      </c>
      <c r="C297" s="24">
        <f>+'[4]Datos Anuales (sin Out y Cal)'!C297</f>
        <v>2019</v>
      </c>
      <c r="D297" s="31">
        <f>+'[4]Datos Anuales (sin Out y Cal)'!D297</f>
        <v>3661646411.1387005</v>
      </c>
      <c r="E297" s="25">
        <f>+'[4]Datos Anuales (sin Out y Cal)'!E297</f>
        <v>187258090.08682004</v>
      </c>
      <c r="F297" s="25">
        <f>+'[4]Datos Anuales (sin Out y Cal)'!F297</f>
        <v>70751260.597967386</v>
      </c>
      <c r="G297" s="31">
        <f>+'[4]Datos Anuales (sin Out y Cal)'!G297</f>
        <v>30396371.868522238</v>
      </c>
      <c r="H297" s="30">
        <v>281</v>
      </c>
      <c r="I297" s="31" t="s">
        <v>60</v>
      </c>
      <c r="J297" s="30">
        <v>2019</v>
      </c>
      <c r="K297" s="25">
        <f>+'[4]Datos Anuales (sin Out y Cal)'!H297</f>
        <v>24941408.570960745</v>
      </c>
      <c r="L297" s="25">
        <f>+'[4]Datos Anuales (sin Out y Cal)'!I297</f>
        <v>14177172</v>
      </c>
      <c r="M297" s="25">
        <f>+'[4]Datos Anuales (sin Out y Cal)'!J297</f>
        <v>92105</v>
      </c>
      <c r="N297" s="25">
        <f>+'[4]Datos Anuales (sin Out y Cal)'!K297</f>
        <v>491767</v>
      </c>
      <c r="O297" s="25">
        <f>+'[4]Datos Anuales (sin Out y Cal)'!L297</f>
        <v>2143.0204919306889</v>
      </c>
      <c r="P297" s="30">
        <v>281</v>
      </c>
      <c r="Q297" s="34" t="s">
        <v>60</v>
      </c>
      <c r="R297" s="30">
        <v>2019</v>
      </c>
      <c r="S297" s="25">
        <f>+'[4]Datos Anuales (sin Out y Cal)'!M297</f>
        <v>40797.714850282449</v>
      </c>
      <c r="T297" s="25">
        <f>+'[4]Datos Anuales (sin Out y Cal)'!N297</f>
        <v>48930816.5</v>
      </c>
      <c r="U297" s="72">
        <f>+'[4]Datos Anuales (sin Out y Cal)'!O297</f>
        <v>99.5</v>
      </c>
      <c r="V297" s="25">
        <f>+'[4]Datos Anuales (sin Out y Cal)'!P297</f>
        <v>496684.67</v>
      </c>
      <c r="W297" s="72">
        <f>+'[4]Datos Anuales (sin Out y Cal)'!Q297</f>
        <v>1.01</v>
      </c>
      <c r="X297" s="25">
        <f>+'[4]Datos Anuales (sin Out y Cal)'!R297</f>
        <v>0</v>
      </c>
      <c r="Y297" s="26"/>
      <c r="AA297" s="27">
        <v>5295756</v>
      </c>
      <c r="AB297" s="27">
        <v>2937</v>
      </c>
      <c r="AC297" s="27">
        <v>19589467</v>
      </c>
      <c r="AD297" s="28">
        <v>0.76140297075728813</v>
      </c>
      <c r="AE297" s="28">
        <v>793.9795080693109</v>
      </c>
    </row>
    <row r="298" spans="1:31" ht="15" customHeight="1" x14ac:dyDescent="0.2">
      <c r="A298" s="24">
        <f>+'[4]Datos Anuales (sin Out y Cal)'!A298</f>
        <v>288</v>
      </c>
      <c r="B298" s="70" t="str">
        <f>+'[4]Datos Anuales (sin Out y Cal)'!B298</f>
        <v xml:space="preserve">UNS Electric, Inc.                                                    </v>
      </c>
      <c r="C298" s="24">
        <f>+'[4]Datos Anuales (sin Out y Cal)'!C298</f>
        <v>2019</v>
      </c>
      <c r="D298" s="31">
        <f>+'[4]Datos Anuales (sin Out y Cal)'!D298</f>
        <v>824291134.33394003</v>
      </c>
      <c r="E298" s="25">
        <f>+'[4]Datos Anuales (sin Out y Cal)'!E298</f>
        <v>23502245.405897561</v>
      </c>
      <c r="F298" s="25">
        <f>+'[4]Datos Anuales (sin Out y Cal)'!F298</f>
        <v>7935643.3315523369</v>
      </c>
      <c r="G298" s="31">
        <f>+'[4]Datos Anuales (sin Out y Cal)'!G298</f>
        <v>6227345.4826868335</v>
      </c>
      <c r="H298" s="30">
        <v>288</v>
      </c>
      <c r="I298" s="31" t="s">
        <v>46</v>
      </c>
      <c r="J298" s="30">
        <v>2019</v>
      </c>
      <c r="K298" s="25">
        <f>+'[4]Datos Anuales (sin Out y Cal)'!H298</f>
        <v>4436021.2389593795</v>
      </c>
      <c r="L298" s="25">
        <f>+'[4]Datos Anuales (sin Out y Cal)'!I298</f>
        <v>1687400</v>
      </c>
      <c r="M298" s="25">
        <f>+'[4]Datos Anuales (sin Out y Cal)'!J298</f>
        <v>139903</v>
      </c>
      <c r="N298" s="25">
        <f>+'[4]Datos Anuales (sin Out y Cal)'!K298</f>
        <v>96799</v>
      </c>
      <c r="O298" s="25">
        <f>+'[4]Datos Anuales (sin Out y Cal)'!L298</f>
        <v>375.32511724481151</v>
      </c>
      <c r="P298" s="30">
        <v>288</v>
      </c>
      <c r="Q298" s="34" t="s">
        <v>46</v>
      </c>
      <c r="R298" s="30">
        <v>2019</v>
      </c>
      <c r="S298" s="25">
        <f>+'[4]Datos Anuales (sin Out y Cal)'!M298</f>
        <v>10836.408702067181</v>
      </c>
      <c r="T298" s="25">
        <f>+'[4]Datos Anuales (sin Out y Cal)'!N298</f>
        <v>714376.62</v>
      </c>
      <c r="U298" s="72">
        <f>+'[4]Datos Anuales (sin Out y Cal)'!O298</f>
        <v>7.38</v>
      </c>
      <c r="V298" s="25">
        <f>+'[4]Datos Anuales (sin Out y Cal)'!P298</f>
        <v>118094.78</v>
      </c>
      <c r="W298" s="72">
        <f>+'[4]Datos Anuales (sin Out y Cal)'!Q298</f>
        <v>1.22</v>
      </c>
      <c r="X298" s="25">
        <f>+'[4]Datos Anuales (sin Out y Cal)'!R298</f>
        <v>0</v>
      </c>
      <c r="Y298" s="26"/>
      <c r="AA298" s="27">
        <v>378306</v>
      </c>
      <c r="AB298" s="27">
        <v>453</v>
      </c>
      <c r="AC298" s="27">
        <v>2206281</v>
      </c>
      <c r="AD298" s="28">
        <v>0.55597916477667908</v>
      </c>
      <c r="AE298" s="28">
        <v>77.674882755188477</v>
      </c>
    </row>
    <row r="299" spans="1:31" ht="15" customHeight="1" x14ac:dyDescent="0.2">
      <c r="A299" s="24">
        <f>+'[4]Datos Anuales (sin Out y Cal)'!A299</f>
        <v>290</v>
      </c>
      <c r="B299" s="70" t="str">
        <f>+'[4]Datos Anuales (sin Out y Cal)'!B299</f>
        <v xml:space="preserve">Unitil Energy Systems, Inc.                                           </v>
      </c>
      <c r="C299" s="24">
        <f>+'[4]Datos Anuales (sin Out y Cal)'!C299</f>
        <v>2019</v>
      </c>
      <c r="D299" s="31">
        <f>+'[4]Datos Anuales (sin Out y Cal)'!D299</f>
        <v>391807260.33261001</v>
      </c>
      <c r="E299" s="25">
        <f>+'[4]Datos Anuales (sin Out y Cal)'!E299</f>
        <v>23171119.070538662</v>
      </c>
      <c r="F299" s="25">
        <f>+'[4]Datos Anuales (sin Out y Cal)'!F299</f>
        <v>10764667.161881629</v>
      </c>
      <c r="G299" s="31">
        <f>+'[4]Datos Anuales (sin Out y Cal)'!G299</f>
        <v>8538785.0579219405</v>
      </c>
      <c r="H299" s="30">
        <v>290</v>
      </c>
      <c r="I299" s="31" t="s">
        <v>91</v>
      </c>
      <c r="J299" s="30">
        <v>2019</v>
      </c>
      <c r="K299" s="25">
        <f>+'[4]Datos Anuales (sin Out y Cal)'!H299</f>
        <v>4357751.78449619</v>
      </c>
      <c r="L299" s="25">
        <f>+'[4]Datos Anuales (sin Out y Cal)'!I299</f>
        <v>1157717</v>
      </c>
      <c r="M299" s="25">
        <f>+'[4]Datos Anuales (sin Out y Cal)'!J299</f>
        <v>45285</v>
      </c>
      <c r="N299" s="25">
        <f>+'[4]Datos Anuales (sin Out y Cal)'!K299</f>
        <v>79100</v>
      </c>
      <c r="O299" s="25">
        <f>+'[4]Datos Anuales (sin Out y Cal)'!L299</f>
        <v>255.85444630488686</v>
      </c>
      <c r="P299" s="30">
        <v>290</v>
      </c>
      <c r="Q299" s="34" t="s">
        <v>91</v>
      </c>
      <c r="R299" s="30">
        <v>2019</v>
      </c>
      <c r="S299" s="25">
        <f>+'[4]Datos Anuales (sin Out y Cal)'!M299</f>
        <v>2301.7782462197169</v>
      </c>
      <c r="T299" s="25">
        <f>+'[4]Datos Anuales (sin Out y Cal)'!N299</f>
        <v>6528123</v>
      </c>
      <c r="U299" s="72">
        <f>+'[4]Datos Anuales (sin Out y Cal)'!O299</f>
        <v>82.53</v>
      </c>
      <c r="V299" s="25">
        <f>+'[4]Datos Anuales (sin Out y Cal)'!P299</f>
        <v>87642.8</v>
      </c>
      <c r="W299" s="72">
        <f>+'[4]Datos Anuales (sin Out y Cal)'!Q299</f>
        <v>1.1080000000000001</v>
      </c>
      <c r="X299" s="25">
        <f>+'[4]Datos Anuales (sin Out y Cal)'!R299</f>
        <v>0</v>
      </c>
      <c r="Y299" s="26"/>
      <c r="AA299" s="27">
        <v>53263</v>
      </c>
      <c r="AB299" s="27">
        <v>275</v>
      </c>
      <c r="AC299" s="27">
        <v>765051</v>
      </c>
      <c r="AD299" s="28">
        <v>0.31758032378580325</v>
      </c>
      <c r="AE299" s="28">
        <v>19.145553695113136</v>
      </c>
    </row>
    <row r="300" spans="1:31" ht="15" customHeight="1" x14ac:dyDescent="0.2">
      <c r="A300" s="24">
        <f>+'[4]Datos Anuales (sin Out y Cal)'!A300</f>
        <v>309</v>
      </c>
      <c r="B300" s="70" t="str">
        <f>+'[4]Datos Anuales (sin Out y Cal)'!B300</f>
        <v xml:space="preserve">NSTAR Electric Company                                                </v>
      </c>
      <c r="C300" s="24">
        <f>+'[4]Datos Anuales (sin Out y Cal)'!C300</f>
        <v>2019</v>
      </c>
      <c r="D300" s="31">
        <f>+'[4]Datos Anuales (sin Out y Cal)'!D300</f>
        <v>7929124327.1603498</v>
      </c>
      <c r="E300" s="25">
        <f>+'[4]Datos Anuales (sin Out y Cal)'!E300</f>
        <v>392867832.84996188</v>
      </c>
      <c r="F300" s="25">
        <f>+'[4]Datos Anuales (sin Out y Cal)'!F300</f>
        <v>402877908.8215394</v>
      </c>
      <c r="G300" s="31">
        <f>+'[4]Datos Anuales (sin Out y Cal)'!G300</f>
        <v>193589953.54511797</v>
      </c>
      <c r="H300" s="30">
        <v>309</v>
      </c>
      <c r="I300" s="31" t="s">
        <v>136</v>
      </c>
      <c r="J300" s="30">
        <v>2019</v>
      </c>
      <c r="K300" s="25">
        <f>+'[4]Datos Anuales (sin Out y Cal)'!H300</f>
        <v>80073666.537696421</v>
      </c>
      <c r="L300" s="25">
        <f>+'[4]Datos Anuales (sin Out y Cal)'!I300</f>
        <v>23214732</v>
      </c>
      <c r="M300" s="25">
        <f>+'[4]Datos Anuales (sin Out y Cal)'!J300</f>
        <v>1456282</v>
      </c>
      <c r="N300" s="25">
        <f>+'[4]Datos Anuales (sin Out y Cal)'!K300</f>
        <v>1437179</v>
      </c>
      <c r="O300" s="25">
        <f>+'[4]Datos Anuales (sin Out y Cal)'!L300</f>
        <v>4197.8257791887645</v>
      </c>
      <c r="P300" s="30">
        <v>309</v>
      </c>
      <c r="Q300" s="34" t="s">
        <v>136</v>
      </c>
      <c r="R300" s="30">
        <v>2019</v>
      </c>
      <c r="S300" s="25">
        <f>+'[4]Datos Anuales (sin Out y Cal)'!M300</f>
        <v>29423.627546536991</v>
      </c>
      <c r="T300" s="25">
        <f>+'[4]Datos Anuales (sin Out y Cal)'!N300</f>
        <v>101033683.7</v>
      </c>
      <c r="U300" s="72">
        <f>+'[4]Datos Anuales (sin Out y Cal)'!O300</f>
        <v>70.3</v>
      </c>
      <c r="V300" s="25">
        <f>+'[4]Datos Anuales (sin Out y Cal)'!P300</f>
        <v>1598143.0480000002</v>
      </c>
      <c r="W300" s="72">
        <f>+'[4]Datos Anuales (sin Out y Cal)'!Q300</f>
        <v>1.1120000000000001</v>
      </c>
      <c r="X300" s="25">
        <f>+'[4]Datos Anuales (sin Out y Cal)'!R300</f>
        <v>0</v>
      </c>
      <c r="Y300" s="26"/>
      <c r="AA300" s="27">
        <v>1477881</v>
      </c>
      <c r="AB300" s="27">
        <v>4449</v>
      </c>
      <c r="AC300" s="27">
        <v>26177418</v>
      </c>
      <c r="AD300" s="28">
        <v>0.671676719718453</v>
      </c>
      <c r="AE300" s="28">
        <v>251.17422081123505</v>
      </c>
    </row>
    <row r="301" spans="1:31" ht="15" customHeight="1" x14ac:dyDescent="0.2">
      <c r="A301" s="24">
        <f>+'[4]Datos Anuales (sin Out y Cal)'!A301</f>
        <v>315</v>
      </c>
      <c r="B301" s="70" t="str">
        <f>+'[4]Datos Anuales (sin Out y Cal)'!B301</f>
        <v xml:space="preserve">Entergy Texas, Inc.                                                   </v>
      </c>
      <c r="C301" s="24">
        <f>+'[4]Datos Anuales (sin Out y Cal)'!C301</f>
        <v>2019</v>
      </c>
      <c r="D301" s="31">
        <f>+'[4]Datos Anuales (sin Out y Cal)'!D301</f>
        <v>2395172290.7158399</v>
      </c>
      <c r="E301" s="25">
        <f>+'[4]Datos Anuales (sin Out y Cal)'!E301</f>
        <v>97093725.132693335</v>
      </c>
      <c r="F301" s="25">
        <f>+'[4]Datos Anuales (sin Out y Cal)'!F301</f>
        <v>37182863.851138197</v>
      </c>
      <c r="G301" s="31">
        <f>+'[4]Datos Anuales (sin Out y Cal)'!G301</f>
        <v>40171264.284356706</v>
      </c>
      <c r="H301" s="30">
        <v>315</v>
      </c>
      <c r="I301" s="31" t="s">
        <v>74</v>
      </c>
      <c r="J301" s="30">
        <v>2019</v>
      </c>
      <c r="K301" s="25">
        <f>+'[4]Datos Anuales (sin Out y Cal)'!H301</f>
        <v>40630870.307752304</v>
      </c>
      <c r="L301" s="25">
        <f>+'[4]Datos Anuales (sin Out y Cal)'!I301</f>
        <v>19008103</v>
      </c>
      <c r="M301" s="25">
        <f>+'[4]Datos Anuales (sin Out y Cal)'!J301</f>
        <v>581459</v>
      </c>
      <c r="N301" s="25">
        <f>+'[4]Datos Anuales (sin Out y Cal)'!K301</f>
        <v>459190</v>
      </c>
      <c r="O301" s="25">
        <f>+'[4]Datos Anuales (sin Out y Cal)'!L301</f>
        <v>3342.474975701221</v>
      </c>
      <c r="P301" s="30">
        <v>315</v>
      </c>
      <c r="Q301" s="34" t="s">
        <v>74</v>
      </c>
      <c r="R301" s="30">
        <v>2019</v>
      </c>
      <c r="S301" s="25">
        <f>+'[4]Datos Anuales (sin Out y Cal)'!M301</f>
        <v>19427.557794264736</v>
      </c>
      <c r="T301" s="25">
        <f>+'[4]Datos Anuales (sin Out y Cal)'!N301</f>
        <v>136379430</v>
      </c>
      <c r="U301" s="72">
        <f>+'[4]Datos Anuales (sin Out y Cal)'!O301</f>
        <v>297</v>
      </c>
      <c r="V301" s="25">
        <f>+'[4]Datos Anuales (sin Out y Cal)'!P301</f>
        <v>1201700.23</v>
      </c>
      <c r="W301" s="72">
        <f>+'[4]Datos Anuales (sin Out y Cal)'!Q301</f>
        <v>2.617</v>
      </c>
      <c r="X301" s="25">
        <f>+'[4]Datos Anuales (sin Out y Cal)'!R301</f>
        <v>0</v>
      </c>
      <c r="Y301" s="26"/>
      <c r="AA301" s="27">
        <v>1815085</v>
      </c>
      <c r="AB301" s="27">
        <v>3652</v>
      </c>
      <c r="AC301" s="27">
        <v>21415685</v>
      </c>
      <c r="AD301" s="28">
        <v>0.66941755190125385</v>
      </c>
      <c r="AE301" s="28">
        <v>309.5250242987791</v>
      </c>
    </row>
    <row r="302" spans="1:31" ht="15" customHeight="1" x14ac:dyDescent="0.2">
      <c r="A302" s="24">
        <f>+'[4]Datos Anuales (sin Out y Cal)'!A302</f>
        <v>403</v>
      </c>
      <c r="B302" s="70" t="str">
        <f>+'[4]Datos Anuales (sin Out y Cal)'!B302</f>
        <v xml:space="preserve">Cheyenne Light, Fuel and Power Company                                </v>
      </c>
      <c r="C302" s="24">
        <f>+'[4]Datos Anuales (sin Out y Cal)'!C302</f>
        <v>2019</v>
      </c>
      <c r="D302" s="31">
        <f>+'[4]Datos Anuales (sin Out y Cal)'!D302</f>
        <v>226563148.55441922</v>
      </c>
      <c r="E302" s="25">
        <f>+'[4]Datos Anuales (sin Out y Cal)'!E302</f>
        <v>12194605.773167511</v>
      </c>
      <c r="F302" s="25">
        <f>+'[4]Datos Anuales (sin Out y Cal)'!F302</f>
        <v>1030213.3888337113</v>
      </c>
      <c r="G302" s="31">
        <f>+'[4]Datos Anuales (sin Out y Cal)'!G302</f>
        <v>3493974.5326294238</v>
      </c>
      <c r="H302" s="30">
        <v>403</v>
      </c>
      <c r="I302" s="31" t="s">
        <v>47</v>
      </c>
      <c r="J302" s="30">
        <v>2019</v>
      </c>
      <c r="K302" s="25">
        <f>+'[4]Datos Anuales (sin Out y Cal)'!H302</f>
        <v>1720559.8872193019</v>
      </c>
      <c r="L302" s="25">
        <f>+'[4]Datos Anuales (sin Out y Cal)'!I302</f>
        <v>1676751</v>
      </c>
      <c r="M302" s="25">
        <f>+'[4]Datos Anuales (sin Out y Cal)'!J302</f>
        <v>116865</v>
      </c>
      <c r="N302" s="25">
        <f>+'[4]Datos Anuales (sin Out y Cal)'!K302</f>
        <v>42998</v>
      </c>
      <c r="O302" s="25">
        <f>+'[4]Datos Anuales (sin Out y Cal)'!L302</f>
        <v>247.01551394758559</v>
      </c>
      <c r="P302" s="30">
        <v>403</v>
      </c>
      <c r="Q302" s="34" t="s">
        <v>47</v>
      </c>
      <c r="R302" s="30">
        <v>2019</v>
      </c>
      <c r="S302" s="25">
        <f>+'[4]Datos Anuales (sin Out y Cal)'!M302</f>
        <v>2954.3864774680724</v>
      </c>
      <c r="T302" s="25">
        <f>+'[4]Datos Anuales (sin Out y Cal)'!N302</f>
        <v>1980487.8800000001</v>
      </c>
      <c r="U302" s="72">
        <f>+'[4]Datos Anuales (sin Out y Cal)'!O302</f>
        <v>46.06</v>
      </c>
      <c r="V302" s="25">
        <f>+'[4]Datos Anuales (sin Out y Cal)'!P302</f>
        <v>64239.012000000002</v>
      </c>
      <c r="W302" s="72">
        <f>+'[4]Datos Anuales (sin Out y Cal)'!Q302</f>
        <v>1.494</v>
      </c>
      <c r="X302" s="25">
        <f>+'[4]Datos Anuales (sin Out y Cal)'!R302</f>
        <v>0</v>
      </c>
      <c r="Y302" s="26"/>
      <c r="AA302" s="27">
        <v>130588</v>
      </c>
      <c r="AB302" s="27">
        <v>265</v>
      </c>
      <c r="AC302" s="27">
        <v>1924204</v>
      </c>
      <c r="AD302" s="28">
        <v>0.82889807874558452</v>
      </c>
      <c r="AE302" s="28">
        <v>17.984486052414404</v>
      </c>
    </row>
    <row r="303" spans="1:31" ht="15" customHeight="1" x14ac:dyDescent="0.2">
      <c r="A303" s="24">
        <f>+'[4]Datos Anuales (sin Out y Cal)'!A303</f>
        <v>428</v>
      </c>
      <c r="B303" s="70" t="str">
        <f>+'[4]Datos Anuales (sin Out y Cal)'!B303</f>
        <v xml:space="preserve">UGI Utilities, Inc.                                                   </v>
      </c>
      <c r="C303" s="24">
        <f>+'[4]Datos Anuales (sin Out y Cal)'!C303</f>
        <v>2019</v>
      </c>
      <c r="D303" s="31">
        <f>+'[4]Datos Anuales (sin Out y Cal)'!D303</f>
        <v>232714739.46724704</v>
      </c>
      <c r="E303" s="25">
        <f>+'[4]Datos Anuales (sin Out y Cal)'!E303</f>
        <v>14630721.062167088</v>
      </c>
      <c r="F303" s="25">
        <f>+'[4]Datos Anuales (sin Out y Cal)'!F303</f>
        <v>3697675.3113914574</v>
      </c>
      <c r="G303" s="31">
        <f>+'[4]Datos Anuales (sin Out y Cal)'!G303</f>
        <v>9192678.2379913069</v>
      </c>
      <c r="H303" s="30">
        <v>428</v>
      </c>
      <c r="I303" s="31" t="s">
        <v>43</v>
      </c>
      <c r="J303" s="30">
        <v>2019</v>
      </c>
      <c r="K303" s="25">
        <f>+'[4]Datos Anuales (sin Out y Cal)'!H303</f>
        <v>3726993.1641182066</v>
      </c>
      <c r="L303" s="25">
        <f>+'[4]Datos Anuales (sin Out y Cal)'!I303</f>
        <v>979162</v>
      </c>
      <c r="M303" s="25">
        <f>+'[4]Datos Anuales (sin Out y Cal)'!J303</f>
        <v>54395</v>
      </c>
      <c r="N303" s="25">
        <f>+'[4]Datos Anuales (sin Out y Cal)'!K303</f>
        <v>62267</v>
      </c>
      <c r="O303" s="25">
        <f>+'[4]Datos Anuales (sin Out y Cal)'!L303</f>
        <v>214.96768638599548</v>
      </c>
      <c r="P303" s="30">
        <v>428</v>
      </c>
      <c r="Q303" s="34" t="s">
        <v>43</v>
      </c>
      <c r="R303" s="30">
        <v>2019</v>
      </c>
      <c r="S303" s="25">
        <f>+'[4]Datos Anuales (sin Out y Cal)'!M303</f>
        <v>3080.299981090433</v>
      </c>
      <c r="T303" s="25">
        <f>+'[4]Datos Anuales (sin Out y Cal)'!N303</f>
        <v>11332594</v>
      </c>
      <c r="U303" s="72">
        <f>+'[4]Datos Anuales (sin Out y Cal)'!O303</f>
        <v>182</v>
      </c>
      <c r="V303" s="25">
        <f>+'[4]Datos Anuales (sin Out y Cal)'!P303</f>
        <v>74097.73</v>
      </c>
      <c r="W303" s="72">
        <f>+'[4]Datos Anuales (sin Out y Cal)'!Q303</f>
        <v>1.19</v>
      </c>
      <c r="X303" s="25">
        <f>+'[4]Datos Anuales (sin Out y Cal)'!R303</f>
        <v>0</v>
      </c>
      <c r="Y303" s="26"/>
      <c r="AA303" s="27">
        <v>118</v>
      </c>
      <c r="AB303" s="27">
        <v>215</v>
      </c>
      <c r="AC303" s="27">
        <v>785118</v>
      </c>
      <c r="AD303" s="28">
        <v>0.41686205798024845</v>
      </c>
      <c r="AE303" s="28">
        <v>3.231361400451907E-2</v>
      </c>
    </row>
    <row r="304" spans="1:31" ht="15" customHeight="1" x14ac:dyDescent="0.2">
      <c r="A304" s="24">
        <f>+'[4]Datos Anuales (sin Out y Cal)'!A304</f>
        <v>432</v>
      </c>
      <c r="B304" s="70" t="str">
        <f>+'[4]Datos Anuales (sin Out y Cal)'!B304</f>
        <v xml:space="preserve">Black Hills/Colorado Electric Utility Company, LP                     </v>
      </c>
      <c r="C304" s="24">
        <f>+'[4]Datos Anuales (sin Out y Cal)'!C304</f>
        <v>2019</v>
      </c>
      <c r="D304" s="31">
        <f>+'[4]Datos Anuales (sin Out y Cal)'!D304</f>
        <v>617290795.77392149</v>
      </c>
      <c r="E304" s="25">
        <f>+'[4]Datos Anuales (sin Out y Cal)'!E304</f>
        <v>28904449.292669319</v>
      </c>
      <c r="F304" s="25">
        <f>+'[4]Datos Anuales (sin Out y Cal)'!F304</f>
        <v>4637958.8689057846</v>
      </c>
      <c r="G304" s="31">
        <f>+'[4]Datos Anuales (sin Out y Cal)'!G304</f>
        <v>14012794.02468168</v>
      </c>
      <c r="H304" s="30">
        <v>432</v>
      </c>
      <c r="I304" s="31" t="s">
        <v>107</v>
      </c>
      <c r="J304" s="30">
        <v>2019</v>
      </c>
      <c r="K304" s="25">
        <f>+'[4]Datos Anuales (sin Out y Cal)'!H304</f>
        <v>17273615.022911601</v>
      </c>
      <c r="L304" s="25">
        <f>+'[4]Datos Anuales (sin Out y Cal)'!I304</f>
        <v>1954359</v>
      </c>
      <c r="M304" s="25">
        <f>+'[4]Datos Anuales (sin Out y Cal)'!J304</f>
        <v>212912</v>
      </c>
      <c r="N304" s="25">
        <f>+'[4]Datos Anuales (sin Out y Cal)'!K304</f>
        <v>97744</v>
      </c>
      <c r="O304" s="25">
        <f>+'[4]Datos Anuales (sin Out y Cal)'!L304</f>
        <v>390.23355928392402</v>
      </c>
      <c r="P304" s="30">
        <v>432</v>
      </c>
      <c r="Q304" s="34" t="s">
        <v>107</v>
      </c>
      <c r="R304" s="30">
        <v>2019</v>
      </c>
      <c r="S304" s="25">
        <f>+'[4]Datos Anuales (sin Out y Cal)'!M304</f>
        <v>5027.7065006418488</v>
      </c>
      <c r="T304" s="25">
        <f>+'[4]Datos Anuales (sin Out y Cal)'!N304</f>
        <v>7200702.7359999996</v>
      </c>
      <c r="U304" s="72">
        <f>+'[4]Datos Anuales (sin Out y Cal)'!O304</f>
        <v>73.668999999999997</v>
      </c>
      <c r="V304" s="25">
        <f>+'[4]Datos Anuales (sin Out y Cal)'!P304</f>
        <v>232826.20800000001</v>
      </c>
      <c r="W304" s="72">
        <f>+'[4]Datos Anuales (sin Out y Cal)'!Q304</f>
        <v>2.3820000000000001</v>
      </c>
      <c r="X304" s="25">
        <f>+'[4]Datos Anuales (sin Out y Cal)'!R304</f>
        <v>0</v>
      </c>
      <c r="Y304" s="26"/>
      <c r="AA304" s="27">
        <v>98769</v>
      </c>
      <c r="AB304" s="27">
        <v>408</v>
      </c>
      <c r="AC304" s="27">
        <v>2268195</v>
      </c>
      <c r="AD304" s="28">
        <v>0.63462345554660216</v>
      </c>
      <c r="AE304" s="28">
        <v>17.766440716076001</v>
      </c>
    </row>
    <row r="305" spans="1:31" ht="15" customHeight="1" x14ac:dyDescent="0.2">
      <c r="A305" s="24">
        <f>+'[4]Datos Anuales (sin Out y Cal)'!A305</f>
        <v>443</v>
      </c>
      <c r="B305" s="70" t="str">
        <f>+'[4]Datos Anuales (sin Out y Cal)'!B305</f>
        <v xml:space="preserve">Ameren Illinois Company                                               </v>
      </c>
      <c r="C305" s="24">
        <f>+'[4]Datos Anuales (sin Out y Cal)'!C305</f>
        <v>2019</v>
      </c>
      <c r="D305" s="31">
        <f>+'[4]Datos Anuales (sin Out y Cal)'!D305</f>
        <v>7973212380.1066637</v>
      </c>
      <c r="E305" s="25">
        <f>+'[4]Datos Anuales (sin Out y Cal)'!E305</f>
        <v>407631254.84903651</v>
      </c>
      <c r="F305" s="25">
        <f>+'[4]Datos Anuales (sin Out y Cal)'!F305</f>
        <v>83029761.81176509</v>
      </c>
      <c r="G305" s="31">
        <f>+'[4]Datos Anuales (sin Out y Cal)'!G305</f>
        <v>235773700.53658727</v>
      </c>
      <c r="H305" s="30">
        <v>443</v>
      </c>
      <c r="I305" s="31" t="s">
        <v>44</v>
      </c>
      <c r="J305" s="30">
        <v>2019</v>
      </c>
      <c r="K305" s="25">
        <f>+'[4]Datos Anuales (sin Out y Cal)'!H305</f>
        <v>106095416.57799813</v>
      </c>
      <c r="L305" s="25">
        <f>+'[4]Datos Anuales (sin Out y Cal)'!I305</f>
        <v>36057300</v>
      </c>
      <c r="M305" s="25">
        <f>+'[4]Datos Anuales (sin Out y Cal)'!J305</f>
        <v>451735</v>
      </c>
      <c r="N305" s="25">
        <f>+'[4]Datos Anuales (sin Out y Cal)'!K305</f>
        <v>1222335</v>
      </c>
      <c r="O305" s="25">
        <f>+'[4]Datos Anuales (sin Out y Cal)'!L305</f>
        <v>1873.6682609170614</v>
      </c>
      <c r="P305" s="30">
        <v>443</v>
      </c>
      <c r="Q305" s="34" t="s">
        <v>44</v>
      </c>
      <c r="R305" s="30">
        <v>2019</v>
      </c>
      <c r="S305" s="25">
        <f>+'[4]Datos Anuales (sin Out y Cal)'!M305</f>
        <v>72269.56351836471</v>
      </c>
      <c r="T305" s="25">
        <f>+'[4]Datos Anuales (sin Out y Cal)'!N305</f>
        <v>161702697.14999998</v>
      </c>
      <c r="U305" s="72">
        <f>+'[4]Datos Anuales (sin Out y Cal)'!O305</f>
        <v>132.29</v>
      </c>
      <c r="V305" s="25">
        <f>+'[4]Datos Anuales (sin Out y Cal)'!P305</f>
        <v>1414241.595</v>
      </c>
      <c r="W305" s="72">
        <f>+'[4]Datos Anuales (sin Out y Cal)'!Q305</f>
        <v>1.157</v>
      </c>
      <c r="X305" s="25">
        <f>+'[4]Datos Anuales (sin Out y Cal)'!R305</f>
        <v>0</v>
      </c>
      <c r="Y305" s="26"/>
      <c r="AA305" s="27">
        <v>290802</v>
      </c>
      <c r="AB305" s="27">
        <v>1938</v>
      </c>
      <c r="AC305" s="27">
        <v>8760439</v>
      </c>
      <c r="AD305" s="28">
        <v>0.51602173073026369</v>
      </c>
      <c r="AE305" s="28">
        <v>64.331739082938668</v>
      </c>
    </row>
    <row r="306" spans="1:31" ht="15" customHeight="1" x14ac:dyDescent="0.2">
      <c r="A306" s="24">
        <f>+'[4]Datos Anuales (sin Out y Cal)'!A306</f>
        <v>454</v>
      </c>
      <c r="B306" s="70" t="str">
        <f>+'[4]Datos Anuales (sin Out y Cal)'!B306</f>
        <v xml:space="preserve">Entergy Louisiana, LLC                                                </v>
      </c>
      <c r="C306" s="24">
        <f>+'[4]Datos Anuales (sin Out y Cal)'!C306</f>
        <v>2019</v>
      </c>
      <c r="D306" s="31">
        <f>+'[4]Datos Anuales (sin Out y Cal)'!D306</f>
        <v>6040972749.5143032</v>
      </c>
      <c r="E306" s="25">
        <f>+'[4]Datos Anuales (sin Out y Cal)'!E306</f>
        <v>317904407.5828014</v>
      </c>
      <c r="F306" s="25">
        <f>+'[4]Datos Anuales (sin Out y Cal)'!F306</f>
        <v>77689568.879788831</v>
      </c>
      <c r="G306" s="31">
        <f>+'[4]Datos Anuales (sin Out y Cal)'!G306</f>
        <v>84867901.137135223</v>
      </c>
      <c r="H306" s="30">
        <v>454</v>
      </c>
      <c r="I306" s="31" t="s">
        <v>70</v>
      </c>
      <c r="J306" s="30">
        <v>2019</v>
      </c>
      <c r="K306" s="25">
        <f>+'[4]Datos Anuales (sin Out y Cal)'!H306</f>
        <v>67045560.204972059</v>
      </c>
      <c r="L306" s="25">
        <f>+'[4]Datos Anuales (sin Out y Cal)'!I306</f>
        <v>56027201</v>
      </c>
      <c r="M306" s="25">
        <f>+'[4]Datos Anuales (sin Out y Cal)'!J306</f>
        <v>1648807</v>
      </c>
      <c r="N306" s="25">
        <f>+'[4]Datos Anuales (sin Out y Cal)'!K306</f>
        <v>1090195</v>
      </c>
      <c r="O306" s="25">
        <f>+'[4]Datos Anuales (sin Out y Cal)'!L306</f>
        <v>8741.4122133250639</v>
      </c>
      <c r="P306" s="30">
        <v>454</v>
      </c>
      <c r="Q306" s="34" t="s">
        <v>70</v>
      </c>
      <c r="R306" s="30">
        <v>2019</v>
      </c>
      <c r="S306" s="25">
        <f>+'[4]Datos Anuales (sin Out y Cal)'!M306</f>
        <v>79056.304084530653</v>
      </c>
      <c r="T306" s="25">
        <f>+'[4]Datos Anuales (sin Out y Cal)'!N306</f>
        <v>226760560</v>
      </c>
      <c r="U306" s="72">
        <f>+'[4]Datos Anuales (sin Out y Cal)'!O306</f>
        <v>208</v>
      </c>
      <c r="V306" s="25">
        <f>+'[4]Datos Anuales (sin Out y Cal)'!P306</f>
        <v>2327566.3249999997</v>
      </c>
      <c r="W306" s="72">
        <f>+'[4]Datos Anuales (sin Out y Cal)'!Q306</f>
        <v>2.1349999999999998</v>
      </c>
      <c r="X306" s="25">
        <f>+'[4]Datos Anuales (sin Out y Cal)'!R306</f>
        <v>0</v>
      </c>
      <c r="Y306" s="26"/>
      <c r="AA306" s="27">
        <v>6737598</v>
      </c>
      <c r="AB306" s="27">
        <v>9761</v>
      </c>
      <c r="AC306" s="27">
        <v>64502238</v>
      </c>
      <c r="AD306" s="28">
        <v>0.75435602684993253</v>
      </c>
      <c r="AE306" s="28">
        <v>1019.5877866749369</v>
      </c>
    </row>
    <row r="307" spans="1:31" ht="15" customHeight="1" x14ac:dyDescent="0.2">
      <c r="A307" s="24">
        <f>+'[4]Datos Anuales (sin Out y Cal)'!A307</f>
        <v>500</v>
      </c>
      <c r="B307" s="70"/>
      <c r="C307" s="24">
        <f>+'[4]Datos Anuales (sin Out y Cal)'!C307</f>
        <v>2019</v>
      </c>
      <c r="D307" s="31">
        <f>+'[4]Datos Anuales (sin Out y Cal)'!D307</f>
        <v>1398482806.9545524</v>
      </c>
      <c r="E307" s="25">
        <f>+'[4]Datos Anuales (sin Out y Cal)'!E307</f>
        <v>112284771.50824496</v>
      </c>
      <c r="F307" s="25">
        <f>+'[4]Datos Anuales (sin Out y Cal)'!F307</f>
        <v>48777766.902266666</v>
      </c>
      <c r="G307" s="31">
        <f>+'[4]Datos Anuales (sin Out y Cal)'!G307</f>
        <v>34955986.350101769</v>
      </c>
      <c r="H307" s="30">
        <v>500</v>
      </c>
      <c r="I307" s="31"/>
      <c r="J307" s="30">
        <v>2019</v>
      </c>
      <c r="K307" s="25">
        <f>+'[4]Datos Anuales (sin Out y Cal)'!H307</f>
        <v>39131741.79029385</v>
      </c>
      <c r="L307" s="25">
        <f>+'[4]Datos Anuales (sin Out y Cal)'!I307</f>
        <v>3209800.8439999996</v>
      </c>
      <c r="M307" s="25">
        <f>+'[4]Datos Anuales (sin Out y Cal)'!J307</f>
        <v>487451.53353888437</v>
      </c>
      <c r="N307" s="25">
        <f>+'[4]Datos Anuales (sin Out y Cal)'!K307</f>
        <v>470504</v>
      </c>
      <c r="O307" s="25">
        <f>+'[4]Datos Anuales (sin Out y Cal)'!L307</f>
        <v>674.73</v>
      </c>
      <c r="P307" s="30">
        <v>500</v>
      </c>
      <c r="Q307" s="34"/>
      <c r="R307" s="30">
        <v>2019</v>
      </c>
      <c r="S307" s="25">
        <f>+'[4]Datos Anuales (sin Out y Cal)'!M307</f>
        <v>10996.082989003116</v>
      </c>
      <c r="T307" s="25">
        <f>+'[4]Datos Anuales (sin Out y Cal)'!N307</f>
        <v>532347772</v>
      </c>
      <c r="U307" s="72">
        <f>+'[4]Datos Anuales (sin Out y Cal)'!O307</f>
        <v>1131.441543536293</v>
      </c>
      <c r="V307" s="25">
        <f>+'[4]Datos Anuales (sin Out y Cal)'!P307</f>
        <v>3847599</v>
      </c>
      <c r="W307" s="72">
        <f>+'[4]Datos Anuales (sin Out y Cal)'!Q307</f>
        <v>8.1776116674884811</v>
      </c>
      <c r="X307" s="25">
        <f>+'[4]Datos Anuales (sin Out y Cal)'!R307</f>
        <v>0</v>
      </c>
      <c r="Y307" s="26"/>
      <c r="AA307" s="27">
        <v>0</v>
      </c>
      <c r="AB307" s="27">
        <v>674.73</v>
      </c>
      <c r="AC307" s="27">
        <v>0</v>
      </c>
      <c r="AD307" s="28">
        <v>0</v>
      </c>
      <c r="AE307" s="28">
        <v>0</v>
      </c>
    </row>
    <row r="308" spans="1:31" ht="15" customHeight="1" x14ac:dyDescent="0.2">
      <c r="A308" s="24">
        <f>+'[4]Datos Anuales (sin Out y Cal)'!A308</f>
        <v>501</v>
      </c>
      <c r="B308" s="70"/>
      <c r="C308" s="24">
        <f>+'[4]Datos Anuales (sin Out y Cal)'!C308</f>
        <v>2019</v>
      </c>
      <c r="D308" s="31">
        <f>+'[4]Datos Anuales (sin Out y Cal)'!D308</f>
        <v>2599482789.5815115</v>
      </c>
      <c r="E308" s="25">
        <f>+'[4]Datos Anuales (sin Out y Cal)'!E308</f>
        <v>132559278.71588749</v>
      </c>
      <c r="F308" s="25">
        <f>+'[4]Datos Anuales (sin Out y Cal)'!F308</f>
        <v>37657417.540696166</v>
      </c>
      <c r="G308" s="31">
        <f>+'[4]Datos Anuales (sin Out y Cal)'!G308</f>
        <v>73072527.196810275</v>
      </c>
      <c r="H308" s="30">
        <v>501</v>
      </c>
      <c r="I308" s="31"/>
      <c r="J308" s="30">
        <v>2019</v>
      </c>
      <c r="K308" s="25">
        <f>+'[4]Datos Anuales (sin Out y Cal)'!H308</f>
        <v>40439087.513091594</v>
      </c>
      <c r="L308" s="25">
        <f>+'[4]Datos Anuales (sin Out y Cal)'!I308</f>
        <v>3877340.3840000001</v>
      </c>
      <c r="M308" s="25">
        <f>+'[4]Datos Anuales (sin Out y Cal)'!J308</f>
        <v>694787</v>
      </c>
      <c r="N308" s="25">
        <f>+'[4]Datos Anuales (sin Out y Cal)'!K308</f>
        <v>553353</v>
      </c>
      <c r="O308" s="25">
        <f>+'[4]Datos Anuales (sin Out y Cal)'!L308</f>
        <v>873.37065408461274</v>
      </c>
      <c r="P308" s="30">
        <v>501</v>
      </c>
      <c r="Q308" s="34"/>
      <c r="R308" s="30">
        <v>2019</v>
      </c>
      <c r="S308" s="25">
        <f>+'[4]Datos Anuales (sin Out y Cal)'!M308</f>
        <v>18616.64</v>
      </c>
      <c r="T308" s="25">
        <f>+'[4]Datos Anuales (sin Out y Cal)'!N308</f>
        <v>2342473382</v>
      </c>
      <c r="U308" s="72">
        <f>+'[4]Datos Anuales (sin Out y Cal)'!O308</f>
        <v>4233.2351717619676</v>
      </c>
      <c r="V308" s="25">
        <f>+'[4]Datos Anuales (sin Out y Cal)'!P308</f>
        <v>11583700</v>
      </c>
      <c r="W308" s="72">
        <f>+'[4]Datos Anuales (sin Out y Cal)'!Q308</f>
        <v>20.933653562915534</v>
      </c>
      <c r="X308" s="25">
        <f>+'[4]Datos Anuales (sin Out y Cal)'!R308</f>
        <v>0</v>
      </c>
      <c r="Y308" s="26"/>
      <c r="AA308" s="27">
        <v>0</v>
      </c>
      <c r="AB308" s="27">
        <v>873.37065408461274</v>
      </c>
      <c r="AC308" s="27">
        <v>0</v>
      </c>
      <c r="AD308" s="28">
        <v>0</v>
      </c>
      <c r="AE308" s="28">
        <v>0</v>
      </c>
    </row>
    <row r="309" spans="1:31" ht="15" customHeight="1" x14ac:dyDescent="0.2">
      <c r="A309" s="24">
        <f>+'[4]Datos Anuales (sin Out y Cal)'!A309</f>
        <v>502</v>
      </c>
      <c r="B309" s="70"/>
      <c r="C309" s="24">
        <f>+'[4]Datos Anuales (sin Out y Cal)'!C309</f>
        <v>2019</v>
      </c>
      <c r="D309" s="31">
        <f>+'[4]Datos Anuales (sin Out y Cal)'!D309</f>
        <v>597869392.6947484</v>
      </c>
      <c r="E309" s="25">
        <f>+'[4]Datos Anuales (sin Out y Cal)'!E309</f>
        <v>22428980.790693045</v>
      </c>
      <c r="F309" s="25">
        <f>+'[4]Datos Anuales (sin Out y Cal)'!F309</f>
        <v>8488107.9071666673</v>
      </c>
      <c r="G309" s="31">
        <f>+'[4]Datos Anuales (sin Out y Cal)'!G309</f>
        <v>12888842.869273879</v>
      </c>
      <c r="H309" s="30">
        <v>502</v>
      </c>
      <c r="I309" s="31"/>
      <c r="J309" s="30">
        <v>2019</v>
      </c>
      <c r="K309" s="25">
        <f>+'[4]Datos Anuales (sin Out y Cal)'!H309</f>
        <v>8432307.5656015705</v>
      </c>
      <c r="L309" s="25">
        <f>+'[4]Datos Anuales (sin Out y Cal)'!I309</f>
        <v>832272.80099999998</v>
      </c>
      <c r="M309" s="25">
        <f>+'[4]Datos Anuales (sin Out y Cal)'!J309</f>
        <v>133584.00000000012</v>
      </c>
      <c r="N309" s="25">
        <f>+'[4]Datos Anuales (sin Out y Cal)'!K309</f>
        <v>168222</v>
      </c>
      <c r="O309" s="25">
        <f>+'[4]Datos Anuales (sin Out y Cal)'!L309</f>
        <v>161.9870463467374</v>
      </c>
      <c r="P309" s="30">
        <v>502</v>
      </c>
      <c r="Q309" s="34"/>
      <c r="R309" s="30">
        <v>2019</v>
      </c>
      <c r="S309" s="25">
        <f>+'[4]Datos Anuales (sin Out y Cal)'!M309</f>
        <v>8216.130000000001</v>
      </c>
      <c r="T309" s="25">
        <f>+'[4]Datos Anuales (sin Out y Cal)'!N309</f>
        <v>511543535</v>
      </c>
      <c r="U309" s="72">
        <f>+'[4]Datos Anuales (sin Out y Cal)'!O309</f>
        <v>3040.8836834658964</v>
      </c>
      <c r="V309" s="25">
        <f>+'[4]Datos Anuales (sin Out y Cal)'!P309</f>
        <v>3279028</v>
      </c>
      <c r="W309" s="72">
        <f>+'[4]Datos Anuales (sin Out y Cal)'!Q309</f>
        <v>19.492266172082129</v>
      </c>
      <c r="X309" s="25">
        <f>+'[4]Datos Anuales (sin Out y Cal)'!R309</f>
        <v>0</v>
      </c>
      <c r="Y309" s="26"/>
      <c r="AA309" s="27">
        <v>0</v>
      </c>
      <c r="AB309" s="27">
        <v>161.9870463467374</v>
      </c>
      <c r="AC309" s="27">
        <v>0</v>
      </c>
      <c r="AD309" s="28">
        <v>0</v>
      </c>
      <c r="AE309" s="28">
        <v>0</v>
      </c>
    </row>
    <row r="310" spans="1:31" x14ac:dyDescent="0.2">
      <c r="A310" s="24">
        <f>+'[4]Datos Anuales (sin Out y Cal)'!A310</f>
        <v>2</v>
      </c>
      <c r="B310" s="70" t="str">
        <f>+'[4]Datos Anuales (sin Out y Cal)'!B310</f>
        <v xml:space="preserve">ALABAMA POWER COMPANY                                                 </v>
      </c>
      <c r="C310" s="24">
        <f>+'[4]Datos Anuales (sin Out y Cal)'!C310</f>
        <v>2020</v>
      </c>
      <c r="D310" s="31">
        <f>+'[4]Datos Anuales (sin Out y Cal)'!D310</f>
        <v>12627239085.69232</v>
      </c>
      <c r="E310" s="25">
        <f>+'[4]Datos Anuales (sin Out y Cal)'!E310</f>
        <v>577656645.00643361</v>
      </c>
      <c r="F310" s="25">
        <f>+'[4]Datos Anuales (sin Out y Cal)'!F310</f>
        <v>174177157</v>
      </c>
      <c r="G310" s="31">
        <f>+'[4]Datos Anuales (sin Out y Cal)'!G310</f>
        <v>286827491</v>
      </c>
      <c r="H310" s="30">
        <v>2</v>
      </c>
      <c r="I310" s="31" t="s">
        <v>115</v>
      </c>
      <c r="J310" s="30">
        <v>2020</v>
      </c>
      <c r="K310" s="25">
        <f>+'[4]Datos Anuales (sin Out y Cal)'!H310</f>
        <v>64825417.526806362</v>
      </c>
      <c r="L310" s="25">
        <f>+'[4]Datos Anuales (sin Out y Cal)'!I310</f>
        <v>50603071</v>
      </c>
      <c r="M310" s="25">
        <f>+'[4]Datos Anuales (sin Out y Cal)'!J310</f>
        <v>2613099</v>
      </c>
      <c r="N310" s="25">
        <f>+'[4]Datos Anuales (sin Out y Cal)'!K310</f>
        <v>1504744</v>
      </c>
      <c r="O310" s="25">
        <f>+'[4]Datos Anuales (sin Out y Cal)'!L310</f>
        <v>9207.822606586069</v>
      </c>
      <c r="P310" s="30">
        <v>2</v>
      </c>
      <c r="Q310" s="34" t="s">
        <v>115</v>
      </c>
      <c r="R310" s="30">
        <v>2020</v>
      </c>
      <c r="S310" s="25">
        <f>+'[4]Datos Anuales (sin Out y Cal)'!M310</f>
        <v>142441.0028287867</v>
      </c>
      <c r="T310" s="25">
        <f>+'[4]Datos Anuales (sin Out y Cal)'!N310</f>
        <v>181171177.59999999</v>
      </c>
      <c r="U310" s="72">
        <f>+'[4]Datos Anuales (sin Out y Cal)'!O310</f>
        <v>120.4</v>
      </c>
      <c r="V310" s="25">
        <f>+'[4]Datos Anuales (sin Out y Cal)'!P310</f>
        <v>3292379.8720000004</v>
      </c>
      <c r="W310" s="72">
        <f>+'[4]Datos Anuales (sin Out y Cal)'!Q310</f>
        <v>2.1880000000000002</v>
      </c>
      <c r="X310" s="25">
        <f>+'[4]Datos Anuales (sin Out y Cal)'!R310</f>
        <v>0</v>
      </c>
      <c r="Y310" s="26"/>
      <c r="AA310" s="27">
        <v>8821850</v>
      </c>
      <c r="AB310" s="27">
        <v>10731</v>
      </c>
      <c r="AC310" s="27">
        <v>62151180</v>
      </c>
      <c r="AD310" s="28">
        <v>0.66115772636695891</v>
      </c>
      <c r="AE310" s="28">
        <v>1523.1773934139303</v>
      </c>
    </row>
    <row r="311" spans="1:31" x14ac:dyDescent="0.2">
      <c r="A311" s="24">
        <f>+'[4]Datos Anuales (sin Out y Cal)'!A311</f>
        <v>3</v>
      </c>
      <c r="B311" s="70" t="str">
        <f>+'[4]Datos Anuales (sin Out y Cal)'!B311</f>
        <v xml:space="preserve">Alaska Electric Light and Power Company                               </v>
      </c>
      <c r="C311" s="24">
        <f>+'[4]Datos Anuales (sin Out y Cal)'!C311</f>
        <v>2020</v>
      </c>
      <c r="D311" s="31">
        <f>+'[4]Datos Anuales (sin Out y Cal)'!D311</f>
        <v>140748179.95259711</v>
      </c>
      <c r="E311" s="25">
        <f>+'[4]Datos Anuales (sin Out y Cal)'!E311</f>
        <v>13721271.971330283</v>
      </c>
      <c r="F311" s="25">
        <f>+'[4]Datos Anuales (sin Out y Cal)'!F311</f>
        <v>1713569</v>
      </c>
      <c r="G311" s="31">
        <f>+'[4]Datos Anuales (sin Out y Cal)'!G311</f>
        <v>4033894</v>
      </c>
      <c r="H311" s="30">
        <v>3</v>
      </c>
      <c r="I311" s="31" t="s">
        <v>113</v>
      </c>
      <c r="J311" s="30">
        <v>2020</v>
      </c>
      <c r="K311" s="25">
        <f>+'[4]Datos Anuales (sin Out y Cal)'!H311</f>
        <v>4082579.5576354782</v>
      </c>
      <c r="L311" s="25">
        <f>+'[4]Datos Anuales (sin Out y Cal)'!I311</f>
        <v>384981</v>
      </c>
      <c r="M311" s="25">
        <f>+'[4]Datos Anuales (sin Out y Cal)'!J311</f>
        <v>15687</v>
      </c>
      <c r="N311" s="25">
        <f>+'[4]Datos Anuales (sin Out y Cal)'!K311</f>
        <v>17403</v>
      </c>
      <c r="O311" s="25">
        <f>+'[4]Datos Anuales (sin Out y Cal)'!L311</f>
        <v>75</v>
      </c>
      <c r="P311" s="30">
        <v>3</v>
      </c>
      <c r="Q311" s="34" t="s">
        <v>113</v>
      </c>
      <c r="R311" s="30">
        <v>2020</v>
      </c>
      <c r="S311" s="25">
        <f>+'[4]Datos Anuales (sin Out y Cal)'!M311</f>
        <v>297.75280310605046</v>
      </c>
      <c r="T311" s="25">
        <f>+'[4]Datos Anuales (sin Out y Cal)'!N311</f>
        <v>6874185</v>
      </c>
      <c r="U311" s="72">
        <f>+'[4]Datos Anuales (sin Out y Cal)'!O311</f>
        <v>395</v>
      </c>
      <c r="V311" s="25">
        <f>+'[4]Datos Anuales (sin Out y Cal)'!P311</f>
        <v>143748.78</v>
      </c>
      <c r="W311" s="72">
        <f>+'[4]Datos Anuales (sin Out y Cal)'!Q311</f>
        <v>8.26</v>
      </c>
      <c r="X311" s="25">
        <f>+'[4]Datos Anuales (sin Out y Cal)'!R311</f>
        <v>0</v>
      </c>
      <c r="Y311" s="26"/>
      <c r="AA311" s="27">
        <v>0</v>
      </c>
      <c r="AB311" s="27">
        <v>75</v>
      </c>
      <c r="AC311" s="27">
        <v>405408</v>
      </c>
      <c r="AD311" s="28">
        <v>0.61705936073059353</v>
      </c>
      <c r="AE311" s="28">
        <v>0</v>
      </c>
    </row>
    <row r="312" spans="1:31" x14ac:dyDescent="0.2">
      <c r="A312" s="24">
        <f>+'[4]Datos Anuales (sin Out y Cal)'!A312</f>
        <v>6</v>
      </c>
      <c r="B312" s="70" t="str">
        <f>+'[4]Datos Anuales (sin Out y Cal)'!B312</f>
        <v xml:space="preserve">Appalachian Power Company                                             </v>
      </c>
      <c r="C312" s="24">
        <f>+'[4]Datos Anuales (sin Out y Cal)'!C312</f>
        <v>2020</v>
      </c>
      <c r="D312" s="31">
        <f>+'[4]Datos Anuales (sin Out y Cal)'!D312</f>
        <v>4704009170.1943378</v>
      </c>
      <c r="E312" s="25">
        <f>+'[4]Datos Anuales (sin Out y Cal)'!E312</f>
        <v>230540469.9696224</v>
      </c>
      <c r="F312" s="25">
        <f>+'[4]Datos Anuales (sin Out y Cal)'!F312</f>
        <v>49046403</v>
      </c>
      <c r="G312" s="31">
        <f>+'[4]Datos Anuales (sin Out y Cal)'!G312</f>
        <v>137110443</v>
      </c>
      <c r="H312" s="30">
        <v>6</v>
      </c>
      <c r="I312" s="31" t="s">
        <v>64</v>
      </c>
      <c r="J312" s="30">
        <v>2020</v>
      </c>
      <c r="K312" s="25">
        <f>+'[4]Datos Anuales (sin Out y Cal)'!H312</f>
        <v>15725385.640844071</v>
      </c>
      <c r="L312" s="25">
        <f>+'[4]Datos Anuales (sin Out y Cal)'!I312</f>
        <v>26469315</v>
      </c>
      <c r="M312" s="25">
        <f>+'[4]Datos Anuales (sin Out y Cal)'!J312</f>
        <v>2044887</v>
      </c>
      <c r="N312" s="25">
        <f>+'[4]Datos Anuales (sin Out y Cal)'!K312</f>
        <v>960162</v>
      </c>
      <c r="O312" s="25">
        <f>+'[4]Datos Anuales (sin Out y Cal)'!L312</f>
        <v>5438.674514467034</v>
      </c>
      <c r="P312" s="30">
        <v>6</v>
      </c>
      <c r="Q312" s="34" t="s">
        <v>64</v>
      </c>
      <c r="R312" s="30">
        <v>2020</v>
      </c>
      <c r="S312" s="25">
        <f>+'[4]Datos Anuales (sin Out y Cal)'!M312</f>
        <v>87132.576340787971</v>
      </c>
      <c r="T312" s="25">
        <f>+'[4]Datos Anuales (sin Out y Cal)'!N312</f>
        <v>297842252.39999998</v>
      </c>
      <c r="U312" s="72">
        <f>+'[4]Datos Anuales (sin Out y Cal)'!O312</f>
        <v>310.2</v>
      </c>
      <c r="V312" s="25">
        <f>+'[4]Datos Anuales (sin Out y Cal)'!P312</f>
        <v>1607311.1879999998</v>
      </c>
      <c r="W312" s="72">
        <f>+'[4]Datos Anuales (sin Out y Cal)'!Q312</f>
        <v>1.6739999999999999</v>
      </c>
      <c r="X312" s="25">
        <f>+'[4]Datos Anuales (sin Out y Cal)'!R312</f>
        <v>0</v>
      </c>
      <c r="Y312" s="26"/>
      <c r="AA312" s="27">
        <v>5600007</v>
      </c>
      <c r="AB312" s="27">
        <v>6521</v>
      </c>
      <c r="AC312" s="27">
        <v>33739985</v>
      </c>
      <c r="AD312" s="28">
        <v>0.59064506382260618</v>
      </c>
      <c r="AE312" s="28">
        <v>1082.3254855329662</v>
      </c>
    </row>
    <row r="313" spans="1:31" x14ac:dyDescent="0.2">
      <c r="A313" s="24">
        <f>+'[4]Datos Anuales (sin Out y Cal)'!A313</f>
        <v>7</v>
      </c>
      <c r="B313" s="70" t="str">
        <f>+'[4]Datos Anuales (sin Out y Cal)'!B313</f>
        <v xml:space="preserve">Arizona Public Service Company                                        </v>
      </c>
      <c r="C313" s="24">
        <f>+'[4]Datos Anuales (sin Out y Cal)'!C313</f>
        <v>2020</v>
      </c>
      <c r="D313" s="31">
        <f>+'[4]Datos Anuales (sin Out y Cal)'!D313</f>
        <v>7344428570.4505949</v>
      </c>
      <c r="E313" s="25">
        <f>+'[4]Datos Anuales (sin Out y Cal)'!E313</f>
        <v>423329612.1625827</v>
      </c>
      <c r="F313" s="25">
        <f>+'[4]Datos Anuales (sin Out y Cal)'!F313</f>
        <v>143222866</v>
      </c>
      <c r="G313" s="31">
        <f>+'[4]Datos Anuales (sin Out y Cal)'!G313</f>
        <v>121723634.58942944</v>
      </c>
      <c r="H313" s="30">
        <v>7</v>
      </c>
      <c r="I313" s="31" t="s">
        <v>133</v>
      </c>
      <c r="J313" s="30">
        <v>2020</v>
      </c>
      <c r="K313" s="25">
        <f>+'[4]Datos Anuales (sin Out y Cal)'!H313</f>
        <v>36609763.882571757</v>
      </c>
      <c r="L313" s="25">
        <f>+'[4]Datos Anuales (sin Out y Cal)'!I313</f>
        <v>29344407</v>
      </c>
      <c r="M313" s="25">
        <f>+'[4]Datos Anuales (sin Out y Cal)'!J313</f>
        <v>1730028</v>
      </c>
      <c r="N313" s="25">
        <f>+'[4]Datos Anuales (sin Out y Cal)'!K313</f>
        <v>1288752</v>
      </c>
      <c r="O313" s="25">
        <f>+'[4]Datos Anuales (sin Out y Cal)'!L313</f>
        <v>6924.2846463187398</v>
      </c>
      <c r="P313" s="30">
        <v>7</v>
      </c>
      <c r="Q313" s="34" t="s">
        <v>133</v>
      </c>
      <c r="R313" s="30">
        <v>2020</v>
      </c>
      <c r="S313" s="25">
        <f>+'[4]Datos Anuales (sin Out y Cal)'!M313</f>
        <v>53744.080942823712</v>
      </c>
      <c r="T313" s="25">
        <f>+'[4]Datos Anuales (sin Out y Cal)'!N313</f>
        <v>101295907.19999999</v>
      </c>
      <c r="U313" s="72">
        <f>+'[4]Datos Anuales (sin Out y Cal)'!O313</f>
        <v>78.599999999999994</v>
      </c>
      <c r="V313" s="25">
        <f>+'[4]Datos Anuales (sin Out y Cal)'!P313</f>
        <v>1108326.72</v>
      </c>
      <c r="W313" s="72">
        <f>+'[4]Datos Anuales (sin Out y Cal)'!Q313</f>
        <v>0.86</v>
      </c>
      <c r="X313" s="25">
        <f>+'[4]Datos Anuales (sin Out y Cal)'!R313</f>
        <v>0</v>
      </c>
      <c r="Y313" s="26"/>
      <c r="AA313" s="27">
        <v>3088308</v>
      </c>
      <c r="AB313" s="27">
        <v>7611</v>
      </c>
      <c r="AC313" s="27">
        <v>34228319</v>
      </c>
      <c r="AD313" s="28">
        <v>0.51338094226753039</v>
      </c>
      <c r="AE313" s="28">
        <v>686.71535368126024</v>
      </c>
    </row>
    <row r="314" spans="1:31" x14ac:dyDescent="0.2">
      <c r="A314" s="24">
        <f>+'[4]Datos Anuales (sin Out y Cal)'!A314</f>
        <v>8</v>
      </c>
      <c r="B314" s="70" t="str">
        <f>+'[4]Datos Anuales (sin Out y Cal)'!B314</f>
        <v xml:space="preserve">Entergy Arkansas, Inc.                                                </v>
      </c>
      <c r="C314" s="24">
        <f>+'[4]Datos Anuales (sin Out y Cal)'!C314</f>
        <v>2020</v>
      </c>
      <c r="D314" s="31">
        <f>+'[4]Datos Anuales (sin Out y Cal)'!D314</f>
        <v>4926360240.7081633</v>
      </c>
      <c r="E314" s="25">
        <f>+'[4]Datos Anuales (sin Out y Cal)'!E314</f>
        <v>167038145.0244112</v>
      </c>
      <c r="F314" s="25">
        <f>+'[4]Datos Anuales (sin Out y Cal)'!F314</f>
        <v>106131234</v>
      </c>
      <c r="G314" s="31">
        <f>+'[4]Datos Anuales (sin Out y Cal)'!G314</f>
        <v>87828259.300998211</v>
      </c>
      <c r="H314" s="30">
        <v>8</v>
      </c>
      <c r="I314" s="31" t="s">
        <v>141</v>
      </c>
      <c r="J314" s="30">
        <v>2020</v>
      </c>
      <c r="K314" s="25">
        <f>+'[4]Datos Anuales (sin Out y Cal)'!H314</f>
        <v>48794224.346500024</v>
      </c>
      <c r="L314" s="25">
        <f>+'[4]Datos Anuales (sin Out y Cal)'!I314</f>
        <v>20748189</v>
      </c>
      <c r="M314" s="25">
        <f>+'[4]Datos Anuales (sin Out y Cal)'!J314</f>
        <v>1408913</v>
      </c>
      <c r="N314" s="25">
        <f>+'[4]Datos Anuales (sin Out y Cal)'!K314</f>
        <v>718287</v>
      </c>
      <c r="O314" s="25">
        <f>+'[4]Datos Anuales (sin Out y Cal)'!L314</f>
        <v>3626.133016544326</v>
      </c>
      <c r="P314" s="30">
        <v>8</v>
      </c>
      <c r="Q314" s="34" t="s">
        <v>141</v>
      </c>
      <c r="R314" s="30">
        <v>2020</v>
      </c>
      <c r="S314" s="25">
        <f>+'[4]Datos Anuales (sin Out y Cal)'!M314</f>
        <v>68103.928880757958</v>
      </c>
      <c r="T314" s="25">
        <f>+'[4]Datos Anuales (sin Out y Cal)'!N314</f>
        <v>194009318.70000002</v>
      </c>
      <c r="U314" s="72">
        <f>+'[4]Datos Anuales (sin Out y Cal)'!O314</f>
        <v>270.10000000000002</v>
      </c>
      <c r="V314" s="25">
        <f>+'[4]Datos Anuales (sin Out y Cal)'!P314</f>
        <v>1507684.4130000002</v>
      </c>
      <c r="W314" s="72">
        <f>+'[4]Datos Anuales (sin Out y Cal)'!Q314</f>
        <v>2.0990000000000002</v>
      </c>
      <c r="X314" s="25">
        <f>+'[4]Datos Anuales (sin Out y Cal)'!R314</f>
        <v>0</v>
      </c>
      <c r="Y314" s="26"/>
      <c r="AA314" s="27">
        <v>5856219</v>
      </c>
      <c r="AB314" s="27">
        <v>4582</v>
      </c>
      <c r="AC314" s="27">
        <v>28072102</v>
      </c>
      <c r="AD314" s="28">
        <v>0.69938407985187223</v>
      </c>
      <c r="AE314" s="28">
        <v>955.86698345567424</v>
      </c>
    </row>
    <row r="315" spans="1:31" x14ac:dyDescent="0.2">
      <c r="A315" s="24">
        <f>+'[4]Datos Anuales (sin Out y Cal)'!A315</f>
        <v>9</v>
      </c>
      <c r="B315" s="70" t="str">
        <f>+'[4]Datos Anuales (sin Out y Cal)'!B315</f>
        <v xml:space="preserve">Atlantic City Electric Company                                        </v>
      </c>
      <c r="C315" s="24">
        <f>+'[4]Datos Anuales (sin Out y Cal)'!C315</f>
        <v>2020</v>
      </c>
      <c r="D315" s="31">
        <f>+'[4]Datos Anuales (sin Out y Cal)'!D315</f>
        <v>3342843846.7229695</v>
      </c>
      <c r="E315" s="25">
        <f>+'[4]Datos Anuales (sin Out y Cal)'!E315</f>
        <v>78900682.102392435</v>
      </c>
      <c r="F315" s="25">
        <f>+'[4]Datos Anuales (sin Out y Cal)'!F315</f>
        <v>120470864</v>
      </c>
      <c r="G315" s="31">
        <f>+'[4]Datos Anuales (sin Out y Cal)'!G315</f>
        <v>112262541.4811343</v>
      </c>
      <c r="H315" s="30">
        <v>9</v>
      </c>
      <c r="I315" s="31" t="s">
        <v>73</v>
      </c>
      <c r="J315" s="30">
        <v>2020</v>
      </c>
      <c r="K315" s="25">
        <f>+'[4]Datos Anuales (sin Out y Cal)'!H315</f>
        <v>89806604.789120808</v>
      </c>
      <c r="L315" s="25">
        <f>+'[4]Datos Anuales (sin Out y Cal)'!I315</f>
        <v>8419975</v>
      </c>
      <c r="M315" s="25">
        <f>+'[4]Datos Anuales (sin Out y Cal)'!J315</f>
        <v>579149</v>
      </c>
      <c r="N315" s="25">
        <f>+'[4]Datos Anuales (sin Out y Cal)'!K315</f>
        <v>562054</v>
      </c>
      <c r="O315" s="25">
        <f>+'[4]Datos Anuales (sin Out y Cal)'!L315</f>
        <v>2262.2561086318892</v>
      </c>
      <c r="P315" s="30">
        <v>9</v>
      </c>
      <c r="Q315" s="34" t="s">
        <v>73</v>
      </c>
      <c r="R315" s="30">
        <v>2020</v>
      </c>
      <c r="S315" s="25">
        <f>+'[4]Datos Anuales (sin Out y Cal)'!M315</f>
        <v>16003.974800288039</v>
      </c>
      <c r="T315" s="25">
        <f>+'[4]Datos Anuales (sin Out y Cal)'!N315</f>
        <v>38219672</v>
      </c>
      <c r="U315" s="72">
        <f>+'[4]Datos Anuales (sin Out y Cal)'!O315</f>
        <v>68</v>
      </c>
      <c r="V315" s="25">
        <f>+'[4]Datos Anuales (sin Out y Cal)'!P315</f>
        <v>826219.38</v>
      </c>
      <c r="W315" s="72">
        <f>+'[4]Datos Anuales (sin Out y Cal)'!Q315</f>
        <v>1.47</v>
      </c>
      <c r="X315" s="25">
        <f>+'[4]Datos Anuales (sin Out y Cal)'!R315</f>
        <v>0</v>
      </c>
      <c r="Y315" s="26"/>
      <c r="AA315" s="27">
        <v>902941</v>
      </c>
      <c r="AB315" s="27">
        <v>2489</v>
      </c>
      <c r="AC315" s="27">
        <v>9911712</v>
      </c>
      <c r="AD315" s="28">
        <v>0.45458978409109668</v>
      </c>
      <c r="AE315" s="28">
        <v>226.74389136811078</v>
      </c>
    </row>
    <row r="316" spans="1:31" x14ac:dyDescent="0.2">
      <c r="A316" s="24">
        <f>+'[4]Datos Anuales (sin Out y Cal)'!A316</f>
        <v>17</v>
      </c>
      <c r="B316" s="70" t="str">
        <f>+'[4]Datos Anuales (sin Out y Cal)'!B316</f>
        <v xml:space="preserve">Duke Energy Progress, LLC                                             </v>
      </c>
      <c r="C316" s="24">
        <f>+'[4]Datos Anuales (sin Out y Cal)'!C316</f>
        <v>2020</v>
      </c>
      <c r="D316" s="31">
        <f>+'[4]Datos Anuales (sin Out y Cal)'!D316</f>
        <v>10703854825.027933</v>
      </c>
      <c r="E316" s="25">
        <f>+'[4]Datos Anuales (sin Out y Cal)'!E316</f>
        <v>592791920.67901301</v>
      </c>
      <c r="F316" s="25">
        <f>+'[4]Datos Anuales (sin Out y Cal)'!F316</f>
        <v>68969433</v>
      </c>
      <c r="G316" s="31">
        <f>+'[4]Datos Anuales (sin Out y Cal)'!G316</f>
        <v>160004780.82055435</v>
      </c>
      <c r="H316" s="30">
        <v>17</v>
      </c>
      <c r="I316" s="31" t="s">
        <v>75</v>
      </c>
      <c r="J316" s="30">
        <v>2020</v>
      </c>
      <c r="K316" s="25">
        <f>+'[4]Datos Anuales (sin Out y Cal)'!H316</f>
        <v>33744411.010713354</v>
      </c>
      <c r="L316" s="25">
        <f>+'[4]Datos Anuales (sin Out y Cal)'!I316</f>
        <v>42253884</v>
      </c>
      <c r="M316" s="25">
        <f>+'[4]Datos Anuales (sin Out y Cal)'!J316</f>
        <v>2019907</v>
      </c>
      <c r="N316" s="25">
        <f>+'[4]Datos Anuales (sin Out y Cal)'!K316</f>
        <v>1619713</v>
      </c>
      <c r="O316" s="25">
        <f>+'[4]Datos Anuales (sin Out y Cal)'!L316</f>
        <v>8513.8213775864169</v>
      </c>
      <c r="P316" s="30">
        <v>17</v>
      </c>
      <c r="Q316" s="34" t="s">
        <v>75</v>
      </c>
      <c r="R316" s="30">
        <v>2020</v>
      </c>
      <c r="S316" s="25">
        <f>+'[4]Datos Anuales (sin Out y Cal)'!M316</f>
        <v>119752.45307245906</v>
      </c>
      <c r="T316" s="25">
        <f>+'[4]Datos Anuales (sin Out y Cal)'!N316</f>
        <v>238535133.51000002</v>
      </c>
      <c r="U316" s="72">
        <f>+'[4]Datos Anuales (sin Out y Cal)'!O316</f>
        <v>147.27000000000001</v>
      </c>
      <c r="V316" s="25">
        <f>+'[4]Datos Anuales (sin Out y Cal)'!P316</f>
        <v>3190834.61</v>
      </c>
      <c r="W316" s="72">
        <f>+'[4]Datos Anuales (sin Out y Cal)'!Q316</f>
        <v>1.97</v>
      </c>
      <c r="X316" s="25">
        <f>+'[4]Datos Anuales (sin Out y Cal)'!R316</f>
        <v>0</v>
      </c>
      <c r="Y316" s="26"/>
      <c r="AA316" s="27">
        <v>22986260</v>
      </c>
      <c r="AB316" s="27">
        <v>12925</v>
      </c>
      <c r="AC316" s="27">
        <v>67351027</v>
      </c>
      <c r="AD316" s="28">
        <v>0.59485287441597556</v>
      </c>
      <c r="AE316" s="28">
        <v>4411.1786224135822</v>
      </c>
    </row>
    <row r="317" spans="1:31" x14ac:dyDescent="0.2">
      <c r="A317" s="24">
        <f>+'[4]Datos Anuales (sin Out y Cal)'!A317</f>
        <v>22</v>
      </c>
      <c r="B317" s="70" t="str">
        <f>+'[4]Datos Anuales (sin Out y Cal)'!B317</f>
        <v xml:space="preserve">Cleco Power LLC                                                       </v>
      </c>
      <c r="C317" s="24">
        <f>+'[4]Datos Anuales (sin Out y Cal)'!C317</f>
        <v>2020</v>
      </c>
      <c r="D317" s="31">
        <f>+'[4]Datos Anuales (sin Out y Cal)'!D317</f>
        <v>1943977705.2472427</v>
      </c>
      <c r="E317" s="25">
        <f>+'[4]Datos Anuales (sin Out y Cal)'!E317</f>
        <v>111238431.61732054</v>
      </c>
      <c r="F317" s="25">
        <f>+'[4]Datos Anuales (sin Out y Cal)'!F317</f>
        <v>34819508</v>
      </c>
      <c r="G317" s="31">
        <f>+'[4]Datos Anuales (sin Out y Cal)'!G317</f>
        <v>28443440.526330907</v>
      </c>
      <c r="H317" s="30">
        <v>22</v>
      </c>
      <c r="I317" s="31" t="s">
        <v>142</v>
      </c>
      <c r="J317" s="30">
        <v>2020</v>
      </c>
      <c r="K317" s="25">
        <f>+'[4]Datos Anuales (sin Out y Cal)'!H317</f>
        <v>10538728.210371839</v>
      </c>
      <c r="L317" s="25">
        <f>+'[4]Datos Anuales (sin Out y Cal)'!I317</f>
        <v>8258863</v>
      </c>
      <c r="M317" s="25">
        <f>+'[4]Datos Anuales (sin Out y Cal)'!J317</f>
        <v>620276</v>
      </c>
      <c r="N317" s="25">
        <f>+'[4]Datos Anuales (sin Out y Cal)'!K317</f>
        <v>290028</v>
      </c>
      <c r="O317" s="25">
        <f>+'[4]Datos Anuales (sin Out y Cal)'!L317</f>
        <v>1876.4339880759662</v>
      </c>
      <c r="P317" s="30">
        <v>22</v>
      </c>
      <c r="Q317" s="34" t="s">
        <v>142</v>
      </c>
      <c r="R317" s="30">
        <v>2020</v>
      </c>
      <c r="S317" s="25">
        <f>+'[4]Datos Anuales (sin Out y Cal)'!M317</f>
        <v>19564.72</v>
      </c>
      <c r="T317" s="25">
        <f>+'[4]Datos Anuales (sin Out y Cal)'!N317</f>
        <v>46810519.200000003</v>
      </c>
      <c r="U317" s="72">
        <f>+'[4]Datos Anuales (sin Out y Cal)'!O317</f>
        <v>161.4</v>
      </c>
      <c r="V317" s="25">
        <f>+'[4]Datos Anuales (sin Out y Cal)'!P317</f>
        <v>493047.6</v>
      </c>
      <c r="W317" s="72">
        <f>+'[4]Datos Anuales (sin Out y Cal)'!Q317</f>
        <v>1.7</v>
      </c>
      <c r="X317" s="25">
        <f>+'[4]Datos Anuales (sin Out y Cal)'!R317</f>
        <v>0</v>
      </c>
      <c r="Y317" s="26"/>
      <c r="AA317" s="27">
        <v>2957506</v>
      </c>
      <c r="AB317" s="27">
        <v>2500</v>
      </c>
      <c r="AC317" s="27">
        <v>11857229</v>
      </c>
      <c r="AD317" s="28">
        <v>0.54142598173515977</v>
      </c>
      <c r="AE317" s="28">
        <v>623.56601192403389</v>
      </c>
    </row>
    <row r="318" spans="1:31" x14ac:dyDescent="0.2">
      <c r="A318" s="24">
        <f>+'[4]Datos Anuales (sin Out y Cal)'!A318</f>
        <v>27</v>
      </c>
      <c r="B318" s="70" t="str">
        <f>+'[4]Datos Anuales (sin Out y Cal)'!B318</f>
        <v xml:space="preserve">Duke Energy Ohio, Inc.                                                </v>
      </c>
      <c r="C318" s="24">
        <f>+'[4]Datos Anuales (sin Out y Cal)'!C318</f>
        <v>2020</v>
      </c>
      <c r="D318" s="31">
        <f>+'[4]Datos Anuales (sin Out y Cal)'!D318</f>
        <v>3424761649.4509249</v>
      </c>
      <c r="E318" s="25">
        <f>+'[4]Datos Anuales (sin Out y Cal)'!E318</f>
        <v>157441361.15979949</v>
      </c>
      <c r="F318" s="25">
        <f>+'[4]Datos Anuales (sin Out y Cal)'!F318</f>
        <v>20155282</v>
      </c>
      <c r="G318" s="31">
        <f>+'[4]Datos Anuales (sin Out y Cal)'!G318</f>
        <v>77888882.809873462</v>
      </c>
      <c r="H318" s="30">
        <v>27</v>
      </c>
      <c r="I318" s="31" t="s">
        <v>62</v>
      </c>
      <c r="J318" s="30">
        <v>2020</v>
      </c>
      <c r="K318" s="25">
        <f>+'[4]Datos Anuales (sin Out y Cal)'!H318</f>
        <v>37336799.912886553</v>
      </c>
      <c r="L318" s="25">
        <f>+'[4]Datos Anuales (sin Out y Cal)'!I318</f>
        <v>19253982</v>
      </c>
      <c r="M318" s="25">
        <f>+'[4]Datos Anuales (sin Out y Cal)'!J318</f>
        <v>171007</v>
      </c>
      <c r="N318" s="25">
        <f>+'[4]Datos Anuales (sin Out y Cal)'!K318</f>
        <v>731414</v>
      </c>
      <c r="O318" s="25">
        <f>+'[4]Datos Anuales (sin Out y Cal)'!L318</f>
        <v>719.12453943332775</v>
      </c>
      <c r="P318" s="30">
        <v>27</v>
      </c>
      <c r="Q318" s="34" t="s">
        <v>62</v>
      </c>
      <c r="R318" s="30">
        <v>2020</v>
      </c>
      <c r="S318" s="25">
        <f>+'[4]Datos Anuales (sin Out y Cal)'!M318</f>
        <v>30272.86334511741</v>
      </c>
      <c r="T318" s="25">
        <f>+'[4]Datos Anuales (sin Out y Cal)'!N318</f>
        <v>77829763.739999995</v>
      </c>
      <c r="U318" s="72">
        <f>+'[4]Datos Anuales (sin Out y Cal)'!O318</f>
        <v>106.41</v>
      </c>
      <c r="V318" s="25">
        <f>+'[4]Datos Anuales (sin Out y Cal)'!P318</f>
        <v>826497.82</v>
      </c>
      <c r="W318" s="72">
        <f>+'[4]Datos Anuales (sin Out y Cal)'!Q318</f>
        <v>1.1299999999999999</v>
      </c>
      <c r="X318" s="25">
        <f>+'[4]Datos Anuales (sin Out y Cal)'!R318</f>
        <v>0</v>
      </c>
      <c r="Y318" s="26"/>
      <c r="AA318" s="27">
        <v>826825</v>
      </c>
      <c r="AB318" s="27">
        <v>872</v>
      </c>
      <c r="AC318" s="27">
        <v>4716201</v>
      </c>
      <c r="AD318" s="28">
        <v>0.61740723576724899</v>
      </c>
      <c r="AE318" s="28">
        <v>152.87546056667219</v>
      </c>
    </row>
    <row r="319" spans="1:31" x14ac:dyDescent="0.2">
      <c r="A319" s="24">
        <f>+'[4]Datos Anuales (sin Out y Cal)'!A319</f>
        <v>30</v>
      </c>
      <c r="B319" s="70" t="str">
        <f>+'[4]Datos Anuales (sin Out y Cal)'!B319</f>
        <v xml:space="preserve">Cleveland Electric Illuminating Company, The                          </v>
      </c>
      <c r="C319" s="24">
        <f>+'[4]Datos Anuales (sin Out y Cal)'!C319</f>
        <v>2020</v>
      </c>
      <c r="D319" s="31">
        <f>+'[4]Datos Anuales (sin Out y Cal)'!D319</f>
        <v>2702536706.8315034</v>
      </c>
      <c r="E319" s="25">
        <f>+'[4]Datos Anuales (sin Out y Cal)'!E319</f>
        <v>200806462.17968413</v>
      </c>
      <c r="F319" s="25">
        <f>+'[4]Datos Anuales (sin Out y Cal)'!F319</f>
        <v>66351051</v>
      </c>
      <c r="G319" s="31">
        <f>+'[4]Datos Anuales (sin Out y Cal)'!G319</f>
        <v>62132834.824546985</v>
      </c>
      <c r="H319" s="30">
        <v>30</v>
      </c>
      <c r="I319" s="31" t="s">
        <v>50</v>
      </c>
      <c r="J319" s="30">
        <v>2020</v>
      </c>
      <c r="K319" s="25">
        <f>+'[4]Datos Anuales (sin Out y Cal)'!H319</f>
        <v>25355369.727798</v>
      </c>
      <c r="L319" s="25">
        <f>+'[4]Datos Anuales (sin Out y Cal)'!I319</f>
        <v>17139522</v>
      </c>
      <c r="M319" s="25">
        <f>+'[4]Datos Anuales (sin Out y Cal)'!J319</f>
        <v>110621</v>
      </c>
      <c r="N319" s="25">
        <f>+'[4]Datos Anuales (sin Out y Cal)'!K319</f>
        <v>754024</v>
      </c>
      <c r="O319" s="25">
        <f>+'[4]Datos Anuales (sin Out y Cal)'!L319</f>
        <v>4253</v>
      </c>
      <c r="P319" s="30">
        <v>30</v>
      </c>
      <c r="Q319" s="34" t="s">
        <v>50</v>
      </c>
      <c r="R319" s="30">
        <v>2020</v>
      </c>
      <c r="S319" s="25">
        <f>+'[4]Datos Anuales (sin Out y Cal)'!M319</f>
        <v>52646.357308880957</v>
      </c>
      <c r="T319" s="25">
        <f>+'[4]Datos Anuales (sin Out y Cal)'!N319</f>
        <v>86081641.912</v>
      </c>
      <c r="U319" s="72">
        <f>+'[4]Datos Anuales (sin Out y Cal)'!O319</f>
        <v>114.163</v>
      </c>
      <c r="V319" s="25">
        <f>+'[4]Datos Anuales (sin Out y Cal)'!P319</f>
        <v>1187587.8</v>
      </c>
      <c r="W319" s="72">
        <f>+'[4]Datos Anuales (sin Out y Cal)'!Q319</f>
        <v>1.575</v>
      </c>
      <c r="X319" s="25">
        <f>+'[4]Datos Anuales (sin Out y Cal)'!R319</f>
        <v>0</v>
      </c>
      <c r="Y319" s="26"/>
      <c r="AA319" s="27">
        <v>0</v>
      </c>
      <c r="AB319" s="27">
        <v>4253</v>
      </c>
      <c r="AC319" s="27">
        <v>2173721</v>
      </c>
      <c r="AD319" s="28">
        <v>5.8345089740575284E-2</v>
      </c>
      <c r="AE319" s="28">
        <v>0</v>
      </c>
    </row>
    <row r="320" spans="1:31" x14ac:dyDescent="0.2">
      <c r="A320" s="24">
        <f>+'[4]Datos Anuales (sin Out y Cal)'!A320</f>
        <v>32</v>
      </c>
      <c r="B320" s="70" t="str">
        <f>+'[4]Datos Anuales (sin Out y Cal)'!B320</f>
        <v xml:space="preserve">Commonwealth Edison Company                                           </v>
      </c>
      <c r="C320" s="24">
        <f>+'[4]Datos Anuales (sin Out y Cal)'!C320</f>
        <v>2020</v>
      </c>
      <c r="D320" s="31">
        <f>+'[4]Datos Anuales (sin Out y Cal)'!D320</f>
        <v>21951333414.840256</v>
      </c>
      <c r="E320" s="25">
        <f>+'[4]Datos Anuales (sin Out y Cal)'!E320</f>
        <v>1078697928.2626433</v>
      </c>
      <c r="F320" s="25">
        <f>+'[4]Datos Anuales (sin Out y Cal)'!F320</f>
        <v>267212073</v>
      </c>
      <c r="G320" s="31">
        <f>+'[4]Datos Anuales (sin Out y Cal)'!G320</f>
        <v>551378590</v>
      </c>
      <c r="H320" s="30">
        <v>32</v>
      </c>
      <c r="I320" s="31" t="s">
        <v>53</v>
      </c>
      <c r="J320" s="30">
        <v>2020</v>
      </c>
      <c r="K320" s="25">
        <f>+'[4]Datos Anuales (sin Out y Cal)'!H320</f>
        <v>276287617.83919948</v>
      </c>
      <c r="L320" s="25">
        <f>+'[4]Datos Anuales (sin Out y Cal)'!I320</f>
        <v>83557768</v>
      </c>
      <c r="M320" s="25">
        <f>+'[4]Datos Anuales (sin Out y Cal)'!J320</f>
        <v>6098716</v>
      </c>
      <c r="N320" s="25">
        <f>+'[4]Datos Anuales (sin Out y Cal)'!K320</f>
        <v>4075080</v>
      </c>
      <c r="O320" s="25">
        <f>+'[4]Datos Anuales (sin Out y Cal)'!L320</f>
        <v>19945.168791258231</v>
      </c>
      <c r="P320" s="30">
        <v>32</v>
      </c>
      <c r="Q320" s="34" t="s">
        <v>53</v>
      </c>
      <c r="R320" s="30">
        <v>2020</v>
      </c>
      <c r="S320" s="25">
        <f>+'[4]Datos Anuales (sin Out y Cal)'!M320</f>
        <v>174524</v>
      </c>
      <c r="T320" s="25">
        <f>+'[4]Datos Anuales (sin Out y Cal)'!N320</f>
        <v>162799446</v>
      </c>
      <c r="U320" s="72">
        <f>+'[4]Datos Anuales (sin Out y Cal)'!O320</f>
        <v>39.950000000000003</v>
      </c>
      <c r="V320" s="25">
        <f>+'[4]Datos Anuales (sin Out y Cal)'!P320</f>
        <v>3382316.4</v>
      </c>
      <c r="W320" s="72">
        <f>+'[4]Datos Anuales (sin Out y Cal)'!Q320</f>
        <v>0.83</v>
      </c>
      <c r="X320" s="25">
        <f>+'[4]Datos Anuales (sin Out y Cal)'!R320</f>
        <v>0</v>
      </c>
      <c r="Y320" s="26"/>
      <c r="AA320" s="27">
        <v>1242053</v>
      </c>
      <c r="AB320" s="27">
        <v>20220</v>
      </c>
      <c r="AC320" s="27">
        <v>91380858</v>
      </c>
      <c r="AD320" s="28">
        <v>0.51590528162811811</v>
      </c>
      <c r="AE320" s="28">
        <v>274.83120874176956</v>
      </c>
    </row>
    <row r="321" spans="1:31" x14ac:dyDescent="0.2">
      <c r="A321" s="24">
        <f>+'[4]Datos Anuales (sin Out y Cal)'!A321</f>
        <v>39</v>
      </c>
      <c r="B321" s="70" t="str">
        <f>+'[4]Datos Anuales (sin Out y Cal)'!B321</f>
        <v xml:space="preserve">Connecticut Light and Power Company, The                              </v>
      </c>
      <c r="C321" s="24">
        <f>+'[4]Datos Anuales (sin Out y Cal)'!C321</f>
        <v>2020</v>
      </c>
      <c r="D321" s="31">
        <f>+'[4]Datos Anuales (sin Out y Cal)'!D321</f>
        <v>8266910729.3272486</v>
      </c>
      <c r="E321" s="25">
        <f>+'[4]Datos Anuales (sin Out y Cal)'!E321</f>
        <v>240732646.58389255</v>
      </c>
      <c r="F321" s="25">
        <f>+'[4]Datos Anuales (sin Out y Cal)'!F321</f>
        <v>289472506</v>
      </c>
      <c r="G321" s="31">
        <f>+'[4]Datos Anuales (sin Out y Cal)'!G321</f>
        <v>203811626.39728063</v>
      </c>
      <c r="H321" s="30">
        <v>39</v>
      </c>
      <c r="I321" s="31" t="s">
        <v>109</v>
      </c>
      <c r="J321" s="30">
        <v>2020</v>
      </c>
      <c r="K321" s="25">
        <f>+'[4]Datos Anuales (sin Out y Cal)'!H321</f>
        <v>180326033.35591263</v>
      </c>
      <c r="L321" s="25">
        <f>+'[4]Datos Anuales (sin Out y Cal)'!I321</f>
        <v>20113272</v>
      </c>
      <c r="M321" s="25">
        <f>+'[4]Datos Anuales (sin Out y Cal)'!J321</f>
        <v>522177</v>
      </c>
      <c r="N321" s="25">
        <f>+'[4]Datos Anuales (sin Out y Cal)'!K321</f>
        <v>1264683</v>
      </c>
      <c r="O321" s="25">
        <f>+'[4]Datos Anuales (sin Out y Cal)'!L321</f>
        <v>3520.4325908813598</v>
      </c>
      <c r="P321" s="30">
        <v>39</v>
      </c>
      <c r="Q321" s="34" t="s">
        <v>109</v>
      </c>
      <c r="R321" s="30">
        <v>2020</v>
      </c>
      <c r="S321" s="25">
        <f>+'[4]Datos Anuales (sin Out y Cal)'!M321</f>
        <v>36491.178640088721</v>
      </c>
      <c r="T321" s="25">
        <f>+'[4]Datos Anuales (sin Out y Cal)'!N321</f>
        <v>88123111.440000013</v>
      </c>
      <c r="U321" s="72">
        <f>+'[4]Datos Anuales (sin Out y Cal)'!O321</f>
        <v>69.680000000000007</v>
      </c>
      <c r="V321" s="25">
        <f>+'[4]Datos Anuales (sin Out y Cal)'!P321</f>
        <v>2542012.8299999996</v>
      </c>
      <c r="W321" s="72">
        <f>+'[4]Datos Anuales (sin Out y Cal)'!Q321</f>
        <v>2.0099999999999998</v>
      </c>
      <c r="X321" s="25">
        <f>+'[4]Datos Anuales (sin Out y Cal)'!R321</f>
        <v>0</v>
      </c>
      <c r="Y321" s="26"/>
      <c r="AA321" s="27">
        <v>7529650</v>
      </c>
      <c r="AB321" s="27">
        <v>4805</v>
      </c>
      <c r="AC321" s="27">
        <v>28165099</v>
      </c>
      <c r="AD321" s="28">
        <v>0.6691350571845347</v>
      </c>
      <c r="AE321" s="28">
        <v>1284.5674091186402</v>
      </c>
    </row>
    <row r="322" spans="1:31" x14ac:dyDescent="0.2">
      <c r="A322" s="24">
        <f>+'[4]Datos Anuales (sin Out y Cal)'!A322</f>
        <v>41</v>
      </c>
      <c r="B322" s="70" t="str">
        <f>+'[4]Datos Anuales (sin Out y Cal)'!B322</f>
        <v xml:space="preserve">Consumers Energy Company                                              </v>
      </c>
      <c r="C322" s="24">
        <f>+'[4]Datos Anuales (sin Out y Cal)'!C322</f>
        <v>2020</v>
      </c>
      <c r="D322" s="31">
        <f>+'[4]Datos Anuales (sin Out y Cal)'!D322</f>
        <v>9717518524.0840492</v>
      </c>
      <c r="E322" s="25">
        <f>+'[4]Datos Anuales (sin Out y Cal)'!E322</f>
        <v>718651803.18710601</v>
      </c>
      <c r="F322" s="25">
        <f>+'[4]Datos Anuales (sin Out y Cal)'!F322</f>
        <v>250516437</v>
      </c>
      <c r="G322" s="31">
        <f>+'[4]Datos Anuales (sin Out y Cal)'!G322</f>
        <v>210625815</v>
      </c>
      <c r="H322" s="30">
        <v>41</v>
      </c>
      <c r="I322" s="31" t="s">
        <v>84</v>
      </c>
      <c r="J322" s="30">
        <v>2020</v>
      </c>
      <c r="K322" s="25">
        <f>+'[4]Datos Anuales (sin Out y Cal)'!H322</f>
        <v>26488490.183442555</v>
      </c>
      <c r="L322" s="25">
        <f>+'[4]Datos Anuales (sin Out y Cal)'!I322</f>
        <v>31446239</v>
      </c>
      <c r="M322" s="25">
        <f>+'[4]Datos Anuales (sin Out y Cal)'!J322</f>
        <v>1800185</v>
      </c>
      <c r="N322" s="25">
        <f>+'[4]Datos Anuales (sin Out y Cal)'!K322</f>
        <v>1855673</v>
      </c>
      <c r="O322" s="25">
        <f>+'[4]Datos Anuales (sin Out y Cal)'!L322</f>
        <v>6699.9307355715682</v>
      </c>
      <c r="P322" s="30">
        <v>41</v>
      </c>
      <c r="Q322" s="34" t="s">
        <v>84</v>
      </c>
      <c r="R322" s="30">
        <v>2020</v>
      </c>
      <c r="S322" s="25">
        <f>+'[4]Datos Anuales (sin Out y Cal)'!M322</f>
        <v>142941.80307246273</v>
      </c>
      <c r="T322" s="25">
        <f>+'[4]Datos Anuales (sin Out y Cal)'!N322</f>
        <v>361299533.09999996</v>
      </c>
      <c r="U322" s="72">
        <f>+'[4]Datos Anuales (sin Out y Cal)'!O322</f>
        <v>194.7</v>
      </c>
      <c r="V322" s="25">
        <f>+'[4]Datos Anuales (sin Out y Cal)'!P322</f>
        <v>2501447.2040000004</v>
      </c>
      <c r="W322" s="72">
        <f>+'[4]Datos Anuales (sin Out y Cal)'!Q322</f>
        <v>1.3480000000000001</v>
      </c>
      <c r="X322" s="25">
        <f>+'[4]Datos Anuales (sin Out y Cal)'!R322</f>
        <v>0</v>
      </c>
      <c r="Y322" s="26"/>
      <c r="AA322" s="27">
        <v>4841831</v>
      </c>
      <c r="AB322" s="27">
        <v>7675</v>
      </c>
      <c r="AC322" s="27">
        <v>38111193</v>
      </c>
      <c r="AD322" s="28">
        <v>0.56685248315559322</v>
      </c>
      <c r="AE322" s="28">
        <v>975.06926442843178</v>
      </c>
    </row>
    <row r="323" spans="1:31" x14ac:dyDescent="0.2">
      <c r="A323" s="24">
        <f>+'[4]Datos Anuales (sin Out y Cal)'!A323</f>
        <v>42</v>
      </c>
      <c r="B323" s="70" t="str">
        <f>+'[4]Datos Anuales (sin Out y Cal)'!B323</f>
        <v xml:space="preserve">The Dayton Power and Light Company                                    </v>
      </c>
      <c r="C323" s="24">
        <f>+'[4]Datos Anuales (sin Out y Cal)'!C323</f>
        <v>2020</v>
      </c>
      <c r="D323" s="31">
        <f>+'[4]Datos Anuales (sin Out y Cal)'!D323</f>
        <v>2546442586.3383269</v>
      </c>
      <c r="E323" s="25">
        <f>+'[4]Datos Anuales (sin Out y Cal)'!E323</f>
        <v>73437470.295256197</v>
      </c>
      <c r="F323" s="25">
        <f>+'[4]Datos Anuales (sin Out y Cal)'!F323</f>
        <v>49978676</v>
      </c>
      <c r="G323" s="31">
        <f>+'[4]Datos Anuales (sin Out y Cal)'!G323</f>
        <v>50921018</v>
      </c>
      <c r="H323" s="30">
        <v>42</v>
      </c>
      <c r="I323" s="31" t="s">
        <v>105</v>
      </c>
      <c r="J323" s="30">
        <v>2020</v>
      </c>
      <c r="K323" s="25">
        <f>+'[4]Datos Anuales (sin Out y Cal)'!H323</f>
        <v>-3084129.1491809846</v>
      </c>
      <c r="L323" s="25">
        <f>+'[4]Datos Anuales (sin Out y Cal)'!I323</f>
        <v>3856735</v>
      </c>
      <c r="M323" s="25">
        <f>+'[4]Datos Anuales (sin Out y Cal)'!J323</f>
        <v>132931</v>
      </c>
      <c r="N323" s="25">
        <f>+'[4]Datos Anuales (sin Out y Cal)'!K323</f>
        <v>281990</v>
      </c>
      <c r="O323" s="25">
        <f>+'[4]Datos Anuales (sin Out y Cal)'!L323</f>
        <v>2846.3885647895627</v>
      </c>
      <c r="P323" s="30">
        <v>42</v>
      </c>
      <c r="Q323" s="34" t="s">
        <v>105</v>
      </c>
      <c r="R323" s="30">
        <v>2020</v>
      </c>
      <c r="S323" s="25">
        <f>+'[4]Datos Anuales (sin Out y Cal)'!M323</f>
        <v>13310.269404318437</v>
      </c>
      <c r="T323" s="25">
        <f>+'[4]Datos Anuales (sin Out y Cal)'!N323</f>
        <v>34478917.299999997</v>
      </c>
      <c r="U323" s="72">
        <f>+'[4]Datos Anuales (sin Out y Cal)'!O323</f>
        <v>122.27</v>
      </c>
      <c r="V323" s="25">
        <f>+'[4]Datos Anuales (sin Out y Cal)'!P323</f>
        <v>310189</v>
      </c>
      <c r="W323" s="72">
        <f>+'[4]Datos Anuales (sin Out y Cal)'!Q323</f>
        <v>1.1000000000000001</v>
      </c>
      <c r="X323" s="25">
        <f>+'[4]Datos Anuales (sin Out y Cal)'!R323</f>
        <v>0</v>
      </c>
      <c r="Y323" s="26"/>
      <c r="AA323" s="27">
        <v>630732</v>
      </c>
      <c r="AB323" s="27">
        <v>3296</v>
      </c>
      <c r="AC323" s="27">
        <v>4623754</v>
      </c>
      <c r="AD323" s="28">
        <v>0.16014132253845814</v>
      </c>
      <c r="AE323" s="28">
        <v>449.61143521043715</v>
      </c>
    </row>
    <row r="324" spans="1:31" x14ac:dyDescent="0.2">
      <c r="A324" s="24">
        <f>+'[4]Datos Anuales (sin Out y Cal)'!A324</f>
        <v>43</v>
      </c>
      <c r="B324" s="70" t="str">
        <f>+'[4]Datos Anuales (sin Out y Cal)'!B324</f>
        <v xml:space="preserve">Delmarva Power &amp; Light Company                                        </v>
      </c>
      <c r="C324" s="24">
        <f>+'[4]Datos Anuales (sin Out y Cal)'!C324</f>
        <v>2020</v>
      </c>
      <c r="D324" s="31">
        <f>+'[4]Datos Anuales (sin Out y Cal)'!D324</f>
        <v>2925326112.3561893</v>
      </c>
      <c r="E324" s="25">
        <f>+'[4]Datos Anuales (sin Out y Cal)'!E324</f>
        <v>161341778.30278867</v>
      </c>
      <c r="F324" s="25">
        <f>+'[4]Datos Anuales (sin Out y Cal)'!F324</f>
        <v>72831896</v>
      </c>
      <c r="G324" s="31">
        <f>+'[4]Datos Anuales (sin Out y Cal)'!G324</f>
        <v>103760462.98261598</v>
      </c>
      <c r="H324" s="30">
        <v>43</v>
      </c>
      <c r="I324" s="31" t="s">
        <v>138</v>
      </c>
      <c r="J324" s="30">
        <v>2020</v>
      </c>
      <c r="K324" s="25">
        <f>+'[4]Datos Anuales (sin Out y Cal)'!H324</f>
        <v>86072192.518715352</v>
      </c>
      <c r="L324" s="25">
        <f>+'[4]Datos Anuales (sin Out y Cal)'!I324</f>
        <v>11663007</v>
      </c>
      <c r="M324" s="25">
        <f>+'[4]Datos Anuales (sin Out y Cal)'!J324</f>
        <v>698637</v>
      </c>
      <c r="N324" s="25">
        <f>+'[4]Datos Anuales (sin Out y Cal)'!K324</f>
        <v>534749</v>
      </c>
      <c r="O324" s="25">
        <f>+'[4]Datos Anuales (sin Out y Cal)'!L324</f>
        <v>3922.6369449585363</v>
      </c>
      <c r="P324" s="30">
        <v>43</v>
      </c>
      <c r="Q324" s="34" t="s">
        <v>138</v>
      </c>
      <c r="R324" s="30">
        <v>2020</v>
      </c>
      <c r="S324" s="25">
        <f>+'[4]Datos Anuales (sin Out y Cal)'!M324</f>
        <v>29283.449916423513</v>
      </c>
      <c r="T324" s="25">
        <f>+'[4]Datos Anuales (sin Out y Cal)'!N324</f>
        <v>41175673</v>
      </c>
      <c r="U324" s="72">
        <f>+'[4]Datos Anuales (sin Out y Cal)'!O324</f>
        <v>77</v>
      </c>
      <c r="V324" s="25">
        <f>+'[4]Datos Anuales (sin Out y Cal)'!P324</f>
        <v>572181.43000000005</v>
      </c>
      <c r="W324" s="72">
        <f>+'[4]Datos Anuales (sin Out y Cal)'!Q324</f>
        <v>1.07</v>
      </c>
      <c r="X324" s="25">
        <f>+'[4]Datos Anuales (sin Out y Cal)'!R324</f>
        <v>0</v>
      </c>
      <c r="Y324" s="26"/>
      <c r="AA324" s="27">
        <v>335653</v>
      </c>
      <c r="AB324" s="27">
        <v>4029</v>
      </c>
      <c r="AC324" s="27">
        <v>12714433</v>
      </c>
      <c r="AD324" s="28">
        <v>0.36024306086806723</v>
      </c>
      <c r="AE324" s="28">
        <v>106.36305504146351</v>
      </c>
    </row>
    <row r="325" spans="1:31" x14ac:dyDescent="0.2">
      <c r="A325" s="24">
        <f>+'[4]Datos Anuales (sin Out y Cal)'!A325</f>
        <v>44</v>
      </c>
      <c r="B325" s="70" t="str">
        <f>+'[4]Datos Anuales (sin Out y Cal)'!B325</f>
        <v xml:space="preserve">DTE Electric Company                                                  </v>
      </c>
      <c r="C325" s="24">
        <f>+'[4]Datos Anuales (sin Out y Cal)'!C325</f>
        <v>2020</v>
      </c>
      <c r="D325" s="31">
        <f>+'[4]Datos Anuales (sin Out y Cal)'!D325</f>
        <v>9961760152.292902</v>
      </c>
      <c r="E325" s="25">
        <f>+'[4]Datos Anuales (sin Out y Cal)'!E325</f>
        <v>523643089.62606204</v>
      </c>
      <c r="F325" s="25">
        <f>+'[4]Datos Anuales (sin Out y Cal)'!F325</f>
        <v>316951810</v>
      </c>
      <c r="G325" s="31">
        <f>+'[4]Datos Anuales (sin Out y Cal)'!G325</f>
        <v>295240291</v>
      </c>
      <c r="H325" s="30">
        <v>44</v>
      </c>
      <c r="I325" s="31" t="s">
        <v>69</v>
      </c>
      <c r="J325" s="30">
        <v>2020</v>
      </c>
      <c r="K325" s="25">
        <f>+'[4]Datos Anuales (sin Out y Cal)'!H325</f>
        <v>104455368.67837916</v>
      </c>
      <c r="L325" s="25">
        <f>+'[4]Datos Anuales (sin Out y Cal)'!I325</f>
        <v>40629492</v>
      </c>
      <c r="M325" s="25">
        <f>+'[4]Datos Anuales (sin Out y Cal)'!J325</f>
        <v>880903</v>
      </c>
      <c r="N325" s="25">
        <f>+'[4]Datos Anuales (sin Out y Cal)'!K325</f>
        <v>2226501</v>
      </c>
      <c r="O325" s="25">
        <f>+'[4]Datos Anuales (sin Out y Cal)'!L325</f>
        <v>10546.505788650869</v>
      </c>
      <c r="P325" s="30">
        <v>44</v>
      </c>
      <c r="Q325" s="34" t="s">
        <v>69</v>
      </c>
      <c r="R325" s="30">
        <v>2020</v>
      </c>
      <c r="S325" s="25">
        <f>+'[4]Datos Anuales (sin Out y Cal)'!M325</f>
        <v>92596.511728462749</v>
      </c>
      <c r="T325" s="25">
        <f>+'[4]Datos Anuales (sin Out y Cal)'!N325</f>
        <v>315904867.88399994</v>
      </c>
      <c r="U325" s="72">
        <f>+'[4]Datos Anuales (sin Out y Cal)'!O325</f>
        <v>141.88399999999999</v>
      </c>
      <c r="V325" s="25">
        <f>+'[4]Datos Anuales (sin Out y Cal)'!P325</f>
        <v>2863280.2859999998</v>
      </c>
      <c r="W325" s="72">
        <f>+'[4]Datos Anuales (sin Out y Cal)'!Q325</f>
        <v>1.286</v>
      </c>
      <c r="X325" s="25">
        <f>+'[4]Datos Anuales (sin Out y Cal)'!R325</f>
        <v>0</v>
      </c>
      <c r="Y325" s="26"/>
      <c r="AA325" s="27">
        <v>1807524</v>
      </c>
      <c r="AB325" s="27">
        <v>11005</v>
      </c>
      <c r="AC325" s="27">
        <v>43385066</v>
      </c>
      <c r="AD325" s="28">
        <v>0.45003481190575473</v>
      </c>
      <c r="AE325" s="28">
        <v>458.49421134913109</v>
      </c>
    </row>
    <row r="326" spans="1:31" x14ac:dyDescent="0.2">
      <c r="A326" s="24">
        <f>+'[4]Datos Anuales (sin Out y Cal)'!A326</f>
        <v>45</v>
      </c>
      <c r="B326" s="70" t="str">
        <f>+'[4]Datos Anuales (sin Out y Cal)'!B326</f>
        <v xml:space="preserve">Duke Energy Carolinas, LLC                                            </v>
      </c>
      <c r="C326" s="24">
        <f>+'[4]Datos Anuales (sin Out y Cal)'!C326</f>
        <v>2020</v>
      </c>
      <c r="D326" s="31">
        <f>+'[4]Datos Anuales (sin Out y Cal)'!D326</f>
        <v>19952755371.862453</v>
      </c>
      <c r="E326" s="25">
        <f>+'[4]Datos Anuales (sin Out y Cal)'!E326</f>
        <v>929109007.6328665</v>
      </c>
      <c r="F326" s="25">
        <f>+'[4]Datos Anuales (sin Out y Cal)'!F326</f>
        <v>126626371</v>
      </c>
      <c r="G326" s="31">
        <f>+'[4]Datos Anuales (sin Out y Cal)'!G326</f>
        <v>320334854.90391219</v>
      </c>
      <c r="H326" s="30">
        <v>45</v>
      </c>
      <c r="I326" s="31" t="s">
        <v>56</v>
      </c>
      <c r="J326" s="30">
        <v>2020</v>
      </c>
      <c r="K326" s="25">
        <f>+'[4]Datos Anuales (sin Out y Cal)'!H326</f>
        <v>53063195.156864733</v>
      </c>
      <c r="L326" s="25">
        <f>+'[4]Datos Anuales (sin Out y Cal)'!I326</f>
        <v>75716885</v>
      </c>
      <c r="M326" s="25">
        <f>+'[4]Datos Anuales (sin Out y Cal)'!J326</f>
        <v>5097148</v>
      </c>
      <c r="N326" s="25">
        <f>+'[4]Datos Anuales (sin Out y Cal)'!K326</f>
        <v>2702173</v>
      </c>
      <c r="O326" s="25">
        <f>+'[4]Datos Anuales (sin Out y Cal)'!L326</f>
        <v>15569.101035485042</v>
      </c>
      <c r="P326" s="30">
        <v>45</v>
      </c>
      <c r="Q326" s="34" t="s">
        <v>56</v>
      </c>
      <c r="R326" s="30">
        <v>2020</v>
      </c>
      <c r="S326" s="25">
        <f>+'[4]Datos Anuales (sin Out y Cal)'!M326</f>
        <v>164981.05467005511</v>
      </c>
      <c r="T326" s="25">
        <f>+'[4]Datos Anuales (sin Out y Cal)'!N326</f>
        <v>472799209.81</v>
      </c>
      <c r="U326" s="72">
        <f>+'[4]Datos Anuales (sin Out y Cal)'!O326</f>
        <v>174.97</v>
      </c>
      <c r="V326" s="25">
        <f>+'[4]Datos Anuales (sin Out y Cal)'!P326</f>
        <v>4404541.9899999993</v>
      </c>
      <c r="W326" s="72">
        <f>+'[4]Datos Anuales (sin Out y Cal)'!Q326</f>
        <v>1.63</v>
      </c>
      <c r="X326" s="25">
        <f>+'[4]Datos Anuales (sin Out y Cal)'!R326</f>
        <v>0</v>
      </c>
      <c r="Y326" s="26"/>
      <c r="AA326" s="27">
        <v>8857220</v>
      </c>
      <c r="AB326" s="27">
        <v>17272</v>
      </c>
      <c r="AC326" s="27">
        <v>89836160</v>
      </c>
      <c r="AD326" s="28">
        <v>0.59375112357530646</v>
      </c>
      <c r="AE326" s="28">
        <v>1702.8989645149572</v>
      </c>
    </row>
    <row r="327" spans="1:31" x14ac:dyDescent="0.2">
      <c r="A327" s="24">
        <f>+'[4]Datos Anuales (sin Out y Cal)'!A327</f>
        <v>46</v>
      </c>
      <c r="B327" s="70" t="str">
        <f>+'[4]Datos Anuales (sin Out y Cal)'!B327</f>
        <v xml:space="preserve">Duquesne Light Company                                                </v>
      </c>
      <c r="C327" s="24">
        <f>+'[4]Datos Anuales (sin Out y Cal)'!C327</f>
        <v>2020</v>
      </c>
      <c r="D327" s="31">
        <f>+'[4]Datos Anuales (sin Out y Cal)'!D327</f>
        <v>3398049796.350863</v>
      </c>
      <c r="E327" s="25">
        <f>+'[4]Datos Anuales (sin Out y Cal)'!E327</f>
        <v>190963782.65732741</v>
      </c>
      <c r="F327" s="25">
        <f>+'[4]Datos Anuales (sin Out y Cal)'!F327</f>
        <v>58876676</v>
      </c>
      <c r="G327" s="31">
        <f>+'[4]Datos Anuales (sin Out y Cal)'!G327</f>
        <v>51662509.816417396</v>
      </c>
      <c r="H327" s="30">
        <v>46</v>
      </c>
      <c r="I327" s="31" t="s">
        <v>135</v>
      </c>
      <c r="J327" s="30">
        <v>2020</v>
      </c>
      <c r="K327" s="25">
        <f>+'[4]Datos Anuales (sin Out y Cal)'!H327</f>
        <v>112338330.81887028</v>
      </c>
      <c r="L327" s="25">
        <f>+'[4]Datos Anuales (sin Out y Cal)'!I327</f>
        <v>12133394</v>
      </c>
      <c r="M327" s="25">
        <f>+'[4]Datos Anuales (sin Out y Cal)'!J327</f>
        <v>777429</v>
      </c>
      <c r="N327" s="25">
        <f>+'[4]Datos Anuales (sin Out y Cal)'!K327</f>
        <v>603791</v>
      </c>
      <c r="O327" s="25">
        <f>+'[4]Datos Anuales (sin Out y Cal)'!L327</f>
        <v>2661.5971515088827</v>
      </c>
      <c r="P327" s="30">
        <v>46</v>
      </c>
      <c r="Q327" s="34" t="s">
        <v>135</v>
      </c>
      <c r="R327" s="30">
        <v>2020</v>
      </c>
      <c r="S327" s="25">
        <f>+'[4]Datos Anuales (sin Out y Cal)'!M327</f>
        <v>68877.661980284596</v>
      </c>
      <c r="T327" s="25">
        <f>+'[4]Datos Anuales (sin Out y Cal)'!N327</f>
        <v>67020801</v>
      </c>
      <c r="U327" s="72">
        <f>+'[4]Datos Anuales (sin Out y Cal)'!O327</f>
        <v>111</v>
      </c>
      <c r="V327" s="25">
        <f>+'[4]Datos Anuales (sin Out y Cal)'!P327</f>
        <v>567563.53999999992</v>
      </c>
      <c r="W327" s="72">
        <f>+'[4]Datos Anuales (sin Out y Cal)'!Q327</f>
        <v>0.94</v>
      </c>
      <c r="X327" s="25">
        <f>+'[4]Datos Anuales (sin Out y Cal)'!R327</f>
        <v>0</v>
      </c>
      <c r="Y327" s="26"/>
      <c r="AA327" s="27">
        <v>26245</v>
      </c>
      <c r="AB327" s="27">
        <v>2667</v>
      </c>
      <c r="AC327" s="27">
        <v>12955280</v>
      </c>
      <c r="AD327" s="28">
        <v>0.55452315035962962</v>
      </c>
      <c r="AE327" s="28">
        <v>5.4028484911171359</v>
      </c>
    </row>
    <row r="328" spans="1:31" x14ac:dyDescent="0.2">
      <c r="A328" s="24">
        <f>+'[4]Datos Anuales (sin Out y Cal)'!A328</f>
        <v>49</v>
      </c>
      <c r="B328" s="70" t="str">
        <f>+'[4]Datos Anuales (sin Out y Cal)'!B328</f>
        <v xml:space="preserve">El Paso Electric Company                                              </v>
      </c>
      <c r="C328" s="24">
        <f>+'[4]Datos Anuales (sin Out y Cal)'!C328</f>
        <v>2020</v>
      </c>
      <c r="D328" s="31">
        <f>+'[4]Datos Anuales (sin Out y Cal)'!D328</f>
        <v>2018864973.864527</v>
      </c>
      <c r="E328" s="25">
        <f>+'[4]Datos Anuales (sin Out y Cal)'!E328</f>
        <v>101913208.38948272</v>
      </c>
      <c r="F328" s="25">
        <f>+'[4]Datos Anuales (sin Out y Cal)'!F328</f>
        <v>22514996</v>
      </c>
      <c r="G328" s="31">
        <f>+'[4]Datos Anuales (sin Out y Cal)'!G328</f>
        <v>26346843.901226237</v>
      </c>
      <c r="H328" s="30">
        <v>49</v>
      </c>
      <c r="I328" s="31" t="s">
        <v>67</v>
      </c>
      <c r="J328" s="30">
        <v>2020</v>
      </c>
      <c r="K328" s="25">
        <f>+'[4]Datos Anuales (sin Out y Cal)'!H328</f>
        <v>16498518.927189671</v>
      </c>
      <c r="L328" s="25">
        <f>+'[4]Datos Anuales (sin Out y Cal)'!I328</f>
        <v>8099460</v>
      </c>
      <c r="M328" s="25">
        <f>+'[4]Datos Anuales (sin Out y Cal)'!J328</f>
        <v>543017</v>
      </c>
      <c r="N328" s="25">
        <f>+'[4]Datos Anuales (sin Out y Cal)'!K328</f>
        <v>437565</v>
      </c>
      <c r="O328" s="25">
        <f>+'[4]Datos Anuales (sin Out y Cal)'!L328</f>
        <v>1517.8373796360358</v>
      </c>
      <c r="P328" s="30">
        <v>49</v>
      </c>
      <c r="Q328" s="34" t="s">
        <v>67</v>
      </c>
      <c r="R328" s="30">
        <v>2020</v>
      </c>
      <c r="S328" s="25">
        <f>+'[4]Datos Anuales (sin Out y Cal)'!M328</f>
        <v>14651.191400659545</v>
      </c>
      <c r="T328" s="25">
        <f>+'[4]Datos Anuales (sin Out y Cal)'!N328</f>
        <v>55343658.765000001</v>
      </c>
      <c r="U328" s="72">
        <f>+'[4]Datos Anuales (sin Out y Cal)'!O328</f>
        <v>126.48099999999999</v>
      </c>
      <c r="V328" s="25">
        <f>+'[4]Datos Anuales (sin Out y Cal)'!P328</f>
        <v>397309.02</v>
      </c>
      <c r="W328" s="72">
        <f>+'[4]Datos Anuales (sin Out y Cal)'!Q328</f>
        <v>0.90800000000000003</v>
      </c>
      <c r="X328" s="25">
        <f>+'[4]Datos Anuales (sin Out y Cal)'!R328</f>
        <v>0</v>
      </c>
      <c r="Y328" s="26"/>
      <c r="AA328" s="27">
        <v>3735986</v>
      </c>
      <c r="AB328" s="27">
        <v>2173</v>
      </c>
      <c r="AC328" s="27">
        <v>12391271</v>
      </c>
      <c r="AD328" s="28">
        <v>0.65095658212979135</v>
      </c>
      <c r="AE328" s="28">
        <v>655.16262036396415</v>
      </c>
    </row>
    <row r="329" spans="1:31" x14ac:dyDescent="0.2">
      <c r="A329" s="24">
        <f>+'[4]Datos Anuales (sin Out y Cal)'!A329</f>
        <v>51</v>
      </c>
      <c r="B329" s="70" t="str">
        <f>+'[4]Datos Anuales (sin Out y Cal)'!B329</f>
        <v xml:space="preserve">The Empire District Electric Company                                  </v>
      </c>
      <c r="C329" s="24">
        <f>+'[4]Datos Anuales (sin Out y Cal)'!C329</f>
        <v>2020</v>
      </c>
      <c r="D329" s="31">
        <f>+'[4]Datos Anuales (sin Out y Cal)'!D329</f>
        <v>1514760186.2575948</v>
      </c>
      <c r="E329" s="25">
        <f>+'[4]Datos Anuales (sin Out y Cal)'!E329</f>
        <v>54566883.353108004</v>
      </c>
      <c r="F329" s="25">
        <f>+'[4]Datos Anuales (sin Out y Cal)'!F329</f>
        <v>17664023</v>
      </c>
      <c r="G329" s="31">
        <f>+'[4]Datos Anuales (sin Out y Cal)'!G329</f>
        <v>19524013</v>
      </c>
      <c r="H329" s="30">
        <v>51</v>
      </c>
      <c r="I329" s="31" t="s">
        <v>122</v>
      </c>
      <c r="J329" s="30">
        <v>2020</v>
      </c>
      <c r="K329" s="25">
        <f>+'[4]Datos Anuales (sin Out y Cal)'!H329</f>
        <v>12669441.557524309</v>
      </c>
      <c r="L329" s="25">
        <f>+'[4]Datos Anuales (sin Out y Cal)'!I329</f>
        <v>4500001</v>
      </c>
      <c r="M329" s="25">
        <f>+'[4]Datos Anuales (sin Out y Cal)'!J329</f>
        <v>161142</v>
      </c>
      <c r="N329" s="25">
        <f>+'[4]Datos Anuales (sin Out y Cal)'!K329</f>
        <v>176730</v>
      </c>
      <c r="O329" s="25">
        <f>+'[4]Datos Anuales (sin Out y Cal)'!L329</f>
        <v>1006.6432697617983</v>
      </c>
      <c r="P329" s="30">
        <v>51</v>
      </c>
      <c r="Q329" s="34" t="s">
        <v>122</v>
      </c>
      <c r="R329" s="30">
        <v>2020</v>
      </c>
      <c r="S329" s="25">
        <f>+'[4]Datos Anuales (sin Out y Cal)'!M329</f>
        <v>12078.452915997734</v>
      </c>
      <c r="T329" s="25">
        <f>+'[4]Datos Anuales (sin Out y Cal)'!N329</f>
        <v>4140783.9</v>
      </c>
      <c r="U329" s="72">
        <f>+'[4]Datos Anuales (sin Out y Cal)'!O329</f>
        <v>23.43</v>
      </c>
      <c r="V329" s="25">
        <f>+'[4]Datos Anuales (sin Out y Cal)'!P329</f>
        <v>73342.95</v>
      </c>
      <c r="W329" s="72">
        <f>+'[4]Datos Anuales (sin Out y Cal)'!Q329</f>
        <v>0.41499999999999998</v>
      </c>
      <c r="X329" s="25">
        <f>+'[4]Datos Anuales (sin Out y Cal)'!R329</f>
        <v>0</v>
      </c>
      <c r="Y329" s="26"/>
      <c r="AA329" s="27">
        <v>129352</v>
      </c>
      <c r="AB329" s="27">
        <v>1029</v>
      </c>
      <c r="AC329" s="27">
        <v>5953608</v>
      </c>
      <c r="AD329" s="28">
        <v>0.66048164862814007</v>
      </c>
      <c r="AE329" s="28">
        <v>22.356730238201777</v>
      </c>
    </row>
    <row r="330" spans="1:31" x14ac:dyDescent="0.2">
      <c r="A330" s="24">
        <f>+'[4]Datos Anuales (sin Out y Cal)'!A330</f>
        <v>54</v>
      </c>
      <c r="B330" s="70" t="str">
        <f>+'[4]Datos Anuales (sin Out y Cal)'!B330</f>
        <v xml:space="preserve">Fitchburg Gas and Electric Light Company                              </v>
      </c>
      <c r="C330" s="24">
        <f>+'[4]Datos Anuales (sin Out y Cal)'!C330</f>
        <v>2020</v>
      </c>
      <c r="D330" s="31">
        <f>+'[4]Datos Anuales (sin Out y Cal)'!D330</f>
        <v>165427819.85319018</v>
      </c>
      <c r="E330" s="25">
        <f>+'[4]Datos Anuales (sin Out y Cal)'!E330</f>
        <v>10065991.024535229</v>
      </c>
      <c r="F330" s="25">
        <f>+'[4]Datos Anuales (sin Out y Cal)'!F330</f>
        <v>8688784</v>
      </c>
      <c r="G330" s="31">
        <f>+'[4]Datos Anuales (sin Out y Cal)'!G330</f>
        <v>4078150</v>
      </c>
      <c r="H330" s="30">
        <v>54</v>
      </c>
      <c r="I330" s="31" t="s">
        <v>77</v>
      </c>
      <c r="J330" s="30">
        <v>2020</v>
      </c>
      <c r="K330" s="25">
        <f>+'[4]Datos Anuales (sin Out y Cal)'!H330</f>
        <v>3232198.1309514842</v>
      </c>
      <c r="L330" s="25">
        <f>+'[4]Datos Anuales (sin Out y Cal)'!I330</f>
        <v>433199</v>
      </c>
      <c r="M330" s="25">
        <f>+'[4]Datos Anuales (sin Out y Cal)'!J330</f>
        <v>1190</v>
      </c>
      <c r="N330" s="25">
        <f>+'[4]Datos Anuales (sin Out y Cal)'!K330</f>
        <v>30150</v>
      </c>
      <c r="O330" s="25">
        <f>+'[4]Datos Anuales (sin Out y Cal)'!L330</f>
        <v>75.165585779417043</v>
      </c>
      <c r="P330" s="30">
        <v>54</v>
      </c>
      <c r="Q330" s="34" t="s">
        <v>77</v>
      </c>
      <c r="R330" s="30">
        <v>2020</v>
      </c>
      <c r="S330" s="25">
        <f>+'[4]Datos Anuales (sin Out y Cal)'!M330</f>
        <v>818.30767983943508</v>
      </c>
      <c r="T330" s="25">
        <f>+'[4]Datos Anuales (sin Out y Cal)'!N330</f>
        <v>1956855.5999999999</v>
      </c>
      <c r="U330" s="72">
        <f>+'[4]Datos Anuales (sin Out y Cal)'!O330</f>
        <v>64.903999999999996</v>
      </c>
      <c r="V330" s="25">
        <f>+'[4]Datos Anuales (sin Out y Cal)'!P330</f>
        <v>85535.55</v>
      </c>
      <c r="W330" s="72">
        <f>+'[4]Datos Anuales (sin Out y Cal)'!Q330</f>
        <v>2.8370000000000002</v>
      </c>
      <c r="X330" s="25">
        <f>+'[4]Datos Anuales (sin Out y Cal)'!R330</f>
        <v>0</v>
      </c>
      <c r="Y330" s="26"/>
      <c r="AA330" s="27">
        <v>30344</v>
      </c>
      <c r="AB330" s="27">
        <v>89</v>
      </c>
      <c r="AC330" s="27">
        <v>195210</v>
      </c>
      <c r="AD330" s="28">
        <v>0.250384792981376</v>
      </c>
      <c r="AE330" s="28">
        <v>13.834414220582962</v>
      </c>
    </row>
    <row r="331" spans="1:31" x14ac:dyDescent="0.2">
      <c r="A331" s="24">
        <f>+'[4]Datos Anuales (sin Out y Cal)'!A331</f>
        <v>55</v>
      </c>
      <c r="B331" s="70" t="str">
        <f>+'[4]Datos Anuales (sin Out y Cal)'!B331</f>
        <v xml:space="preserve">Duke Energy Florida, LLC                                              </v>
      </c>
      <c r="C331" s="24">
        <f>+'[4]Datos Anuales (sin Out y Cal)'!C331</f>
        <v>2020</v>
      </c>
      <c r="D331" s="31">
        <f>+'[4]Datos Anuales (sin Out y Cal)'!D331</f>
        <v>8686572395.7195473</v>
      </c>
      <c r="E331" s="25">
        <f>+'[4]Datos Anuales (sin Out y Cal)'!E331</f>
        <v>417837450.58645326</v>
      </c>
      <c r="F331" s="25">
        <f>+'[4]Datos Anuales (sin Out y Cal)'!F331</f>
        <v>207759781</v>
      </c>
      <c r="G331" s="31">
        <f>+'[4]Datos Anuales (sin Out y Cal)'!G331</f>
        <v>154871357.113922</v>
      </c>
      <c r="H331" s="30">
        <v>55</v>
      </c>
      <c r="I331" s="31" t="s">
        <v>59</v>
      </c>
      <c r="J331" s="30">
        <v>2020</v>
      </c>
      <c r="K331" s="25">
        <f>+'[4]Datos Anuales (sin Out y Cal)'!H331</f>
        <v>111841629.7311025</v>
      </c>
      <c r="L331" s="25">
        <f>+'[4]Datos Anuales (sin Out y Cal)'!I331</f>
        <v>39230213</v>
      </c>
      <c r="M331" s="25">
        <f>+'[4]Datos Anuales (sin Out y Cal)'!J331</f>
        <v>2597049</v>
      </c>
      <c r="N331" s="25">
        <f>+'[4]Datos Anuales (sin Out y Cal)'!K331</f>
        <v>1863814</v>
      </c>
      <c r="O331" s="25">
        <f>+'[4]Datos Anuales (sin Out y Cal)'!L331</f>
        <v>9000.9630553881907</v>
      </c>
      <c r="P331" s="30">
        <v>55</v>
      </c>
      <c r="Q331" s="34" t="s">
        <v>59</v>
      </c>
      <c r="R331" s="30">
        <v>2020</v>
      </c>
      <c r="S331" s="25">
        <f>+'[4]Datos Anuales (sin Out y Cal)'!M331</f>
        <v>71770.697115713003</v>
      </c>
      <c r="T331" s="25">
        <f>+'[4]Datos Anuales (sin Out y Cal)'!N331</f>
        <v>182653772</v>
      </c>
      <c r="U331" s="72">
        <f>+'[4]Datos Anuales (sin Out y Cal)'!O331</f>
        <v>98</v>
      </c>
      <c r="V331" s="25">
        <f>+'[4]Datos Anuales (sin Out y Cal)'!P331</f>
        <v>2367043.7800000003</v>
      </c>
      <c r="W331" s="72">
        <f>+'[4]Datos Anuales (sin Out y Cal)'!Q331</f>
        <v>1.27</v>
      </c>
      <c r="X331" s="25">
        <f>+'[4]Datos Anuales (sin Out y Cal)'!R331</f>
        <v>0</v>
      </c>
      <c r="Y331" s="26"/>
      <c r="AA331" s="27">
        <v>3019323</v>
      </c>
      <c r="AB331" s="27">
        <v>9649</v>
      </c>
      <c r="AC331" s="27">
        <v>44956461</v>
      </c>
      <c r="AD331" s="28">
        <v>0.53187025555916789</v>
      </c>
      <c r="AE331" s="28">
        <v>648.0369446118101</v>
      </c>
    </row>
    <row r="332" spans="1:31" x14ac:dyDescent="0.2">
      <c r="A332" s="24">
        <f>+'[4]Datos Anuales (sin Out y Cal)'!A332</f>
        <v>56</v>
      </c>
      <c r="B332" s="70" t="str">
        <f>+'[4]Datos Anuales (sin Out y Cal)'!B332</f>
        <v xml:space="preserve">Florida Power &amp; Light Company                                         </v>
      </c>
      <c r="C332" s="24">
        <f>+'[4]Datos Anuales (sin Out y Cal)'!C332</f>
        <v>2020</v>
      </c>
      <c r="D332" s="31">
        <f>+'[4]Datos Anuales (sin Out y Cal)'!D332</f>
        <v>19580045167.267471</v>
      </c>
      <c r="E332" s="25">
        <f>+'[4]Datos Anuales (sin Out y Cal)'!E332</f>
        <v>1066428266.8247539</v>
      </c>
      <c r="F332" s="25">
        <f>+'[4]Datos Anuales (sin Out y Cal)'!F332</f>
        <v>165687265</v>
      </c>
      <c r="G332" s="31">
        <f>+'[4]Datos Anuales (sin Out y Cal)'!G332</f>
        <v>403712880</v>
      </c>
      <c r="H332" s="30">
        <v>56</v>
      </c>
      <c r="I332" s="31" t="s">
        <v>80</v>
      </c>
      <c r="J332" s="30">
        <v>2020</v>
      </c>
      <c r="K332" s="25">
        <f>+'[4]Datos Anuales (sin Out y Cal)'!H332</f>
        <v>44886754.956070811</v>
      </c>
      <c r="L332" s="25">
        <f>+'[4]Datos Anuales (sin Out y Cal)'!I332</f>
        <v>113530952</v>
      </c>
      <c r="M332" s="25">
        <f>+'[4]Datos Anuales (sin Out y Cal)'!J332</f>
        <v>7966842</v>
      </c>
      <c r="N332" s="25">
        <f>+'[4]Datos Anuales (sin Out y Cal)'!K332</f>
        <v>5136995</v>
      </c>
      <c r="O332" s="25">
        <f>+'[4]Datos Anuales (sin Out y Cal)'!L332</f>
        <v>22468.759141756487</v>
      </c>
      <c r="P332" s="30">
        <v>56</v>
      </c>
      <c r="Q332" s="34" t="s">
        <v>80</v>
      </c>
      <c r="R332" s="30">
        <v>2020</v>
      </c>
      <c r="S332" s="25">
        <f>+'[4]Datos Anuales (sin Out y Cal)'!M332</f>
        <v>195157.65145088849</v>
      </c>
      <c r="T332" s="25">
        <f>+'[4]Datos Anuales (sin Out y Cal)'!N332</f>
        <v>252586044.15000001</v>
      </c>
      <c r="U332" s="72">
        <f>+'[4]Datos Anuales (sin Out y Cal)'!O332</f>
        <v>49.17</v>
      </c>
      <c r="V332" s="25">
        <f>+'[4]Datos Anuales (sin Out y Cal)'!P332</f>
        <v>3852746.25</v>
      </c>
      <c r="W332" s="72">
        <f>+'[4]Datos Anuales (sin Out y Cal)'!Q332</f>
        <v>0.75</v>
      </c>
      <c r="X332" s="25">
        <f>+'[4]Datos Anuales (sin Out y Cal)'!R332</f>
        <v>0</v>
      </c>
      <c r="Y332" s="26"/>
      <c r="AA332" s="27">
        <v>10997453</v>
      </c>
      <c r="AB332" s="27">
        <v>24499</v>
      </c>
      <c r="AC332" s="27">
        <v>132706718</v>
      </c>
      <c r="AD332" s="28">
        <v>0.61835865633132725</v>
      </c>
      <c r="AE332" s="28">
        <v>2030.2408582435144</v>
      </c>
    </row>
    <row r="333" spans="1:31" x14ac:dyDescent="0.2">
      <c r="A333" s="24">
        <f>+'[4]Datos Anuales (sin Out y Cal)'!A333</f>
        <v>57</v>
      </c>
      <c r="B333" s="70" t="str">
        <f>+'[4]Datos Anuales (sin Out y Cal)'!B333</f>
        <v xml:space="preserve">Georgia Power Company                                                 </v>
      </c>
      <c r="C333" s="24">
        <f>+'[4]Datos Anuales (sin Out y Cal)'!C333</f>
        <v>2020</v>
      </c>
      <c r="D333" s="31">
        <f>+'[4]Datos Anuales (sin Out y Cal)'!D333</f>
        <v>13493808621.865547</v>
      </c>
      <c r="E333" s="25">
        <f>+'[4]Datos Anuales (sin Out y Cal)'!E333</f>
        <v>694938314.71468294</v>
      </c>
      <c r="F333" s="25">
        <f>+'[4]Datos Anuales (sin Out y Cal)'!F333</f>
        <v>281026976</v>
      </c>
      <c r="G333" s="31">
        <f>+'[4]Datos Anuales (sin Out y Cal)'!G333</f>
        <v>249840963.78825569</v>
      </c>
      <c r="H333" s="30">
        <v>57</v>
      </c>
      <c r="I333" s="31" t="s">
        <v>83</v>
      </c>
      <c r="J333" s="30">
        <v>2020</v>
      </c>
      <c r="K333" s="25">
        <f>+'[4]Datos Anuales (sin Out y Cal)'!H333</f>
        <v>104990221.46765061</v>
      </c>
      <c r="L333" s="25">
        <f>+'[4]Datos Anuales (sin Out y Cal)'!I333</f>
        <v>80814387</v>
      </c>
      <c r="M333" s="25">
        <f>+'[4]Datos Anuales (sin Out y Cal)'!J333</f>
        <v>3502746</v>
      </c>
      <c r="N333" s="25">
        <f>+'[4]Datos Anuales (sin Out y Cal)'!K333</f>
        <v>2614431</v>
      </c>
      <c r="O333" s="25">
        <f>+'[4]Datos Anuales (sin Out y Cal)'!L333</f>
        <v>15343.473917556035</v>
      </c>
      <c r="P333" s="30">
        <v>57</v>
      </c>
      <c r="Q333" s="34" t="s">
        <v>83</v>
      </c>
      <c r="R333" s="30">
        <v>2020</v>
      </c>
      <c r="S333" s="25">
        <f>+'[4]Datos Anuales (sin Out y Cal)'!M333</f>
        <v>124121.34000000001</v>
      </c>
      <c r="T333" s="25">
        <f>+'[4]Datos Anuales (sin Out y Cal)'!N333</f>
        <v>371824376.81999999</v>
      </c>
      <c r="U333" s="72">
        <f>+'[4]Datos Anuales (sin Out y Cal)'!O333</f>
        <v>142.22</v>
      </c>
      <c r="V333" s="25">
        <f>+'[4]Datos Anuales (sin Out y Cal)'!P333</f>
        <v>5019707.5199999996</v>
      </c>
      <c r="W333" s="72">
        <f>+'[4]Datos Anuales (sin Out y Cal)'!Q333</f>
        <v>1.92</v>
      </c>
      <c r="X333" s="25">
        <f>+'[4]Datos Anuales (sin Out y Cal)'!R333</f>
        <v>0</v>
      </c>
      <c r="Y333" s="26"/>
      <c r="AA333" s="27">
        <v>2688605</v>
      </c>
      <c r="AB333" s="27">
        <v>15830</v>
      </c>
      <c r="AC333" s="27">
        <v>87478593</v>
      </c>
      <c r="AD333" s="28">
        <v>0.63083643420244206</v>
      </c>
      <c r="AE333" s="28">
        <v>486.5260824439643</v>
      </c>
    </row>
    <row r="334" spans="1:31" x14ac:dyDescent="0.2">
      <c r="A334" s="24">
        <f>+'[4]Datos Anuales (sin Out y Cal)'!A334</f>
        <v>59</v>
      </c>
      <c r="B334" s="70" t="str">
        <f>+'[4]Datos Anuales (sin Out y Cal)'!B334</f>
        <v xml:space="preserve">Liberty Utilities (Granite State Electric) Corp.                      </v>
      </c>
      <c r="C334" s="24">
        <f>+'[4]Datos Anuales (sin Out y Cal)'!C334</f>
        <v>2020</v>
      </c>
      <c r="D334" s="31">
        <f>+'[4]Datos Anuales (sin Out y Cal)'!D334</f>
        <v>304524487.41343677</v>
      </c>
      <c r="E334" s="25">
        <f>+'[4]Datos Anuales (sin Out y Cal)'!E334</f>
        <v>7697490.8536701584</v>
      </c>
      <c r="F334" s="25">
        <f>+'[4]Datos Anuales (sin Out y Cal)'!F334</f>
        <v>2080656</v>
      </c>
      <c r="G334" s="31">
        <f>+'[4]Datos Anuales (sin Out y Cal)'!G334</f>
        <v>7022853</v>
      </c>
      <c r="H334" s="30">
        <v>59</v>
      </c>
      <c r="I334" s="31" t="s">
        <v>88</v>
      </c>
      <c r="J334" s="30">
        <v>2020</v>
      </c>
      <c r="K334" s="25">
        <f>+'[4]Datos Anuales (sin Out y Cal)'!H334</f>
        <v>1112633.9972891605</v>
      </c>
      <c r="L334" s="25">
        <f>+'[4]Datos Anuales (sin Out y Cal)'!I334</f>
        <v>888197</v>
      </c>
      <c r="M334" s="25">
        <f>+'[4]Datos Anuales (sin Out y Cal)'!J334</f>
        <v>26652</v>
      </c>
      <c r="N334" s="25">
        <f>+'[4]Datos Anuales (sin Out y Cal)'!K334</f>
        <v>45103</v>
      </c>
      <c r="O334" s="25">
        <f>+'[4]Datos Anuales (sin Out y Cal)'!L334</f>
        <v>190.61910359192098</v>
      </c>
      <c r="P334" s="30">
        <v>59</v>
      </c>
      <c r="Q334" s="34" t="s">
        <v>88</v>
      </c>
      <c r="R334" s="30">
        <v>2020</v>
      </c>
      <c r="S334" s="25">
        <f>+'[4]Datos Anuales (sin Out y Cal)'!M334</f>
        <v>5270.6875182055128</v>
      </c>
      <c r="T334" s="25">
        <f>+'[4]Datos Anuales (sin Out y Cal)'!N334</f>
        <v>4549539.6100000003</v>
      </c>
      <c r="U334" s="72">
        <f>+'[4]Datos Anuales (sin Out y Cal)'!O334</f>
        <v>100.87</v>
      </c>
      <c r="V334" s="25">
        <f>+'[4]Datos Anuales (sin Out y Cal)'!P334</f>
        <v>53221.539999999994</v>
      </c>
      <c r="W334" s="72">
        <f>+'[4]Datos Anuales (sin Out y Cal)'!Q334</f>
        <v>1.18</v>
      </c>
      <c r="X334" s="25">
        <f>+'[4]Datos Anuales (sin Out y Cal)'!R334</f>
        <v>0</v>
      </c>
      <c r="Y334" s="26"/>
      <c r="AA334" s="27">
        <v>945</v>
      </c>
      <c r="AB334" s="27">
        <v>191</v>
      </c>
      <c r="AC334" s="27">
        <v>473869</v>
      </c>
      <c r="AD334" s="28">
        <v>0.28321798273924792</v>
      </c>
      <c r="AE334" s="28">
        <v>0.38089640807902603</v>
      </c>
    </row>
    <row r="335" spans="1:31" x14ac:dyDescent="0.2">
      <c r="A335" s="24">
        <f>+'[4]Datos Anuales (sin Out y Cal)'!A335</f>
        <v>61</v>
      </c>
      <c r="B335" s="70" t="str">
        <f>+'[4]Datos Anuales (sin Out y Cal)'!B335</f>
        <v xml:space="preserve">Green Mountain Power Corp                                             </v>
      </c>
      <c r="C335" s="24">
        <f>+'[4]Datos Anuales (sin Out y Cal)'!C335</f>
        <v>2020</v>
      </c>
      <c r="D335" s="31">
        <f>+'[4]Datos Anuales (sin Out y Cal)'!D335</f>
        <v>1445718512.5028565</v>
      </c>
      <c r="E335" s="25">
        <f>+'[4]Datos Anuales (sin Out y Cal)'!E335</f>
        <v>66261256.398299687</v>
      </c>
      <c r="F335" s="25">
        <f>+'[4]Datos Anuales (sin Out y Cal)'!F335</f>
        <v>11701884</v>
      </c>
      <c r="G335" s="31">
        <f>+'[4]Datos Anuales (sin Out y Cal)'!G335</f>
        <v>40908370.37480887</v>
      </c>
      <c r="H335" s="30">
        <v>61</v>
      </c>
      <c r="I335" s="31" t="s">
        <v>58</v>
      </c>
      <c r="J335" s="30">
        <v>2020</v>
      </c>
      <c r="K335" s="25">
        <f>+'[4]Datos Anuales (sin Out y Cal)'!H335</f>
        <v>11954299.781776754</v>
      </c>
      <c r="L335" s="25">
        <f>+'[4]Datos Anuales (sin Out y Cal)'!I335</f>
        <v>4040763</v>
      </c>
      <c r="M335" s="25">
        <f>+'[4]Datos Anuales (sin Out y Cal)'!J335</f>
        <v>220773</v>
      </c>
      <c r="N335" s="25">
        <f>+'[4]Datos Anuales (sin Out y Cal)'!K335</f>
        <v>267603</v>
      </c>
      <c r="O335" s="25">
        <f>+'[4]Datos Anuales (sin Out y Cal)'!L335</f>
        <v>688.45089775696965</v>
      </c>
      <c r="P335" s="30">
        <v>61</v>
      </c>
      <c r="Q335" s="34" t="s">
        <v>58</v>
      </c>
      <c r="R335" s="30">
        <v>2020</v>
      </c>
      <c r="S335" s="25">
        <f>+'[4]Datos Anuales (sin Out y Cal)'!M335</f>
        <v>16949.578927690804</v>
      </c>
      <c r="T335" s="25">
        <f>+'[4]Datos Anuales (sin Out y Cal)'!N335</f>
        <v>72252810</v>
      </c>
      <c r="U335" s="72">
        <f>+'[4]Datos Anuales (sin Out y Cal)'!O335</f>
        <v>270</v>
      </c>
      <c r="V335" s="25">
        <f>+'[4]Datos Anuales (sin Out y Cal)'!P335</f>
        <v>527177.91</v>
      </c>
      <c r="W335" s="72">
        <f>+'[4]Datos Anuales (sin Out y Cal)'!Q335</f>
        <v>1.97</v>
      </c>
      <c r="X335" s="25">
        <f>+'[4]Datos Anuales (sin Out y Cal)'!R335</f>
        <v>0</v>
      </c>
      <c r="Y335" s="26"/>
      <c r="AA335" s="27">
        <v>1051819</v>
      </c>
      <c r="AB335" s="27">
        <v>858</v>
      </c>
      <c r="AC335" s="27">
        <v>5322710</v>
      </c>
      <c r="AD335" s="28">
        <v>0.70817633660099422</v>
      </c>
      <c r="AE335" s="28">
        <v>169.54910224303032</v>
      </c>
    </row>
    <row r="336" spans="1:31" x14ac:dyDescent="0.2">
      <c r="A336" s="24">
        <f>+'[4]Datos Anuales (sin Out y Cal)'!A336</f>
        <v>62</v>
      </c>
      <c r="B336" s="70" t="str">
        <f>+'[4]Datos Anuales (sin Out y Cal)'!B336</f>
        <v xml:space="preserve">Gulf Power Company                                                    </v>
      </c>
      <c r="C336" s="24">
        <f>+'[4]Datos Anuales (sin Out y Cal)'!C336</f>
        <v>2020</v>
      </c>
      <c r="D336" s="31">
        <f>+'[4]Datos Anuales (sin Out y Cal)'!D336</f>
        <v>2205256028.991293</v>
      </c>
      <c r="E336" s="25">
        <f>+'[4]Datos Anuales (sin Out y Cal)'!E336</f>
        <v>114482689.87227632</v>
      </c>
      <c r="F336" s="25">
        <f>+'[4]Datos Anuales (sin Out y Cal)'!F336</f>
        <v>44616715</v>
      </c>
      <c r="G336" s="31">
        <f>+'[4]Datos Anuales (sin Out y Cal)'!G336</f>
        <v>56704037</v>
      </c>
      <c r="H336" s="30">
        <v>62</v>
      </c>
      <c r="I336" s="31" t="s">
        <v>101</v>
      </c>
      <c r="J336" s="30">
        <v>2020</v>
      </c>
      <c r="K336" s="25">
        <f>+'[4]Datos Anuales (sin Out y Cal)'!H336</f>
        <v>12597961.023028543</v>
      </c>
      <c r="L336" s="25">
        <f>+'[4]Datos Anuales (sin Out y Cal)'!I336</f>
        <v>10764133</v>
      </c>
      <c r="M336" s="25">
        <f>+'[4]Datos Anuales (sin Out y Cal)'!J336</f>
        <v>596692</v>
      </c>
      <c r="N336" s="25">
        <f>+'[4]Datos Anuales (sin Out y Cal)'!K336</f>
        <v>470680</v>
      </c>
      <c r="O336" s="25">
        <f>+'[4]Datos Anuales (sin Out y Cal)'!L336</f>
        <v>1850.8161429105621</v>
      </c>
      <c r="P336" s="30">
        <v>62</v>
      </c>
      <c r="Q336" s="34" t="s">
        <v>101</v>
      </c>
      <c r="R336" s="30">
        <v>2020</v>
      </c>
      <c r="S336" s="25">
        <f>+'[4]Datos Anuales (sin Out y Cal)'!M336</f>
        <v>37612.710914236952</v>
      </c>
      <c r="T336" s="25">
        <f>+'[4]Datos Anuales (sin Out y Cal)'!N336</f>
        <v>22823273.199999999</v>
      </c>
      <c r="U336" s="72">
        <f>+'[4]Datos Anuales (sin Out y Cal)'!O336</f>
        <v>48.49</v>
      </c>
      <c r="V336" s="25">
        <f>+'[4]Datos Anuales (sin Out y Cal)'!P336</f>
        <v>822748.64</v>
      </c>
      <c r="W336" s="72">
        <f>+'[4]Datos Anuales (sin Out y Cal)'!Q336</f>
        <v>1.748</v>
      </c>
      <c r="X336" s="25">
        <f>+'[4]Datos Anuales (sin Out y Cal)'!R336</f>
        <v>0</v>
      </c>
      <c r="Y336" s="26"/>
      <c r="AA336" s="27">
        <v>3437570</v>
      </c>
      <c r="AB336" s="27">
        <v>2410</v>
      </c>
      <c r="AC336" s="27">
        <v>14815420</v>
      </c>
      <c r="AD336" s="28">
        <v>0.70176680118986723</v>
      </c>
      <c r="AE336" s="28">
        <v>559.18385708943788</v>
      </c>
    </row>
    <row r="337" spans="1:31" x14ac:dyDescent="0.2">
      <c r="A337" s="24">
        <f>+'[4]Datos Anuales (sin Out y Cal)'!A337</f>
        <v>70</v>
      </c>
      <c r="B337" s="70" t="str">
        <f>+'[4]Datos Anuales (sin Out y Cal)'!B337</f>
        <v xml:space="preserve">Idaho Power Company                                                   </v>
      </c>
      <c r="C337" s="24">
        <f>+'[4]Datos Anuales (sin Out y Cal)'!C337</f>
        <v>2020</v>
      </c>
      <c r="D337" s="31">
        <f>+'[4]Datos Anuales (sin Out y Cal)'!D337</f>
        <v>2583258628.3950558</v>
      </c>
      <c r="E337" s="25">
        <f>+'[4]Datos Anuales (sin Out y Cal)'!E337</f>
        <v>156881471.58149296</v>
      </c>
      <c r="F337" s="25">
        <f>+'[4]Datos Anuales (sin Out y Cal)'!F337</f>
        <v>79254714</v>
      </c>
      <c r="G337" s="31">
        <f>+'[4]Datos Anuales (sin Out y Cal)'!G337</f>
        <v>47195684.797369093</v>
      </c>
      <c r="H337" s="30">
        <v>70</v>
      </c>
      <c r="I337" s="31" t="s">
        <v>130</v>
      </c>
      <c r="J337" s="30">
        <v>2020</v>
      </c>
      <c r="K337" s="25">
        <f>+'[4]Datos Anuales (sin Out y Cal)'!H337</f>
        <v>47472093.317050643</v>
      </c>
      <c r="L337" s="25">
        <f>+'[4]Datos Anuales (sin Out y Cal)'!I337</f>
        <v>14828260</v>
      </c>
      <c r="M337" s="25">
        <f>+'[4]Datos Anuales (sin Out y Cal)'!J337</f>
        <v>1059618</v>
      </c>
      <c r="N337" s="25">
        <f>+'[4]Datos Anuales (sin Out y Cal)'!K337</f>
        <v>579796</v>
      </c>
      <c r="O337" s="25">
        <f>+'[4]Datos Anuales (sin Out y Cal)'!L337</f>
        <v>3031.877954097034</v>
      </c>
      <c r="P337" s="30">
        <v>70</v>
      </c>
      <c r="Q337" s="34" t="s">
        <v>130</v>
      </c>
      <c r="R337" s="30">
        <v>2020</v>
      </c>
      <c r="S337" s="25">
        <f>+'[4]Datos Anuales (sin Out y Cal)'!M337</f>
        <v>45997.700000000004</v>
      </c>
      <c r="T337" s="25">
        <f>+'[4]Datos Anuales (sin Out y Cal)'!N337</f>
        <v>93028268.199999988</v>
      </c>
      <c r="U337" s="72">
        <f>+'[4]Datos Anuales (sin Out y Cal)'!O337</f>
        <v>160.44999999999999</v>
      </c>
      <c r="V337" s="25">
        <f>+'[4]Datos Anuales (sin Out y Cal)'!P337</f>
        <v>713149.08</v>
      </c>
      <c r="W337" s="72">
        <f>+'[4]Datos Anuales (sin Out y Cal)'!Q337</f>
        <v>1.23</v>
      </c>
      <c r="X337" s="25">
        <f>+'[4]Datos Anuales (sin Out y Cal)'!R337</f>
        <v>0</v>
      </c>
      <c r="Y337" s="26"/>
      <c r="AA337" s="27">
        <v>1887139</v>
      </c>
      <c r="AB337" s="27">
        <v>3392</v>
      </c>
      <c r="AC337" s="27">
        <v>17775017</v>
      </c>
      <c r="AD337" s="28">
        <v>0.59820505002369262</v>
      </c>
      <c r="AE337" s="28">
        <v>360.12204590296597</v>
      </c>
    </row>
    <row r="338" spans="1:31" x14ac:dyDescent="0.2">
      <c r="A338" s="24">
        <f>+'[4]Datos Anuales (sin Out y Cal)'!A338</f>
        <v>73</v>
      </c>
      <c r="B338" s="70" t="str">
        <f>+'[4]Datos Anuales (sin Out y Cal)'!B338</f>
        <v xml:space="preserve">Indiana Michigan Power Company                                        </v>
      </c>
      <c r="C338" s="24">
        <f>+'[4]Datos Anuales (sin Out y Cal)'!C338</f>
        <v>2020</v>
      </c>
      <c r="D338" s="31">
        <f>+'[4]Datos Anuales (sin Out y Cal)'!D338</f>
        <v>2597040057.4329662</v>
      </c>
      <c r="E338" s="25">
        <f>+'[4]Datos Anuales (sin Out y Cal)'!E338</f>
        <v>122148181.83392297</v>
      </c>
      <c r="F338" s="25">
        <f>+'[4]Datos Anuales (sin Out y Cal)'!F338</f>
        <v>54844098</v>
      </c>
      <c r="G338" s="31">
        <f>+'[4]Datos Anuales (sin Out y Cal)'!G338</f>
        <v>71545189</v>
      </c>
      <c r="H338" s="30">
        <v>73</v>
      </c>
      <c r="I338" s="31" t="s">
        <v>61</v>
      </c>
      <c r="J338" s="30">
        <v>2020</v>
      </c>
      <c r="K338" s="25">
        <f>+'[4]Datos Anuales (sin Out y Cal)'!H338</f>
        <v>15661629.705048472</v>
      </c>
      <c r="L338" s="25">
        <f>+'[4]Datos Anuales (sin Out y Cal)'!I338</f>
        <v>17231107</v>
      </c>
      <c r="M338" s="25">
        <f>+'[4]Datos Anuales (sin Out y Cal)'!J338</f>
        <v>1287187</v>
      </c>
      <c r="N338" s="25">
        <f>+'[4]Datos Anuales (sin Out y Cal)'!K338</f>
        <v>600946</v>
      </c>
      <c r="O338" s="25">
        <f>+'[4]Datos Anuales (sin Out y Cal)'!L338</f>
        <v>2795.1910729147694</v>
      </c>
      <c r="P338" s="30">
        <v>73</v>
      </c>
      <c r="Q338" s="34" t="s">
        <v>61</v>
      </c>
      <c r="R338" s="30">
        <v>2020</v>
      </c>
      <c r="S338" s="25">
        <f>+'[4]Datos Anuales (sin Out y Cal)'!M338</f>
        <v>37717.995065360694</v>
      </c>
      <c r="T338" s="25">
        <f>+'[4]Datos Anuales (sin Out y Cal)'!N338</f>
        <v>92605778.599999994</v>
      </c>
      <c r="U338" s="72">
        <f>+'[4]Datos Anuales (sin Out y Cal)'!O338</f>
        <v>154.1</v>
      </c>
      <c r="V338" s="25">
        <f>+'[4]Datos Anuales (sin Out y Cal)'!P338</f>
        <v>672458.57400000002</v>
      </c>
      <c r="W338" s="72">
        <f>+'[4]Datos Anuales (sin Out y Cal)'!Q338</f>
        <v>1.119</v>
      </c>
      <c r="X338" s="25">
        <f>+'[4]Datos Anuales (sin Out y Cal)'!R338</f>
        <v>0</v>
      </c>
      <c r="Y338" s="26"/>
      <c r="AA338" s="27">
        <v>7783192</v>
      </c>
      <c r="AB338" s="27">
        <v>3970</v>
      </c>
      <c r="AC338" s="27">
        <v>26301530</v>
      </c>
      <c r="AD338" s="28">
        <v>0.75628659006475507</v>
      </c>
      <c r="AE338" s="28">
        <v>1174.8089270852304</v>
      </c>
    </row>
    <row r="339" spans="1:31" x14ac:dyDescent="0.2">
      <c r="A339" s="24">
        <f>+'[4]Datos Anuales (sin Out y Cal)'!A339</f>
        <v>74</v>
      </c>
      <c r="B339" s="70" t="str">
        <f>+'[4]Datos Anuales (sin Out y Cal)'!B339</f>
        <v xml:space="preserve">Indianapolis Power &amp; Light Company                                    </v>
      </c>
      <c r="C339" s="24">
        <f>+'[4]Datos Anuales (sin Out y Cal)'!C339</f>
        <v>2020</v>
      </c>
      <c r="D339" s="31">
        <f>+'[4]Datos Anuales (sin Out y Cal)'!D339</f>
        <v>3018812006.6363196</v>
      </c>
      <c r="E339" s="25">
        <f>+'[4]Datos Anuales (sin Out y Cal)'!E339</f>
        <v>228728975.4586294</v>
      </c>
      <c r="F339" s="25">
        <f>+'[4]Datos Anuales (sin Out y Cal)'!F339</f>
        <v>23505735</v>
      </c>
      <c r="G339" s="31">
        <f>+'[4]Datos Anuales (sin Out y Cal)'!G339</f>
        <v>59782706</v>
      </c>
      <c r="H339" s="30">
        <v>74</v>
      </c>
      <c r="I339" s="31" t="s">
        <v>78</v>
      </c>
      <c r="J339" s="30">
        <v>2020</v>
      </c>
      <c r="K339" s="25">
        <f>+'[4]Datos Anuales (sin Out y Cal)'!H339</f>
        <v>23358813.853165831</v>
      </c>
      <c r="L339" s="25">
        <f>+'[4]Datos Anuales (sin Out y Cal)'!I339</f>
        <v>12693227</v>
      </c>
      <c r="M339" s="25">
        <f>+'[4]Datos Anuales (sin Out y Cal)'!J339</f>
        <v>522273</v>
      </c>
      <c r="N339" s="25">
        <f>+'[4]Datos Anuales (sin Out y Cal)'!K339</f>
        <v>511501</v>
      </c>
      <c r="O339" s="25">
        <f>+'[4]Datos Anuales (sin Out y Cal)'!L339</f>
        <v>2265.6220394766028</v>
      </c>
      <c r="P339" s="30">
        <v>74</v>
      </c>
      <c r="Q339" s="34" t="s">
        <v>78</v>
      </c>
      <c r="R339" s="30">
        <v>2020</v>
      </c>
      <c r="S339" s="25">
        <f>+'[4]Datos Anuales (sin Out y Cal)'!M339</f>
        <v>19795.644979483994</v>
      </c>
      <c r="T339" s="25">
        <f>+'[4]Datos Anuales (sin Out y Cal)'!N339</f>
        <v>37541104.394000001</v>
      </c>
      <c r="U339" s="72">
        <f>+'[4]Datos Anuales (sin Out y Cal)'!O339</f>
        <v>73.394000000000005</v>
      </c>
      <c r="V339" s="25">
        <f>+'[4]Datos Anuales (sin Out y Cal)'!P339</f>
        <v>592829.65899999999</v>
      </c>
      <c r="W339" s="72">
        <f>+'[4]Datos Anuales (sin Out y Cal)'!Q339</f>
        <v>1.159</v>
      </c>
      <c r="X339" s="25">
        <f>+'[4]Datos Anuales (sin Out y Cal)'!R339</f>
        <v>0</v>
      </c>
      <c r="Y339" s="26"/>
      <c r="AA339" s="27">
        <v>1866023</v>
      </c>
      <c r="AB339" s="27">
        <v>2585</v>
      </c>
      <c r="AC339" s="27">
        <v>15103326</v>
      </c>
      <c r="AD339" s="28">
        <v>0.66697252325057632</v>
      </c>
      <c r="AE339" s="28">
        <v>319.37796052339729</v>
      </c>
    </row>
    <row r="340" spans="1:31" x14ac:dyDescent="0.2">
      <c r="A340" s="24">
        <f>+'[4]Datos Anuales (sin Out y Cal)'!A340</f>
        <v>77</v>
      </c>
      <c r="B340" s="70" t="str">
        <f>+'[4]Datos Anuales (sin Out y Cal)'!B340</f>
        <v xml:space="preserve">Jersey Central Power &amp; Light Company                                  </v>
      </c>
      <c r="C340" s="24">
        <f>+'[4]Datos Anuales (sin Out y Cal)'!C340</f>
        <v>2020</v>
      </c>
      <c r="D340" s="31">
        <f>+'[4]Datos Anuales (sin Out y Cal)'!D340</f>
        <v>6095899623.5405436</v>
      </c>
      <c r="E340" s="25">
        <f>+'[4]Datos Anuales (sin Out y Cal)'!E340</f>
        <v>236725564.53075677</v>
      </c>
      <c r="F340" s="25">
        <f>+'[4]Datos Anuales (sin Out y Cal)'!F340</f>
        <v>179206637</v>
      </c>
      <c r="G340" s="31">
        <f>+'[4]Datos Anuales (sin Out y Cal)'!G340</f>
        <v>290260645.75361884</v>
      </c>
      <c r="H340" s="30">
        <v>77</v>
      </c>
      <c r="I340" s="31" t="s">
        <v>134</v>
      </c>
      <c r="J340" s="30">
        <v>2020</v>
      </c>
      <c r="K340" s="25">
        <f>+'[4]Datos Anuales (sin Out y Cal)'!H340</f>
        <v>103048270.63012058</v>
      </c>
      <c r="L340" s="25">
        <f>+'[4]Datos Anuales (sin Out y Cal)'!I340</f>
        <v>19868169</v>
      </c>
      <c r="M340" s="25">
        <f>+'[4]Datos Anuales (sin Out y Cal)'!J340</f>
        <v>815182</v>
      </c>
      <c r="N340" s="25">
        <f>+'[4]Datos Anuales (sin Out y Cal)'!K340</f>
        <v>1145080</v>
      </c>
      <c r="O340" s="25">
        <f>+'[4]Datos Anuales (sin Out y Cal)'!L340</f>
        <v>5835.5293594504947</v>
      </c>
      <c r="P340" s="30">
        <v>77</v>
      </c>
      <c r="Q340" s="34" t="s">
        <v>134</v>
      </c>
      <c r="R340" s="30">
        <v>2020</v>
      </c>
      <c r="S340" s="25">
        <f>+'[4]Datos Anuales (sin Out y Cal)'!M340</f>
        <v>38197.77649462031</v>
      </c>
      <c r="T340" s="25">
        <f>+'[4]Datos Anuales (sin Out y Cal)'!N340</f>
        <v>212860066.28</v>
      </c>
      <c r="U340" s="72">
        <f>+'[4]Datos Anuales (sin Out y Cal)'!O340</f>
        <v>185.89099999999999</v>
      </c>
      <c r="V340" s="25">
        <f>+'[4]Datos Anuales (sin Out y Cal)'!P340</f>
        <v>3139809.36</v>
      </c>
      <c r="W340" s="72">
        <f>+'[4]Datos Anuales (sin Out y Cal)'!Q340</f>
        <v>2.742</v>
      </c>
      <c r="X340" s="25">
        <f>+'[4]Datos Anuales (sin Out y Cal)'!R340</f>
        <v>0</v>
      </c>
      <c r="Y340" s="26"/>
      <c r="AA340" s="27">
        <v>128461</v>
      </c>
      <c r="AB340" s="27">
        <v>5902</v>
      </c>
      <c r="AC340" s="27">
        <v>11406191</v>
      </c>
      <c r="AD340" s="28">
        <v>0.2206161637027306</v>
      </c>
      <c r="AE340" s="28">
        <v>66.470640549505092</v>
      </c>
    </row>
    <row r="341" spans="1:31" x14ac:dyDescent="0.2">
      <c r="A341" s="24">
        <f>+'[4]Datos Anuales (sin Out y Cal)'!A341</f>
        <v>81</v>
      </c>
      <c r="B341" s="70" t="str">
        <f>+'[4]Datos Anuales (sin Out y Cal)'!B341</f>
        <v xml:space="preserve">Kentucky Power Company                                                </v>
      </c>
      <c r="C341" s="24">
        <f>+'[4]Datos Anuales (sin Out y Cal)'!C341</f>
        <v>2020</v>
      </c>
      <c r="D341" s="31">
        <f>+'[4]Datos Anuales (sin Out y Cal)'!D341</f>
        <v>1056724861.447262</v>
      </c>
      <c r="E341" s="25">
        <f>+'[4]Datos Anuales (sin Out y Cal)'!E341</f>
        <v>29323676.198845424</v>
      </c>
      <c r="F341" s="25">
        <f>+'[4]Datos Anuales (sin Out y Cal)'!F341</f>
        <v>8431249</v>
      </c>
      <c r="G341" s="31">
        <f>+'[4]Datos Anuales (sin Out y Cal)'!G341</f>
        <v>41129710</v>
      </c>
      <c r="H341" s="30">
        <v>81</v>
      </c>
      <c r="I341" s="31" t="s">
        <v>89</v>
      </c>
      <c r="J341" s="30">
        <v>2020</v>
      </c>
      <c r="K341" s="25">
        <f>+'[4]Datos Anuales (sin Out y Cal)'!H341</f>
        <v>5636601.5933487648</v>
      </c>
      <c r="L341" s="25">
        <f>+'[4]Datos Anuales (sin Out y Cal)'!I341</f>
        <v>5116477</v>
      </c>
      <c r="M341" s="25">
        <f>+'[4]Datos Anuales (sin Out y Cal)'!J341</f>
        <v>376156</v>
      </c>
      <c r="N341" s="25">
        <f>+'[4]Datos Anuales (sin Out y Cal)'!K341</f>
        <v>165762</v>
      </c>
      <c r="O341" s="25">
        <f>+'[4]Datos Anuales (sin Out y Cal)'!L341</f>
        <v>1075.0425849112046</v>
      </c>
      <c r="P341" s="30">
        <v>81</v>
      </c>
      <c r="Q341" s="34" t="s">
        <v>89</v>
      </c>
      <c r="R341" s="30">
        <v>2020</v>
      </c>
      <c r="S341" s="25">
        <f>+'[4]Datos Anuales (sin Out y Cal)'!M341</f>
        <v>17581.591205330133</v>
      </c>
      <c r="T341" s="25">
        <f>+'[4]Datos Anuales (sin Out y Cal)'!N341</f>
        <v>68078453.399999991</v>
      </c>
      <c r="U341" s="72">
        <f>+'[4]Datos Anuales (sin Out y Cal)'!O341</f>
        <v>410.7</v>
      </c>
      <c r="V341" s="25">
        <f>+'[4]Datos Anuales (sin Out y Cal)'!P341</f>
        <v>445568.25600000005</v>
      </c>
      <c r="W341" s="72">
        <f>+'[4]Datos Anuales (sin Out y Cal)'!Q341</f>
        <v>2.6880000000000002</v>
      </c>
      <c r="X341" s="25">
        <f>+'[4]Datos Anuales (sin Out y Cal)'!R341</f>
        <v>0</v>
      </c>
      <c r="Y341" s="26"/>
      <c r="AA341" s="27">
        <v>469831</v>
      </c>
      <c r="AB341" s="27">
        <v>1167</v>
      </c>
      <c r="AC341" s="27">
        <v>5962464</v>
      </c>
      <c r="AD341" s="28">
        <v>0.5832447089481283</v>
      </c>
      <c r="AE341" s="28">
        <v>91.957415088795514</v>
      </c>
    </row>
    <row r="342" spans="1:31" x14ac:dyDescent="0.2">
      <c r="A342" s="24">
        <f>+'[4]Datos Anuales (sin Out y Cal)'!A342</f>
        <v>82</v>
      </c>
      <c r="B342" s="70" t="str">
        <f>+'[4]Datos Anuales (sin Out y Cal)'!B342</f>
        <v xml:space="preserve">Kentucky Utilities Company                                            </v>
      </c>
      <c r="C342" s="24">
        <f>+'[4]Datos Anuales (sin Out y Cal)'!C342</f>
        <v>2020</v>
      </c>
      <c r="D342" s="31">
        <f>+'[4]Datos Anuales (sin Out y Cal)'!D342</f>
        <v>3272205661.2074947</v>
      </c>
      <c r="E342" s="25">
        <f>+'[4]Datos Anuales (sin Out y Cal)'!E342</f>
        <v>117514128.11101983</v>
      </c>
      <c r="F342" s="25">
        <f>+'[4]Datos Anuales (sin Out y Cal)'!F342</f>
        <v>59781923</v>
      </c>
      <c r="G342" s="31">
        <f>+'[4]Datos Anuales (sin Out y Cal)'!G342</f>
        <v>59521205.141030014</v>
      </c>
      <c r="H342" s="30">
        <v>82</v>
      </c>
      <c r="I342" s="31" t="s">
        <v>76</v>
      </c>
      <c r="J342" s="30">
        <v>2020</v>
      </c>
      <c r="K342" s="25">
        <f>+'[4]Datos Anuales (sin Out y Cal)'!H342</f>
        <v>18262734.779027071</v>
      </c>
      <c r="L342" s="25">
        <f>+'[4]Datos Anuales (sin Out y Cal)'!I342</f>
        <v>17465718</v>
      </c>
      <c r="M342" s="25">
        <f>+'[4]Datos Anuales (sin Out y Cal)'!J342</f>
        <v>1105794</v>
      </c>
      <c r="N342" s="25">
        <f>+'[4]Datos Anuales (sin Out y Cal)'!K342</f>
        <v>560937</v>
      </c>
      <c r="O342" s="25">
        <f>+'[4]Datos Anuales (sin Out y Cal)'!L342</f>
        <v>3378.9043486764695</v>
      </c>
      <c r="P342" s="30">
        <v>82</v>
      </c>
      <c r="Q342" s="34" t="s">
        <v>76</v>
      </c>
      <c r="R342" s="30">
        <v>2020</v>
      </c>
      <c r="S342" s="25">
        <f>+'[4]Datos Anuales (sin Out y Cal)'!M342</f>
        <v>26134.297921704259</v>
      </c>
      <c r="T342" s="25">
        <f>+'[4]Datos Anuales (sin Out y Cal)'!N342</f>
        <v>36404811.300000004</v>
      </c>
      <c r="U342" s="72">
        <f>+'[4]Datos Anuales (sin Out y Cal)'!O342</f>
        <v>64.900000000000006</v>
      </c>
      <c r="V342" s="25">
        <f>+'[4]Datos Anuales (sin Out y Cal)'!P342</f>
        <v>452115.22200000001</v>
      </c>
      <c r="W342" s="72">
        <f>+'[4]Datos Anuales (sin Out y Cal)'!Q342</f>
        <v>0.80600000000000005</v>
      </c>
      <c r="X342" s="25">
        <f>+'[4]Datos Anuales (sin Out y Cal)'!R342</f>
        <v>0</v>
      </c>
      <c r="Y342" s="26"/>
      <c r="AA342" s="27">
        <v>1425929</v>
      </c>
      <c r="AB342" s="27">
        <v>3638</v>
      </c>
      <c r="AC342" s="27">
        <v>20021678</v>
      </c>
      <c r="AD342" s="28">
        <v>0.62825169883598053</v>
      </c>
      <c r="AE342" s="28">
        <v>259.09565132353038</v>
      </c>
    </row>
    <row r="343" spans="1:31" x14ac:dyDescent="0.2">
      <c r="A343" s="24">
        <f>+'[4]Datos Anuales (sin Out y Cal)'!A343</f>
        <v>83</v>
      </c>
      <c r="B343" s="70" t="str">
        <f>+'[4]Datos Anuales (sin Out y Cal)'!B343</f>
        <v xml:space="preserve">Kingsport Power Company                                               </v>
      </c>
      <c r="C343" s="24">
        <f>+'[4]Datos Anuales (sin Out y Cal)'!C343</f>
        <v>2020</v>
      </c>
      <c r="D343" s="31">
        <f>+'[4]Datos Anuales (sin Out y Cal)'!D343</f>
        <v>226208603.81075791</v>
      </c>
      <c r="E343" s="25">
        <f>+'[4]Datos Anuales (sin Out y Cal)'!E343</f>
        <v>8046768.8237727331</v>
      </c>
      <c r="F343" s="25">
        <f>+'[4]Datos Anuales (sin Out y Cal)'!F343</f>
        <v>1630081</v>
      </c>
      <c r="G343" s="31">
        <f>+'[4]Datos Anuales (sin Out y Cal)'!G343</f>
        <v>8218415</v>
      </c>
      <c r="H343" s="30">
        <v>83</v>
      </c>
      <c r="I343" s="31" t="s">
        <v>86</v>
      </c>
      <c r="J343" s="30">
        <v>2020</v>
      </c>
      <c r="K343" s="25">
        <f>+'[4]Datos Anuales (sin Out y Cal)'!H343</f>
        <v>1783209.8682997748</v>
      </c>
      <c r="L343" s="25">
        <f>+'[4]Datos Anuales (sin Out y Cal)'!I343</f>
        <v>1661014</v>
      </c>
      <c r="M343" s="25">
        <f>+'[4]Datos Anuales (sin Out y Cal)'!J343</f>
        <v>39348</v>
      </c>
      <c r="N343" s="25">
        <f>+'[4]Datos Anuales (sin Out y Cal)'!K343</f>
        <v>48444</v>
      </c>
      <c r="O343" s="25">
        <f>+'[4]Datos Anuales (sin Out y Cal)'!L343</f>
        <v>386</v>
      </c>
      <c r="P343" s="30">
        <v>83</v>
      </c>
      <c r="Q343" s="34" t="s">
        <v>86</v>
      </c>
      <c r="R343" s="30">
        <v>2020</v>
      </c>
      <c r="S343" s="25">
        <f>+'[4]Datos Anuales (sin Out y Cal)'!M343</f>
        <v>2398.8697858838482</v>
      </c>
      <c r="T343" s="25">
        <f>+'[4]Datos Anuales (sin Out y Cal)'!N343</f>
        <v>13012058.4</v>
      </c>
      <c r="U343" s="72">
        <f>+'[4]Datos Anuales (sin Out y Cal)'!O343</f>
        <v>268.60000000000002</v>
      </c>
      <c r="V343" s="25">
        <f>+'[4]Datos Anuales (sin Out y Cal)'!P343</f>
        <v>80949.923999999999</v>
      </c>
      <c r="W343" s="72">
        <f>+'[4]Datos Anuales (sin Out y Cal)'!Q343</f>
        <v>1.671</v>
      </c>
      <c r="X343" s="25">
        <f>+'[4]Datos Anuales (sin Out y Cal)'!R343</f>
        <v>0</v>
      </c>
      <c r="Y343" s="26"/>
      <c r="AA343" s="27">
        <v>0</v>
      </c>
      <c r="AB343" s="27">
        <v>386</v>
      </c>
      <c r="AC343" s="27">
        <v>1700362</v>
      </c>
      <c r="AD343" s="28">
        <v>0.5028633449263018</v>
      </c>
      <c r="AE343" s="28">
        <v>0</v>
      </c>
    </row>
    <row r="344" spans="1:31" x14ac:dyDescent="0.2">
      <c r="A344" s="24">
        <f>+'[4]Datos Anuales (sin Out y Cal)'!A344</f>
        <v>88</v>
      </c>
      <c r="B344" s="70" t="str">
        <f>+'[4]Datos Anuales (sin Out y Cal)'!B344</f>
        <v xml:space="preserve">Louisville Gas and Electric Company                                   </v>
      </c>
      <c r="C344" s="24">
        <f>+'[4]Datos Anuales (sin Out y Cal)'!C344</f>
        <v>2020</v>
      </c>
      <c r="D344" s="31">
        <f>+'[4]Datos Anuales (sin Out y Cal)'!D344</f>
        <v>1713365551.3721673</v>
      </c>
      <c r="E344" s="25">
        <f>+'[4]Datos Anuales (sin Out y Cal)'!E344</f>
        <v>59323063.532850608</v>
      </c>
      <c r="F344" s="25">
        <f>+'[4]Datos Anuales (sin Out y Cal)'!F344</f>
        <v>32787498</v>
      </c>
      <c r="G344" s="31">
        <f>+'[4]Datos Anuales (sin Out y Cal)'!G344</f>
        <v>44259122.485874303</v>
      </c>
      <c r="H344" s="30">
        <v>88</v>
      </c>
      <c r="I344" s="31" t="s">
        <v>90</v>
      </c>
      <c r="J344" s="30">
        <v>2020</v>
      </c>
      <c r="K344" s="25">
        <f>+'[4]Datos Anuales (sin Out y Cal)'!H344</f>
        <v>12707724.74367436</v>
      </c>
      <c r="L344" s="25">
        <f>+'[4]Datos Anuales (sin Out y Cal)'!I344</f>
        <v>11008049</v>
      </c>
      <c r="M344" s="25">
        <f>+'[4]Datos Anuales (sin Out y Cal)'!J344</f>
        <v>533136</v>
      </c>
      <c r="N344" s="25">
        <f>+'[4]Datos Anuales (sin Out y Cal)'!K344</f>
        <v>421854</v>
      </c>
      <c r="O344" s="25">
        <f>+'[4]Datos Anuales (sin Out y Cal)'!L344</f>
        <v>2289.1582692031902</v>
      </c>
      <c r="P344" s="30">
        <v>88</v>
      </c>
      <c r="Q344" s="34" t="s">
        <v>90</v>
      </c>
      <c r="R344" s="30">
        <v>2020</v>
      </c>
      <c r="S344" s="25">
        <f>+'[4]Datos Anuales (sin Out y Cal)'!M344</f>
        <v>25463.2968816141</v>
      </c>
      <c r="T344" s="25">
        <f>+'[4]Datos Anuales (sin Out y Cal)'!N344</f>
        <v>30213183.48</v>
      </c>
      <c r="U344" s="72">
        <f>+'[4]Datos Anuales (sin Out y Cal)'!O344</f>
        <v>71.62</v>
      </c>
      <c r="V344" s="25">
        <f>+'[4]Datos Anuales (sin Out y Cal)'!P344</f>
        <v>371231.52</v>
      </c>
      <c r="W344" s="72">
        <f>+'[4]Datos Anuales (sin Out y Cal)'!Q344</f>
        <v>0.88</v>
      </c>
      <c r="X344" s="25">
        <f>+'[4]Datos Anuales (sin Out y Cal)'!R344</f>
        <v>0</v>
      </c>
      <c r="Y344" s="26"/>
      <c r="AA344" s="27">
        <v>1090488</v>
      </c>
      <c r="AB344" s="27">
        <v>2505</v>
      </c>
      <c r="AC344" s="27">
        <v>12655905</v>
      </c>
      <c r="AD344" s="28">
        <v>0.57674172203538132</v>
      </c>
      <c r="AE344" s="28">
        <v>215.84173079680986</v>
      </c>
    </row>
    <row r="345" spans="1:31" x14ac:dyDescent="0.2">
      <c r="A345" s="24">
        <f>+'[4]Datos Anuales (sin Out y Cal)'!A345</f>
        <v>93</v>
      </c>
      <c r="B345" s="70" t="str">
        <f>+'[4]Datos Anuales (sin Out y Cal)'!B345</f>
        <v xml:space="preserve">Massachusetts Electric Company                                        </v>
      </c>
      <c r="C345" s="24">
        <f>+'[4]Datos Anuales (sin Out y Cal)'!C345</f>
        <v>2020</v>
      </c>
      <c r="D345" s="31">
        <f>+'[4]Datos Anuales (sin Out y Cal)'!D345</f>
        <v>5112279745.0399199</v>
      </c>
      <c r="E345" s="25">
        <f>+'[4]Datos Anuales (sin Out y Cal)'!E345</f>
        <v>199903050.25917456</v>
      </c>
      <c r="F345" s="25">
        <f>+'[4]Datos Anuales (sin Out y Cal)'!F345</f>
        <v>435219635</v>
      </c>
      <c r="G345" s="31">
        <f>+'[4]Datos Anuales (sin Out y Cal)'!G345</f>
        <v>166110101.55075788</v>
      </c>
      <c r="H345" s="30">
        <v>93</v>
      </c>
      <c r="I345" s="31" t="s">
        <v>41</v>
      </c>
      <c r="J345" s="30">
        <v>2020</v>
      </c>
      <c r="K345" s="25">
        <f>+'[4]Datos Anuales (sin Out y Cal)'!H345</f>
        <v>153222269.86007726</v>
      </c>
      <c r="L345" s="25">
        <f>+'[4]Datos Anuales (sin Out y Cal)'!I345</f>
        <v>18879277</v>
      </c>
      <c r="M345" s="25">
        <f>+'[4]Datos Anuales (sin Out y Cal)'!J345</f>
        <v>379369</v>
      </c>
      <c r="N345" s="25">
        <f>+'[4]Datos Anuales (sin Out y Cal)'!K345</f>
        <v>1332096</v>
      </c>
      <c r="O345" s="25">
        <f>+'[4]Datos Anuales (sin Out y Cal)'!L345</f>
        <v>4440.3255638734681</v>
      </c>
      <c r="P345" s="30">
        <v>93</v>
      </c>
      <c r="Q345" s="34" t="s">
        <v>41</v>
      </c>
      <c r="R345" s="30">
        <v>2020</v>
      </c>
      <c r="S345" s="25">
        <f>+'[4]Datos Anuales (sin Out y Cal)'!M345</f>
        <v>117536.44</v>
      </c>
      <c r="T345" s="25">
        <f>+'[4]Datos Anuales (sin Out y Cal)'!N345</f>
        <v>401351200.12800002</v>
      </c>
      <c r="U345" s="72">
        <f>+'[4]Datos Anuales (sin Out y Cal)'!O345</f>
        <v>301.29300000000001</v>
      </c>
      <c r="V345" s="25">
        <f>+'[4]Datos Anuales (sin Out y Cal)'!P345</f>
        <v>1930207.1040000001</v>
      </c>
      <c r="W345" s="72">
        <f>+'[4]Datos Anuales (sin Out y Cal)'!Q345</f>
        <v>1.4490000000000001</v>
      </c>
      <c r="X345" s="25">
        <f>+'[4]Datos Anuales (sin Out y Cal)'!R345</f>
        <v>0</v>
      </c>
      <c r="Y345" s="26"/>
      <c r="AA345" s="27">
        <v>54515</v>
      </c>
      <c r="AB345" s="27">
        <v>4481</v>
      </c>
      <c r="AC345" s="27">
        <v>6005780</v>
      </c>
      <c r="AD345" s="28">
        <v>0.15299962602118128</v>
      </c>
      <c r="AE345" s="28">
        <v>40.674436126531432</v>
      </c>
    </row>
    <row r="346" spans="1:31" x14ac:dyDescent="0.2">
      <c r="A346" s="24">
        <f>+'[4]Datos Anuales (sin Out y Cal)'!A346</f>
        <v>95</v>
      </c>
      <c r="B346" s="70" t="str">
        <f>+'[4]Datos Anuales (sin Out y Cal)'!B346</f>
        <v xml:space="preserve">MDU Resources Group, Inc.                                             </v>
      </c>
      <c r="C346" s="24">
        <f>+'[4]Datos Anuales (sin Out y Cal)'!C346</f>
        <v>2020</v>
      </c>
      <c r="D346" s="31">
        <f>+'[4]Datos Anuales (sin Out y Cal)'!D346</f>
        <v>471402888.32737428</v>
      </c>
      <c r="E346" s="25">
        <f>+'[4]Datos Anuales (sin Out y Cal)'!E346</f>
        <v>25603012.600537609</v>
      </c>
      <c r="F346" s="25">
        <f>+'[4]Datos Anuales (sin Out y Cal)'!F346</f>
        <v>6040901</v>
      </c>
      <c r="G346" s="31">
        <f>+'[4]Datos Anuales (sin Out y Cal)'!G346</f>
        <v>14527174</v>
      </c>
      <c r="H346" s="30">
        <v>95</v>
      </c>
      <c r="I346" s="31" t="s">
        <v>52</v>
      </c>
      <c r="J346" s="30">
        <v>2020</v>
      </c>
      <c r="K346" s="25">
        <f>+'[4]Datos Anuales (sin Out y Cal)'!H346</f>
        <v>3810789.7983245347</v>
      </c>
      <c r="L346" s="25">
        <f>+'[4]Datos Anuales (sin Out y Cal)'!I346</f>
        <v>3204524</v>
      </c>
      <c r="M346" s="25">
        <f>+'[4]Datos Anuales (sin Out y Cal)'!J346</f>
        <v>296252</v>
      </c>
      <c r="N346" s="25">
        <f>+'[4]Datos Anuales (sin Out y Cal)'!K346</f>
        <v>143705</v>
      </c>
      <c r="O346" s="25">
        <f>+'[4]Datos Anuales (sin Out y Cal)'!L346</f>
        <v>576.54624345767877</v>
      </c>
      <c r="P346" s="30">
        <v>95</v>
      </c>
      <c r="Q346" s="34" t="s">
        <v>52</v>
      </c>
      <c r="R346" s="30">
        <v>2020</v>
      </c>
      <c r="S346" s="25">
        <f>+'[4]Datos Anuales (sin Out y Cal)'!M346</f>
        <v>7683.0109548663813</v>
      </c>
      <c r="T346" s="25">
        <f>+'[4]Datos Anuales (sin Out y Cal)'!N346</f>
        <v>31902510</v>
      </c>
      <c r="U346" s="72">
        <f>+'[4]Datos Anuales (sin Out y Cal)'!O346</f>
        <v>222</v>
      </c>
      <c r="V346" s="25">
        <f>+'[4]Datos Anuales (sin Out y Cal)'!P346</f>
        <v>389440.55</v>
      </c>
      <c r="W346" s="72">
        <f>+'[4]Datos Anuales (sin Out y Cal)'!Q346</f>
        <v>2.71</v>
      </c>
      <c r="X346" s="25">
        <f>+'[4]Datos Anuales (sin Out y Cal)'!R346</f>
        <v>0</v>
      </c>
      <c r="Y346" s="26"/>
      <c r="AA346" s="27">
        <v>57403</v>
      </c>
      <c r="AB346" s="27">
        <v>586</v>
      </c>
      <c r="AC346" s="27">
        <v>3558179</v>
      </c>
      <c r="AD346" s="28">
        <v>0.69314815247712991</v>
      </c>
      <c r="AE346" s="28">
        <v>9.4537565423212282</v>
      </c>
    </row>
    <row r="347" spans="1:31" x14ac:dyDescent="0.2">
      <c r="A347" s="24">
        <f>+'[4]Datos Anuales (sin Out y Cal)'!A347</f>
        <v>96</v>
      </c>
      <c r="B347" s="70" t="str">
        <f>+'[4]Datos Anuales (sin Out y Cal)'!B347</f>
        <v xml:space="preserve">Metropolitan Edison Company                                           </v>
      </c>
      <c r="C347" s="24">
        <f>+'[4]Datos Anuales (sin Out y Cal)'!C347</f>
        <v>2020</v>
      </c>
      <c r="D347" s="31">
        <f>+'[4]Datos Anuales (sin Out y Cal)'!D347</f>
        <v>3021458623.3917031</v>
      </c>
      <c r="E347" s="25">
        <f>+'[4]Datos Anuales (sin Out y Cal)'!E347</f>
        <v>171594605.04358378</v>
      </c>
      <c r="F347" s="25">
        <f>+'[4]Datos Anuales (sin Out y Cal)'!F347</f>
        <v>65526289</v>
      </c>
      <c r="G347" s="31">
        <f>+'[4]Datos Anuales (sin Out y Cal)'!G347</f>
        <v>77060724.20950374</v>
      </c>
      <c r="H347" s="30">
        <v>96</v>
      </c>
      <c r="I347" s="31" t="s">
        <v>132</v>
      </c>
      <c r="J347" s="30">
        <v>2020</v>
      </c>
      <c r="K347" s="25">
        <f>+'[4]Datos Anuales (sin Out y Cal)'!H347</f>
        <v>56153954.044602491</v>
      </c>
      <c r="L347" s="25">
        <f>+'[4]Datos Anuales (sin Out y Cal)'!I347</f>
        <v>13809686</v>
      </c>
      <c r="M347" s="25">
        <f>+'[4]Datos Anuales (sin Out y Cal)'!J347</f>
        <v>337394</v>
      </c>
      <c r="N347" s="25">
        <f>+'[4]Datos Anuales (sin Out y Cal)'!K347</f>
        <v>577500</v>
      </c>
      <c r="O347" s="25">
        <f>+'[4]Datos Anuales (sin Out y Cal)'!L347</f>
        <v>2960.1228960548633</v>
      </c>
      <c r="P347" s="30">
        <v>96</v>
      </c>
      <c r="Q347" s="34" t="s">
        <v>132</v>
      </c>
      <c r="R347" s="30">
        <v>2020</v>
      </c>
      <c r="S347" s="25">
        <f>+'[4]Datos Anuales (sin Out y Cal)'!M347</f>
        <v>29957.187319984994</v>
      </c>
      <c r="T347" s="25">
        <f>+'[4]Datos Anuales (sin Out y Cal)'!N347</f>
        <v>84029137.5</v>
      </c>
      <c r="U347" s="72">
        <f>+'[4]Datos Anuales (sin Out y Cal)'!O347</f>
        <v>145.505</v>
      </c>
      <c r="V347" s="25">
        <f>+'[4]Datos Anuales (sin Out y Cal)'!P347</f>
        <v>951720</v>
      </c>
      <c r="W347" s="72">
        <f>+'[4]Datos Anuales (sin Out y Cal)'!Q347</f>
        <v>1.6479999999999999</v>
      </c>
      <c r="X347" s="25">
        <f>+'[4]Datos Anuales (sin Out y Cal)'!R347</f>
        <v>0</v>
      </c>
      <c r="Y347" s="26"/>
      <c r="AA347" s="27">
        <v>28818</v>
      </c>
      <c r="AB347" s="27">
        <v>2976</v>
      </c>
      <c r="AC347" s="27">
        <v>5401638</v>
      </c>
      <c r="AD347" s="28">
        <v>0.20719937582854617</v>
      </c>
      <c r="AE347" s="28">
        <v>15.877103945136643</v>
      </c>
    </row>
    <row r="348" spans="1:31" x14ac:dyDescent="0.2">
      <c r="A348" s="24">
        <f>+'[4]Datos Anuales (sin Out y Cal)'!A348</f>
        <v>98</v>
      </c>
      <c r="B348" s="70" t="str">
        <f>+'[4]Datos Anuales (sin Out y Cal)'!B348</f>
        <v xml:space="preserve">ALLETE, Inc.                                                          </v>
      </c>
      <c r="C348" s="24">
        <f>+'[4]Datos Anuales (sin Out y Cal)'!C348</f>
        <v>2020</v>
      </c>
      <c r="D348" s="31">
        <f>+'[4]Datos Anuales (sin Out y Cal)'!D348</f>
        <v>906047124.88825929</v>
      </c>
      <c r="E348" s="25">
        <f>+'[4]Datos Anuales (sin Out y Cal)'!E348</f>
        <v>90716964.917876542</v>
      </c>
      <c r="F348" s="25">
        <f>+'[4]Datos Anuales (sin Out y Cal)'!F348</f>
        <v>11812514</v>
      </c>
      <c r="G348" s="31">
        <f>+'[4]Datos Anuales (sin Out y Cal)'!G348</f>
        <v>23735872.256759822</v>
      </c>
      <c r="H348" s="30">
        <v>98</v>
      </c>
      <c r="I348" s="31" t="s">
        <v>42</v>
      </c>
      <c r="J348" s="30">
        <v>2020</v>
      </c>
      <c r="K348" s="25">
        <f>+'[4]Datos Anuales (sin Out y Cal)'!H348</f>
        <v>9661919.0214697756</v>
      </c>
      <c r="L348" s="25">
        <f>+'[4]Datos Anuales (sin Out y Cal)'!I348</f>
        <v>7889945</v>
      </c>
      <c r="M348" s="25">
        <f>+'[4]Datos Anuales (sin Out y Cal)'!J348</f>
        <v>468248</v>
      </c>
      <c r="N348" s="25">
        <f>+'[4]Datos Anuales (sin Out y Cal)'!K348</f>
        <v>148348</v>
      </c>
      <c r="O348" s="25">
        <f>+'[4]Datos Anuales (sin Out y Cal)'!L348</f>
        <v>977.30113791279746</v>
      </c>
      <c r="P348" s="30">
        <v>98</v>
      </c>
      <c r="Q348" s="34" t="s">
        <v>42</v>
      </c>
      <c r="R348" s="30">
        <v>2020</v>
      </c>
      <c r="S348" s="25">
        <f>+'[4]Datos Anuales (sin Out y Cal)'!M348</f>
        <v>10147.414383686832</v>
      </c>
      <c r="T348" s="25">
        <f>+'[4]Datos Anuales (sin Out y Cal)'!N348</f>
        <v>18174113.48</v>
      </c>
      <c r="U348" s="72">
        <f>+'[4]Datos Anuales (sin Out y Cal)'!O348</f>
        <v>122.51</v>
      </c>
      <c r="V348" s="25">
        <f>+'[4]Datos Anuales (sin Out y Cal)'!P348</f>
        <v>210654.16</v>
      </c>
      <c r="W348" s="72">
        <f>+'[4]Datos Anuales (sin Out y Cal)'!Q348</f>
        <v>1.42</v>
      </c>
      <c r="X348" s="25">
        <f>+'[4]Datos Anuales (sin Out y Cal)'!R348</f>
        <v>0</v>
      </c>
      <c r="Y348" s="26"/>
      <c r="AA348" s="27">
        <v>5378960</v>
      </c>
      <c r="AB348" s="27">
        <v>1605</v>
      </c>
      <c r="AC348" s="27">
        <v>13753778</v>
      </c>
      <c r="AD348" s="28">
        <v>0.97823425653280982</v>
      </c>
      <c r="AE348" s="28">
        <v>627.69886208720254</v>
      </c>
    </row>
    <row r="349" spans="1:31" x14ac:dyDescent="0.2">
      <c r="A349" s="24">
        <f>+'[4]Datos Anuales (sin Out y Cal)'!A349</f>
        <v>100</v>
      </c>
      <c r="B349" s="70" t="str">
        <f>+'[4]Datos Anuales (sin Out y Cal)'!B349</f>
        <v xml:space="preserve">Entergy Mississippi, Inc.                                             </v>
      </c>
      <c r="C349" s="24">
        <f>+'[4]Datos Anuales (sin Out y Cal)'!C349</f>
        <v>2020</v>
      </c>
      <c r="D349" s="31">
        <f>+'[4]Datos Anuales (sin Out y Cal)'!D349</f>
        <v>3098527742.7551069</v>
      </c>
      <c r="E349" s="25">
        <f>+'[4]Datos Anuales (sin Out y Cal)'!E349</f>
        <v>113981958.7160385</v>
      </c>
      <c r="F349" s="25">
        <f>+'[4]Datos Anuales (sin Out y Cal)'!F349</f>
        <v>41098622</v>
      </c>
      <c r="G349" s="31">
        <f>+'[4]Datos Anuales (sin Out y Cal)'!G349</f>
        <v>60638458.228065863</v>
      </c>
      <c r="H349" s="30">
        <v>100</v>
      </c>
      <c r="I349" s="31" t="s">
        <v>54</v>
      </c>
      <c r="J349" s="30">
        <v>2020</v>
      </c>
      <c r="K349" s="25">
        <f>+'[4]Datos Anuales (sin Out y Cal)'!H349</f>
        <v>25785039.983307987</v>
      </c>
      <c r="L349" s="25">
        <f>+'[4]Datos Anuales (sin Out y Cal)'!I349</f>
        <v>12401873</v>
      </c>
      <c r="M349" s="25">
        <f>+'[4]Datos Anuales (sin Out y Cal)'!J349</f>
        <v>790923</v>
      </c>
      <c r="N349" s="25">
        <f>+'[4]Datos Anuales (sin Out y Cal)'!K349</f>
        <v>453497</v>
      </c>
      <c r="O349" s="25">
        <f>+'[4]Datos Anuales (sin Out y Cal)'!L349</f>
        <v>2155.4033573686816</v>
      </c>
      <c r="P349" s="30">
        <v>100</v>
      </c>
      <c r="Q349" s="34" t="s">
        <v>54</v>
      </c>
      <c r="R349" s="30">
        <v>2020</v>
      </c>
      <c r="S349" s="25">
        <f>+'[4]Datos Anuales (sin Out y Cal)'!M349</f>
        <v>18822.587975348382</v>
      </c>
      <c r="T349" s="25">
        <f>+'[4]Datos Anuales (sin Out y Cal)'!N349</f>
        <v>104712457.3</v>
      </c>
      <c r="U349" s="72">
        <f>+'[4]Datos Anuales (sin Out y Cal)'!O349</f>
        <v>230.9</v>
      </c>
      <c r="V349" s="25">
        <f>+'[4]Datos Anuales (sin Out y Cal)'!P349</f>
        <v>1033519.6629999999</v>
      </c>
      <c r="W349" s="72">
        <f>+'[4]Datos Anuales (sin Out y Cal)'!Q349</f>
        <v>2.2789999999999999</v>
      </c>
      <c r="X349" s="25">
        <f>+'[4]Datos Anuales (sin Out y Cal)'!R349</f>
        <v>0</v>
      </c>
      <c r="Y349" s="26"/>
      <c r="AA349" s="27">
        <v>4316175</v>
      </c>
      <c r="AB349" s="27">
        <v>2860</v>
      </c>
      <c r="AC349" s="27">
        <v>17519613</v>
      </c>
      <c r="AD349" s="28">
        <v>0.69928525241881401</v>
      </c>
      <c r="AE349" s="28">
        <v>704.59664263131845</v>
      </c>
    </row>
    <row r="350" spans="1:31" x14ac:dyDescent="0.2">
      <c r="A350" s="24">
        <f>+'[4]Datos Anuales (sin Out y Cal)'!A350</f>
        <v>101</v>
      </c>
      <c r="B350" s="70" t="str">
        <f>+'[4]Datos Anuales (sin Out y Cal)'!B350</f>
        <v xml:space="preserve">MONONGAHELA POWER COMPANY                                             </v>
      </c>
      <c r="C350" s="24">
        <f>+'[4]Datos Anuales (sin Out y Cal)'!C350</f>
        <v>2020</v>
      </c>
      <c r="D350" s="31">
        <f>+'[4]Datos Anuales (sin Out y Cal)'!D350</f>
        <v>2533850067.4153504</v>
      </c>
      <c r="E350" s="25">
        <f>+'[4]Datos Anuales (sin Out y Cal)'!E350</f>
        <v>123517927.67481962</v>
      </c>
      <c r="F350" s="25">
        <f>+'[4]Datos Anuales (sin Out y Cal)'!F350</f>
        <v>34746686</v>
      </c>
      <c r="G350" s="31">
        <f>+'[4]Datos Anuales (sin Out y Cal)'!G350</f>
        <v>63766370</v>
      </c>
      <c r="H350" s="30">
        <v>101</v>
      </c>
      <c r="I350" s="31" t="s">
        <v>131</v>
      </c>
      <c r="J350" s="30">
        <v>2020</v>
      </c>
      <c r="K350" s="25">
        <f>+'[4]Datos Anuales (sin Out y Cal)'!H350</f>
        <v>10386770.357335916</v>
      </c>
      <c r="L350" s="25">
        <f>+'[4]Datos Anuales (sin Out y Cal)'!I350</f>
        <v>12091976</v>
      </c>
      <c r="M350" s="25">
        <f>+'[4]Datos Anuales (sin Out y Cal)'!J350</f>
        <v>487130</v>
      </c>
      <c r="N350" s="25">
        <f>+'[4]Datos Anuales (sin Out y Cal)'!K350</f>
        <v>393761</v>
      </c>
      <c r="O350" s="25">
        <f>+'[4]Datos Anuales (sin Out y Cal)'!L350</f>
        <v>1766.2814161921715</v>
      </c>
      <c r="P350" s="30">
        <v>101</v>
      </c>
      <c r="Q350" s="34" t="s">
        <v>131</v>
      </c>
      <c r="R350" s="30">
        <v>2020</v>
      </c>
      <c r="S350" s="25">
        <f>+'[4]Datos Anuales (sin Out y Cal)'!M350</f>
        <v>47606.164873034919</v>
      </c>
      <c r="T350" s="25">
        <f>+'[4]Datos Anuales (sin Out y Cal)'!N350</f>
        <v>160191425.06400001</v>
      </c>
      <c r="U350" s="72">
        <f>+'[4]Datos Anuales (sin Out y Cal)'!O350</f>
        <v>406.82400000000001</v>
      </c>
      <c r="V350" s="25">
        <f>+'[4]Datos Anuales (sin Out y Cal)'!P350</f>
        <v>987158.82700000005</v>
      </c>
      <c r="W350" s="72">
        <f>+'[4]Datos Anuales (sin Out y Cal)'!Q350</f>
        <v>2.5070000000000001</v>
      </c>
      <c r="X350" s="25">
        <f>+'[4]Datos Anuales (sin Out y Cal)'!R350</f>
        <v>0</v>
      </c>
      <c r="Y350" s="26"/>
      <c r="AA350" s="27">
        <v>2476496</v>
      </c>
      <c r="AB350" s="27">
        <v>2114</v>
      </c>
      <c r="AC350" s="27">
        <v>15056177</v>
      </c>
      <c r="AD350" s="28">
        <v>0.81302822453484702</v>
      </c>
      <c r="AE350" s="28">
        <v>347.71858380782851</v>
      </c>
    </row>
    <row r="351" spans="1:31" x14ac:dyDescent="0.2">
      <c r="A351" s="24">
        <f>+'[4]Datos Anuales (sin Out y Cal)'!A351</f>
        <v>105</v>
      </c>
      <c r="B351" s="70" t="str">
        <f>+'[4]Datos Anuales (sin Out y Cal)'!B351</f>
        <v xml:space="preserve">Mt. Carmel Public Utility Co                                          </v>
      </c>
      <c r="C351" s="24">
        <f>+'[4]Datos Anuales (sin Out y Cal)'!C351</f>
        <v>2020</v>
      </c>
      <c r="D351" s="31">
        <f>+'[4]Datos Anuales (sin Out y Cal)'!D351</f>
        <v>38180851.542573817</v>
      </c>
      <c r="E351" s="25">
        <f>+'[4]Datos Anuales (sin Out y Cal)'!E351</f>
        <v>2432797.3989962391</v>
      </c>
      <c r="F351" s="25">
        <f>+'[4]Datos Anuales (sin Out y Cal)'!F351</f>
        <v>961683</v>
      </c>
      <c r="G351" s="31">
        <f>+'[4]Datos Anuales (sin Out y Cal)'!G351</f>
        <v>1517629</v>
      </c>
      <c r="H351" s="30">
        <v>105</v>
      </c>
      <c r="I351" s="31" t="s">
        <v>92</v>
      </c>
      <c r="J351" s="30">
        <v>2020</v>
      </c>
      <c r="K351" s="25">
        <f>+'[4]Datos Anuales (sin Out y Cal)'!H351</f>
        <v>1870709.5552877046</v>
      </c>
      <c r="L351" s="25">
        <f>+'[4]Datos Anuales (sin Out y Cal)'!I351</f>
        <v>86220</v>
      </c>
      <c r="M351" s="25">
        <f>+'[4]Datos Anuales (sin Out y Cal)'!J351</f>
        <v>6786</v>
      </c>
      <c r="N351" s="25">
        <f>+'[4]Datos Anuales (sin Out y Cal)'!K351</f>
        <v>5268</v>
      </c>
      <c r="O351" s="25">
        <f>+'[4]Datos Anuales (sin Out y Cal)'!L351</f>
        <v>23.14941343834402</v>
      </c>
      <c r="P351" s="30">
        <v>105</v>
      </c>
      <c r="Q351" s="34" t="s">
        <v>92</v>
      </c>
      <c r="R351" s="30">
        <v>2020</v>
      </c>
      <c r="S351" s="25">
        <f>+'[4]Datos Anuales (sin Out y Cal)'!M351</f>
        <v>374.54280839883921</v>
      </c>
      <c r="T351" s="25">
        <f>+'[4]Datos Anuales (sin Out y Cal)'!N351</f>
        <v>546133.56000000006</v>
      </c>
      <c r="U351" s="72">
        <f>+'[4]Datos Anuales (sin Out y Cal)'!O351</f>
        <v>103.67</v>
      </c>
      <c r="V351" s="25">
        <f>+'[4]Datos Anuales (sin Out y Cal)'!P351</f>
        <v>6005.5199999999995</v>
      </c>
      <c r="W351" s="72">
        <f>+'[4]Datos Anuales (sin Out y Cal)'!Q351</f>
        <v>1.1399999999999999</v>
      </c>
      <c r="X351" s="25">
        <f>+'[4]Datos Anuales (sin Out y Cal)'!R351</f>
        <v>0</v>
      </c>
      <c r="Y351" s="26"/>
      <c r="AA351" s="27">
        <v>3438</v>
      </c>
      <c r="AB351" s="27">
        <v>24</v>
      </c>
      <c r="AC351" s="27">
        <v>97006</v>
      </c>
      <c r="AD351" s="28">
        <v>0.46140601217656013</v>
      </c>
      <c r="AE351" s="28">
        <v>0.85058656165598012</v>
      </c>
    </row>
    <row r="352" spans="1:31" x14ac:dyDescent="0.2">
      <c r="A352" s="24">
        <f>+'[4]Datos Anuales (sin Out y Cal)'!A352</f>
        <v>107</v>
      </c>
      <c r="B352" s="70" t="str">
        <f>+'[4]Datos Anuales (sin Out y Cal)'!B352</f>
        <v xml:space="preserve">The Narragansett Electric Company                                     </v>
      </c>
      <c r="C352" s="24">
        <f>+'[4]Datos Anuales (sin Out y Cal)'!C352</f>
        <v>2020</v>
      </c>
      <c r="D352" s="31">
        <f>+'[4]Datos Anuales (sin Out y Cal)'!D352</f>
        <v>2339511536.3071017</v>
      </c>
      <c r="E352" s="25">
        <f>+'[4]Datos Anuales (sin Out y Cal)'!E352</f>
        <v>83012114.591756061</v>
      </c>
      <c r="F352" s="25">
        <f>+'[4]Datos Anuales (sin Out y Cal)'!F352</f>
        <v>145447758</v>
      </c>
      <c r="G352" s="31">
        <f>+'[4]Datos Anuales (sin Out y Cal)'!G352</f>
        <v>47447911.042970046</v>
      </c>
      <c r="H352" s="30">
        <v>107</v>
      </c>
      <c r="I352" s="31" t="s">
        <v>99</v>
      </c>
      <c r="J352" s="30">
        <v>2020</v>
      </c>
      <c r="K352" s="25">
        <f>+'[4]Datos Anuales (sin Out y Cal)'!H352</f>
        <v>99619992.889131159</v>
      </c>
      <c r="L352" s="25">
        <f>+'[4]Datos Anuales (sin Out y Cal)'!I352</f>
        <v>7219659</v>
      </c>
      <c r="M352" s="25">
        <f>+'[4]Datos Anuales (sin Out y Cal)'!J352</f>
        <v>205977</v>
      </c>
      <c r="N352" s="25">
        <f>+'[4]Datos Anuales (sin Out y Cal)'!K352</f>
        <v>496459</v>
      </c>
      <c r="O352" s="25">
        <f>+'[4]Datos Anuales (sin Out y Cal)'!L352</f>
        <v>1854</v>
      </c>
      <c r="P352" s="30">
        <v>107</v>
      </c>
      <c r="Q352" s="34" t="s">
        <v>99</v>
      </c>
      <c r="R352" s="30">
        <v>2020</v>
      </c>
      <c r="S352" s="25">
        <f>+'[4]Datos Anuales (sin Out y Cal)'!M352</f>
        <v>26092.791941202951</v>
      </c>
      <c r="T352" s="25">
        <f>+'[4]Datos Anuales (sin Out y Cal)'!N352</f>
        <v>34309288.572000004</v>
      </c>
      <c r="U352" s="72">
        <f>+'[4]Datos Anuales (sin Out y Cal)'!O352</f>
        <v>69.108000000000004</v>
      </c>
      <c r="V352" s="25">
        <f>+'[4]Datos Anuales (sin Out y Cal)'!P352</f>
        <v>976038.39399999997</v>
      </c>
      <c r="W352" s="72">
        <f>+'[4]Datos Anuales (sin Out y Cal)'!Q352</f>
        <v>1.966</v>
      </c>
      <c r="X352" s="25">
        <f>+'[4]Datos Anuales (sin Out y Cal)'!R352</f>
        <v>0</v>
      </c>
      <c r="Y352" s="26"/>
      <c r="AA352" s="27">
        <v>0</v>
      </c>
      <c r="AB352" s="27">
        <v>1854</v>
      </c>
      <c r="AC352" s="27">
        <v>4208932</v>
      </c>
      <c r="AD352" s="28">
        <v>0.25915409358021407</v>
      </c>
      <c r="AE352" s="28">
        <v>0</v>
      </c>
    </row>
    <row r="353" spans="1:31" x14ac:dyDescent="0.2">
      <c r="A353" s="24">
        <f>+'[4]Datos Anuales (sin Out y Cal)'!A353</f>
        <v>108</v>
      </c>
      <c r="B353" s="70" t="str">
        <f>+'[4]Datos Anuales (sin Out y Cal)'!B353</f>
        <v xml:space="preserve">Nevada Power Company, d/b/a NV Energy                                 </v>
      </c>
      <c r="C353" s="24">
        <f>+'[4]Datos Anuales (sin Out y Cal)'!C353</f>
        <v>2020</v>
      </c>
      <c r="D353" s="31">
        <f>+'[4]Datos Anuales (sin Out y Cal)'!D353</f>
        <v>3528407078.3699093</v>
      </c>
      <c r="E353" s="25">
        <f>+'[4]Datos Anuales (sin Out y Cal)'!E353</f>
        <v>214213613.2137979</v>
      </c>
      <c r="F353" s="25">
        <f>+'[4]Datos Anuales (sin Out y Cal)'!F353</f>
        <v>85855610</v>
      </c>
      <c r="G353" s="31">
        <f>+'[4]Datos Anuales (sin Out y Cal)'!G353</f>
        <v>22942362</v>
      </c>
      <c r="H353" s="30">
        <v>108</v>
      </c>
      <c r="I353" s="31" t="s">
        <v>94</v>
      </c>
      <c r="J353" s="30">
        <v>2020</v>
      </c>
      <c r="K353" s="25">
        <f>+'[4]Datos Anuales (sin Out y Cal)'!H353</f>
        <v>18876949.929486301</v>
      </c>
      <c r="L353" s="25">
        <f>+'[4]Datos Anuales (sin Out y Cal)'!I353</f>
        <v>20144059</v>
      </c>
      <c r="M353" s="25">
        <f>+'[4]Datos Anuales (sin Out y Cal)'!J353</f>
        <v>117343</v>
      </c>
      <c r="N353" s="25">
        <f>+'[4]Datos Anuales (sin Out y Cal)'!K353</f>
        <v>967631</v>
      </c>
      <c r="O353" s="25">
        <f>+'[4]Datos Anuales (sin Out y Cal)'!L353</f>
        <v>5432.7971500602043</v>
      </c>
      <c r="P353" s="30">
        <v>108</v>
      </c>
      <c r="Q353" s="34" t="s">
        <v>94</v>
      </c>
      <c r="R353" s="30">
        <v>2020</v>
      </c>
      <c r="S353" s="25">
        <f>+'[4]Datos Anuales (sin Out y Cal)'!M353</f>
        <v>36008.085489010242</v>
      </c>
      <c r="T353" s="25">
        <f>+'[4]Datos Anuales (sin Out y Cal)'!N353</f>
        <v>38482684.870000005</v>
      </c>
      <c r="U353" s="72">
        <f>+'[4]Datos Anuales (sin Out y Cal)'!O353</f>
        <v>39.770000000000003</v>
      </c>
      <c r="V353" s="25">
        <f>+'[4]Datos Anuales (sin Out y Cal)'!P353</f>
        <v>503168.12</v>
      </c>
      <c r="W353" s="72">
        <f>+'[4]Datos Anuales (sin Out y Cal)'!Q353</f>
        <v>0.52</v>
      </c>
      <c r="X353" s="25">
        <f>+'[4]Datos Anuales (sin Out y Cal)'!R353</f>
        <v>0</v>
      </c>
      <c r="Y353" s="26"/>
      <c r="AA353" s="27">
        <v>1986870</v>
      </c>
      <c r="AB353" s="27">
        <v>5965</v>
      </c>
      <c r="AC353" s="27">
        <v>22269102</v>
      </c>
      <c r="AD353" s="28">
        <v>0.42617517711766123</v>
      </c>
      <c r="AE353" s="28">
        <v>532.20284993979556</v>
      </c>
    </row>
    <row r="354" spans="1:31" x14ac:dyDescent="0.2">
      <c r="A354" s="24">
        <f>+'[4]Datos Anuales (sin Out y Cal)'!A354</f>
        <v>114</v>
      </c>
      <c r="B354" s="70" t="str">
        <f>+'[4]Datos Anuales (sin Out y Cal)'!B354</f>
        <v xml:space="preserve">Entergy New Orleans, Inc.                                             </v>
      </c>
      <c r="C354" s="24">
        <f>+'[4]Datos Anuales (sin Out y Cal)'!C354</f>
        <v>2020</v>
      </c>
      <c r="D354" s="31">
        <f>+'[4]Datos Anuales (sin Out y Cal)'!D354</f>
        <v>848690000.79524469</v>
      </c>
      <c r="E354" s="25">
        <f>+'[4]Datos Anuales (sin Out y Cal)'!E354</f>
        <v>57883498.976160698</v>
      </c>
      <c r="F354" s="25">
        <f>+'[4]Datos Anuales (sin Out y Cal)'!F354</f>
        <v>28292126</v>
      </c>
      <c r="G354" s="31">
        <f>+'[4]Datos Anuales (sin Out y Cal)'!G354</f>
        <v>18395736.301786326</v>
      </c>
      <c r="H354" s="30">
        <v>114</v>
      </c>
      <c r="I354" s="31" t="s">
        <v>85</v>
      </c>
      <c r="J354" s="30">
        <v>2020</v>
      </c>
      <c r="K354" s="25">
        <f>+'[4]Datos Anuales (sin Out y Cal)'!H354</f>
        <v>17130792.363077898</v>
      </c>
      <c r="L354" s="25">
        <f>+'[4]Datos Anuales (sin Out y Cal)'!I354</f>
        <v>5449556</v>
      </c>
      <c r="M354" s="25">
        <f>+'[4]Datos Anuales (sin Out y Cal)'!J354</f>
        <v>111605</v>
      </c>
      <c r="N354" s="25">
        <f>+'[4]Datos Anuales (sin Out y Cal)'!K354</f>
        <v>206965</v>
      </c>
      <c r="O354" s="25">
        <f>+'[4]Datos Anuales (sin Out y Cal)'!L354</f>
        <v>830.37707866623578</v>
      </c>
      <c r="P354" s="30">
        <v>114</v>
      </c>
      <c r="Q354" s="34" t="s">
        <v>85</v>
      </c>
      <c r="R354" s="30">
        <v>2020</v>
      </c>
      <c r="S354" s="25">
        <f>+'[4]Datos Anuales (sin Out y Cal)'!M354</f>
        <v>2586.4758984639543</v>
      </c>
      <c r="T354" s="25">
        <f>+'[4]Datos Anuales (sin Out y Cal)'!N354</f>
        <v>31789824</v>
      </c>
      <c r="U354" s="72">
        <f>+'[4]Datos Anuales (sin Out y Cal)'!O354</f>
        <v>153.6</v>
      </c>
      <c r="V354" s="25">
        <f>+'[4]Datos Anuales (sin Out y Cal)'!P354</f>
        <v>531072.18999999994</v>
      </c>
      <c r="W354" s="72">
        <f>+'[4]Datos Anuales (sin Out y Cal)'!Q354</f>
        <v>2.5659999999999998</v>
      </c>
      <c r="X354" s="25">
        <f>+'[4]Datos Anuales (sin Out y Cal)'!R354</f>
        <v>0</v>
      </c>
      <c r="Y354" s="26"/>
      <c r="AA354" s="27">
        <v>1968842</v>
      </c>
      <c r="AB354" s="27">
        <v>1124</v>
      </c>
      <c r="AC354" s="27">
        <v>7536804</v>
      </c>
      <c r="AD354" s="28">
        <v>0.76544995856286258</v>
      </c>
      <c r="AE354" s="28">
        <v>293.62292133376428</v>
      </c>
    </row>
    <row r="355" spans="1:31" x14ac:dyDescent="0.2">
      <c r="A355" s="24">
        <f>+'[4]Datos Anuales (sin Out y Cal)'!A355</f>
        <v>115</v>
      </c>
      <c r="B355" s="70" t="str">
        <f>+'[4]Datos Anuales (sin Out y Cal)'!B355</f>
        <v xml:space="preserve">New York State Electric &amp; Gas Corporation                             </v>
      </c>
      <c r="C355" s="24">
        <f>+'[4]Datos Anuales (sin Out y Cal)'!C355</f>
        <v>2020</v>
      </c>
      <c r="D355" s="31">
        <f>+'[4]Datos Anuales (sin Out y Cal)'!D355</f>
        <v>4033159767.3823757</v>
      </c>
      <c r="E355" s="25">
        <f>+'[4]Datos Anuales (sin Out y Cal)'!E355</f>
        <v>170598360.62215665</v>
      </c>
      <c r="F355" s="25">
        <f>+'[4]Datos Anuales (sin Out y Cal)'!F355</f>
        <v>182478867</v>
      </c>
      <c r="G355" s="31">
        <f>+'[4]Datos Anuales (sin Out y Cal)'!G355</f>
        <v>248677531</v>
      </c>
      <c r="H355" s="30">
        <v>115</v>
      </c>
      <c r="I355" s="31" t="s">
        <v>96</v>
      </c>
      <c r="J355" s="30">
        <v>2020</v>
      </c>
      <c r="K355" s="25">
        <f>+'[4]Datos Anuales (sin Out y Cal)'!H355</f>
        <v>119471709.65427701</v>
      </c>
      <c r="L355" s="25">
        <f>+'[4]Datos Anuales (sin Out y Cal)'!I355</f>
        <v>15198700</v>
      </c>
      <c r="M355" s="25">
        <f>+'[4]Datos Anuales (sin Out y Cal)'!J355</f>
        <v>899243</v>
      </c>
      <c r="N355" s="25">
        <f>+'[4]Datos Anuales (sin Out y Cal)'!K355</f>
        <v>907343</v>
      </c>
      <c r="O355" s="25">
        <f>+'[4]Datos Anuales (sin Out y Cal)'!L355</f>
        <v>2837.3353604447607</v>
      </c>
      <c r="P355" s="30">
        <v>115</v>
      </c>
      <c r="Q355" s="34" t="s">
        <v>96</v>
      </c>
      <c r="R355" s="30">
        <v>2020</v>
      </c>
      <c r="S355" s="25">
        <f>+'[4]Datos Anuales (sin Out y Cal)'!M355</f>
        <v>46889.217844483392</v>
      </c>
      <c r="T355" s="25">
        <f>+'[4]Datos Anuales (sin Out y Cal)'!N355</f>
        <v>148749811.41999999</v>
      </c>
      <c r="U355" s="72">
        <f>+'[4]Datos Anuales (sin Out y Cal)'!O355</f>
        <v>163.94</v>
      </c>
      <c r="V355" s="25">
        <f>+'[4]Datos Anuales (sin Out y Cal)'!P355</f>
        <v>1896346.8699999999</v>
      </c>
      <c r="W355" s="72">
        <f>+'[4]Datos Anuales (sin Out y Cal)'!Q355</f>
        <v>2.09</v>
      </c>
      <c r="X355" s="25">
        <f>+'[4]Datos Anuales (sin Out y Cal)'!R355</f>
        <v>0</v>
      </c>
      <c r="Y355" s="26"/>
      <c r="AA355" s="27">
        <v>913396</v>
      </c>
      <c r="AB355" s="27">
        <v>2998</v>
      </c>
      <c r="AC355" s="27">
        <v>17043957</v>
      </c>
      <c r="AD355" s="28">
        <v>0.64898505396291595</v>
      </c>
      <c r="AE355" s="28">
        <v>160.6646395552394</v>
      </c>
    </row>
    <row r="356" spans="1:31" x14ac:dyDescent="0.2">
      <c r="A356" s="24">
        <f>+'[4]Datos Anuales (sin Out y Cal)'!A356</f>
        <v>117</v>
      </c>
      <c r="B356" s="70" t="str">
        <f>+'[4]Datos Anuales (sin Out y Cal)'!B356</f>
        <v xml:space="preserve">Niagara Mohawk Power Corporation                                      </v>
      </c>
      <c r="C356" s="24">
        <f>+'[4]Datos Anuales (sin Out y Cal)'!C356</f>
        <v>2020</v>
      </c>
      <c r="D356" s="31">
        <f>+'[4]Datos Anuales (sin Out y Cal)'!D356</f>
        <v>8011399835.7551184</v>
      </c>
      <c r="E356" s="25">
        <f>+'[4]Datos Anuales (sin Out y Cal)'!E356</f>
        <v>246327291.86668614</v>
      </c>
      <c r="F356" s="25">
        <f>+'[4]Datos Anuales (sin Out y Cal)'!F356</f>
        <v>462192752</v>
      </c>
      <c r="G356" s="31">
        <f>+'[4]Datos Anuales (sin Out y Cal)'!G356</f>
        <v>408938225.54212624</v>
      </c>
      <c r="H356" s="30">
        <v>117</v>
      </c>
      <c r="I356" s="31" t="s">
        <v>87</v>
      </c>
      <c r="J356" s="30">
        <v>2020</v>
      </c>
      <c r="K356" s="25">
        <f>+'[4]Datos Anuales (sin Out y Cal)'!H356</f>
        <v>270620940.202986</v>
      </c>
      <c r="L356" s="25">
        <f>+'[4]Datos Anuales (sin Out y Cal)'!I356</f>
        <v>14525014</v>
      </c>
      <c r="M356" s="25">
        <f>+'[4]Datos Anuales (sin Out y Cal)'!J356</f>
        <v>566843</v>
      </c>
      <c r="N356" s="25">
        <f>+'[4]Datos Anuales (sin Out y Cal)'!K356</f>
        <v>1421566</v>
      </c>
      <c r="O356" s="25">
        <f>+'[4]Datos Anuales (sin Out y Cal)'!L356</f>
        <v>6580.4415674721295</v>
      </c>
      <c r="P356" s="30">
        <v>117</v>
      </c>
      <c r="Q356" s="34" t="s">
        <v>87</v>
      </c>
      <c r="R356" s="30">
        <v>2020</v>
      </c>
      <c r="S356" s="25">
        <f>+'[4]Datos Anuales (sin Out y Cal)'!M356</f>
        <v>117536.43999999999</v>
      </c>
      <c r="T356" s="25">
        <f>+'[4]Datos Anuales (sin Out y Cal)'!N356</f>
        <v>205473149.63999999</v>
      </c>
      <c r="U356" s="72">
        <f>+'[4]Datos Anuales (sin Out y Cal)'!O356</f>
        <v>144.54</v>
      </c>
      <c r="V356" s="25">
        <f>+'[4]Datos Anuales (sin Out y Cal)'!P356</f>
        <v>2130927.4340000004</v>
      </c>
      <c r="W356" s="72">
        <f>+'[4]Datos Anuales (sin Out y Cal)'!Q356</f>
        <v>1.4990000000000001</v>
      </c>
      <c r="X356" s="25">
        <f>+'[4]Datos Anuales (sin Out y Cal)'!R356</f>
        <v>0</v>
      </c>
      <c r="Y356" s="26"/>
      <c r="AA356" s="27">
        <v>5882</v>
      </c>
      <c r="AB356" s="27">
        <v>6583</v>
      </c>
      <c r="AC356" s="27">
        <v>15134738</v>
      </c>
      <c r="AD356" s="28">
        <v>0.26245022290013642</v>
      </c>
      <c r="AE356" s="28">
        <v>2.558432527870651</v>
      </c>
    </row>
    <row r="357" spans="1:31" x14ac:dyDescent="0.2">
      <c r="A357" s="24">
        <f>+'[4]Datos Anuales (sin Out y Cal)'!A357</f>
        <v>119</v>
      </c>
      <c r="B357" s="70" t="str">
        <f>+'[4]Datos Anuales (sin Out y Cal)'!B357</f>
        <v xml:space="preserve">Northern Indiana Public Service Company                               </v>
      </c>
      <c r="C357" s="24">
        <f>+'[4]Datos Anuales (sin Out y Cal)'!C357</f>
        <v>2020</v>
      </c>
      <c r="D357" s="31">
        <f>+'[4]Datos Anuales (sin Out y Cal)'!D357</f>
        <v>3421909558.9124298</v>
      </c>
      <c r="E357" s="25">
        <f>+'[4]Datos Anuales (sin Out y Cal)'!E357</f>
        <v>127188742.13092546</v>
      </c>
      <c r="F357" s="25">
        <f>+'[4]Datos Anuales (sin Out y Cal)'!F357</f>
        <v>17144443</v>
      </c>
      <c r="G357" s="31">
        <f>+'[4]Datos Anuales (sin Out y Cal)'!G357</f>
        <v>64744400.711747937</v>
      </c>
      <c r="H357" s="30">
        <v>119</v>
      </c>
      <c r="I357" s="31" t="s">
        <v>98</v>
      </c>
      <c r="J357" s="30">
        <v>2020</v>
      </c>
      <c r="K357" s="25">
        <f>+'[4]Datos Anuales (sin Out y Cal)'!H357</f>
        <v>38559324.159227118</v>
      </c>
      <c r="L357" s="25">
        <f>+'[4]Datos Anuales (sin Out y Cal)'!I357</f>
        <v>14620306</v>
      </c>
      <c r="M357" s="25">
        <f>+'[4]Datos Anuales (sin Out y Cal)'!J357</f>
        <v>644682</v>
      </c>
      <c r="N357" s="25">
        <f>+'[4]Datos Anuales (sin Out y Cal)'!K357</f>
        <v>477472</v>
      </c>
      <c r="O357" s="25">
        <f>+'[4]Datos Anuales (sin Out y Cal)'!L357</f>
        <v>2995.6045225420849</v>
      </c>
      <c r="P357" s="30">
        <v>119</v>
      </c>
      <c r="Q357" s="34" t="s">
        <v>98</v>
      </c>
      <c r="R357" s="30">
        <v>2020</v>
      </c>
      <c r="S357" s="25">
        <f>+'[4]Datos Anuales (sin Out y Cal)'!M357</f>
        <v>24205.268884301811</v>
      </c>
      <c r="T357" s="25">
        <f>+'[4]Datos Anuales (sin Out y Cal)'!N357</f>
        <v>65891136</v>
      </c>
      <c r="U357" s="72">
        <f>+'[4]Datos Anuales (sin Out y Cal)'!O357</f>
        <v>138</v>
      </c>
      <c r="V357" s="25">
        <f>+'[4]Datos Anuales (sin Out y Cal)'!P357</f>
        <v>603524.60800000001</v>
      </c>
      <c r="W357" s="72">
        <f>+'[4]Datos Anuales (sin Out y Cal)'!Q357</f>
        <v>1.264</v>
      </c>
      <c r="X357" s="25">
        <f>+'[4]Datos Anuales (sin Out y Cal)'!R357</f>
        <v>0</v>
      </c>
      <c r="Y357" s="26"/>
      <c r="AA357" s="27">
        <v>83548</v>
      </c>
      <c r="AB357" s="27">
        <v>3012</v>
      </c>
      <c r="AC357" s="27">
        <v>15348536</v>
      </c>
      <c r="AD357" s="28">
        <v>0.58171181332508626</v>
      </c>
      <c r="AE357" s="28">
        <v>16.395477457915206</v>
      </c>
    </row>
    <row r="358" spans="1:31" x14ac:dyDescent="0.2">
      <c r="A358" s="24">
        <f>+'[4]Datos Anuales (sin Out y Cal)'!A358</f>
        <v>120</v>
      </c>
      <c r="B358" s="70" t="str">
        <f>+'[4]Datos Anuales (sin Out y Cal)'!B358</f>
        <v xml:space="preserve">Northern States Power Company (Minnesota)                             </v>
      </c>
      <c r="C358" s="24">
        <f>+'[4]Datos Anuales (sin Out y Cal)'!C358</f>
        <v>2020</v>
      </c>
      <c r="D358" s="31">
        <f>+'[4]Datos Anuales (sin Out y Cal)'!D358</f>
        <v>5963350404.8170252</v>
      </c>
      <c r="E358" s="25">
        <f>+'[4]Datos Anuales (sin Out y Cal)'!E358</f>
        <v>141956476.33878267</v>
      </c>
      <c r="F358" s="25">
        <f>+'[4]Datos Anuales (sin Out y Cal)'!F358</f>
        <v>196706433</v>
      </c>
      <c r="G358" s="31">
        <f>+'[4]Datos Anuales (sin Out y Cal)'!G358</f>
        <v>116646219.13583054</v>
      </c>
      <c r="H358" s="30">
        <v>120</v>
      </c>
      <c r="I358" s="31" t="s">
        <v>100</v>
      </c>
      <c r="J358" s="30">
        <v>2020</v>
      </c>
      <c r="K358" s="25">
        <f>+'[4]Datos Anuales (sin Out y Cal)'!H358</f>
        <v>56160014.810633644</v>
      </c>
      <c r="L358" s="25">
        <f>+'[4]Datos Anuales (sin Out y Cal)'!I358</f>
        <v>32422880</v>
      </c>
      <c r="M358" s="25">
        <f>+'[4]Datos Anuales (sin Out y Cal)'!J358</f>
        <v>108192</v>
      </c>
      <c r="N358" s="25">
        <f>+'[4]Datos Anuales (sin Out y Cal)'!K358</f>
        <v>1504894</v>
      </c>
      <c r="O358" s="25">
        <f>+'[4]Datos Anuales (sin Out y Cal)'!L358</f>
        <v>5323.5277814450255</v>
      </c>
      <c r="P358" s="30">
        <v>120</v>
      </c>
      <c r="Q358" s="34" t="s">
        <v>100</v>
      </c>
      <c r="R358" s="30">
        <v>2020</v>
      </c>
      <c r="S358" s="25">
        <f>+'[4]Datos Anuales (sin Out y Cal)'!M358</f>
        <v>129540.55162730954</v>
      </c>
      <c r="T358" s="25">
        <f>+'[4]Datos Anuales (sin Out y Cal)'!N358</f>
        <v>145256883.56200001</v>
      </c>
      <c r="U358" s="72">
        <f>+'[4]Datos Anuales (sin Out y Cal)'!O358</f>
        <v>96.522999999999996</v>
      </c>
      <c r="V358" s="25">
        <f>+'[4]Datos Anuales (sin Out y Cal)'!P358</f>
        <v>1616256.1560000002</v>
      </c>
      <c r="W358" s="72">
        <f>+'[4]Datos Anuales (sin Out y Cal)'!Q358</f>
        <v>1.0740000000000001</v>
      </c>
      <c r="X358" s="25">
        <f>+'[4]Datos Anuales (sin Out y Cal)'!R358</f>
        <v>0</v>
      </c>
      <c r="Y358" s="26"/>
      <c r="AA358" s="27">
        <v>13612202</v>
      </c>
      <c r="AB358" s="27">
        <v>7215</v>
      </c>
      <c r="AC358" s="27">
        <v>51923595</v>
      </c>
      <c r="AD358" s="28">
        <v>0.82153167392893423</v>
      </c>
      <c r="AE358" s="28">
        <v>1891.4722185549749</v>
      </c>
    </row>
    <row r="359" spans="1:31" x14ac:dyDescent="0.2">
      <c r="A359" s="24">
        <f>+'[4]Datos Anuales (sin Out y Cal)'!A359</f>
        <v>121</v>
      </c>
      <c r="B359" s="70" t="str">
        <f>+'[4]Datos Anuales (sin Out y Cal)'!B359</f>
        <v xml:space="preserve">Northern States Power Company (Wisconsin)                             </v>
      </c>
      <c r="C359" s="24">
        <f>+'[4]Datos Anuales (sin Out y Cal)'!C359</f>
        <v>2020</v>
      </c>
      <c r="D359" s="31">
        <f>+'[4]Datos Anuales (sin Out y Cal)'!D359</f>
        <v>1925416397.8415551</v>
      </c>
      <c r="E359" s="25">
        <f>+'[4]Datos Anuales (sin Out y Cal)'!E359</f>
        <v>53226764.33830858</v>
      </c>
      <c r="F359" s="25">
        <f>+'[4]Datos Anuales (sin Out y Cal)'!F359</f>
        <v>23029714</v>
      </c>
      <c r="G359" s="31">
        <f>+'[4]Datos Anuales (sin Out y Cal)'!G359</f>
        <v>28983080.981126927</v>
      </c>
      <c r="H359" s="30">
        <v>121</v>
      </c>
      <c r="I359" s="31" t="s">
        <v>123</v>
      </c>
      <c r="J359" s="30">
        <v>2020</v>
      </c>
      <c r="K359" s="25">
        <f>+'[4]Datos Anuales (sin Out y Cal)'!H359</f>
        <v>16802893.336821314</v>
      </c>
      <c r="L359" s="25">
        <f>+'[4]Datos Anuales (sin Out y Cal)'!I359</f>
        <v>6610508</v>
      </c>
      <c r="M359" s="25">
        <f>+'[4]Datos Anuales (sin Out y Cal)'!J359</f>
        <v>521771</v>
      </c>
      <c r="N359" s="25">
        <f>+'[4]Datos Anuales (sin Out y Cal)'!K359</f>
        <v>263133</v>
      </c>
      <c r="O359" s="25">
        <f>+'[4]Datos Anuales (sin Out y Cal)'!L359</f>
        <v>1356</v>
      </c>
      <c r="P359" s="30">
        <v>121</v>
      </c>
      <c r="Q359" s="34" t="s">
        <v>123</v>
      </c>
      <c r="R359" s="30">
        <v>2020</v>
      </c>
      <c r="S359" s="25">
        <f>+'[4]Datos Anuales (sin Out y Cal)'!M359</f>
        <v>43409.768906097845</v>
      </c>
      <c r="T359" s="25">
        <f>+'[4]Datos Anuales (sin Out y Cal)'!N359</f>
        <v>64206820.196999997</v>
      </c>
      <c r="U359" s="72">
        <f>+'[4]Datos Anuales (sin Out y Cal)'!O359</f>
        <v>244.00899999999999</v>
      </c>
      <c r="V359" s="25">
        <f>+'[4]Datos Anuales (sin Out y Cal)'!P359</f>
        <v>633624.26399999997</v>
      </c>
      <c r="W359" s="72">
        <f>+'[4]Datos Anuales (sin Out y Cal)'!Q359</f>
        <v>2.4079999999999999</v>
      </c>
      <c r="X359" s="25">
        <f>+'[4]Datos Anuales (sin Out y Cal)'!R359</f>
        <v>0</v>
      </c>
      <c r="Y359" s="26"/>
      <c r="AA359" s="27">
        <v>0</v>
      </c>
      <c r="AB359" s="27">
        <v>1356</v>
      </c>
      <c r="AC359" s="27">
        <v>7138058</v>
      </c>
      <c r="AD359" s="28">
        <v>0.60091947172047788</v>
      </c>
      <c r="AE359" s="28">
        <v>0</v>
      </c>
    </row>
    <row r="360" spans="1:31" x14ac:dyDescent="0.2">
      <c r="A360" s="24">
        <f>+'[4]Datos Anuales (sin Out y Cal)'!A360</f>
        <v>126</v>
      </c>
      <c r="B360" s="70" t="str">
        <f>+'[4]Datos Anuales (sin Out y Cal)'!B360</f>
        <v xml:space="preserve">Ohio Edison Company                                                   </v>
      </c>
      <c r="C360" s="24">
        <f>+'[4]Datos Anuales (sin Out y Cal)'!C360</f>
        <v>2020</v>
      </c>
      <c r="D360" s="31">
        <f>+'[4]Datos Anuales (sin Out y Cal)'!D360</f>
        <v>3639065966.890089</v>
      </c>
      <c r="E360" s="25">
        <f>+'[4]Datos Anuales (sin Out y Cal)'!E360</f>
        <v>260510953.14020088</v>
      </c>
      <c r="F360" s="25">
        <f>+'[4]Datos Anuales (sin Out y Cal)'!F360</f>
        <v>87261130</v>
      </c>
      <c r="G360" s="31">
        <f>+'[4]Datos Anuales (sin Out y Cal)'!G360</f>
        <v>91496950.508713782</v>
      </c>
      <c r="H360" s="30">
        <v>126</v>
      </c>
      <c r="I360" s="31" t="s">
        <v>102</v>
      </c>
      <c r="J360" s="30">
        <v>2020</v>
      </c>
      <c r="K360" s="25">
        <f>+'[4]Datos Anuales (sin Out y Cal)'!H360</f>
        <v>25398139.576203018</v>
      </c>
      <c r="L360" s="25">
        <f>+'[4]Datos Anuales (sin Out y Cal)'!I360</f>
        <v>22511489</v>
      </c>
      <c r="M360" s="25">
        <f>+'[4]Datos Anuales (sin Out y Cal)'!J360</f>
        <v>252644</v>
      </c>
      <c r="N360" s="25">
        <f>+'[4]Datos Anuales (sin Out y Cal)'!K360</f>
        <v>1058301</v>
      </c>
      <c r="O360" s="25">
        <f>+'[4]Datos Anuales (sin Out y Cal)'!L360</f>
        <v>5598</v>
      </c>
      <c r="P360" s="30">
        <v>126</v>
      </c>
      <c r="Q360" s="34" t="s">
        <v>102</v>
      </c>
      <c r="R360" s="30">
        <v>2020</v>
      </c>
      <c r="S360" s="25">
        <f>+'[4]Datos Anuales (sin Out y Cal)'!M360</f>
        <v>108528.2613957249</v>
      </c>
      <c r="T360" s="25">
        <f>+'[4]Datos Anuales (sin Out y Cal)'!N360</f>
        <v>114902914.47299999</v>
      </c>
      <c r="U360" s="72">
        <f>+'[4]Datos Anuales (sin Out y Cal)'!O360</f>
        <v>108.57299999999999</v>
      </c>
      <c r="V360" s="25">
        <f>+'[4]Datos Anuales (sin Out y Cal)'!P360</f>
        <v>1535594.7510000002</v>
      </c>
      <c r="W360" s="72">
        <f>+'[4]Datos Anuales (sin Out y Cal)'!Q360</f>
        <v>1.4510000000000001</v>
      </c>
      <c r="X360" s="25">
        <f>+'[4]Datos Anuales (sin Out y Cal)'!R360</f>
        <v>0</v>
      </c>
      <c r="Y360" s="26"/>
      <c r="AA360" s="27">
        <v>0</v>
      </c>
      <c r="AB360" s="27">
        <v>5598</v>
      </c>
      <c r="AC360" s="27">
        <v>4249030</v>
      </c>
      <c r="AD360" s="28">
        <v>8.6646853654517839E-2</v>
      </c>
      <c r="AE360" s="28">
        <v>0</v>
      </c>
    </row>
    <row r="361" spans="1:31" x14ac:dyDescent="0.2">
      <c r="A361" s="24">
        <f>+'[4]Datos Anuales (sin Out y Cal)'!A361</f>
        <v>127</v>
      </c>
      <c r="B361" s="70" t="str">
        <f>+'[4]Datos Anuales (sin Out y Cal)'!B361</f>
        <v xml:space="preserve">Ohio Power Company                                                    </v>
      </c>
      <c r="C361" s="24">
        <f>+'[4]Datos Anuales (sin Out y Cal)'!C361</f>
        <v>2020</v>
      </c>
      <c r="D361" s="31">
        <f>+'[4]Datos Anuales (sin Out y Cal)'!D361</f>
        <v>6166066465.2274199</v>
      </c>
      <c r="E361" s="25">
        <f>+'[4]Datos Anuales (sin Out y Cal)'!E361</f>
        <v>351094276.71491194</v>
      </c>
      <c r="F361" s="25">
        <f>+'[4]Datos Anuales (sin Out y Cal)'!F361</f>
        <v>229791933</v>
      </c>
      <c r="G361" s="31">
        <f>+'[4]Datos Anuales (sin Out y Cal)'!G361</f>
        <v>167286559</v>
      </c>
      <c r="H361" s="30">
        <v>127</v>
      </c>
      <c r="I361" s="31" t="s">
        <v>104</v>
      </c>
      <c r="J361" s="30">
        <v>2020</v>
      </c>
      <c r="K361" s="25">
        <f>+'[4]Datos Anuales (sin Out y Cal)'!H361</f>
        <v>35788843.47033339</v>
      </c>
      <c r="L361" s="25">
        <f>+'[4]Datos Anuales (sin Out y Cal)'!I361</f>
        <v>41747767</v>
      </c>
      <c r="M361" s="25">
        <f>+'[4]Datos Anuales (sin Out y Cal)'!J361</f>
        <v>672982</v>
      </c>
      <c r="N361" s="25">
        <f>+'[4]Datos Anuales (sin Out y Cal)'!K361</f>
        <v>1501571</v>
      </c>
      <c r="O361" s="25">
        <f>+'[4]Datos Anuales (sin Out y Cal)'!L361</f>
        <v>2513.8176739614369</v>
      </c>
      <c r="P361" s="30">
        <v>127</v>
      </c>
      <c r="Q361" s="34" t="s">
        <v>104</v>
      </c>
      <c r="R361" s="30">
        <v>2020</v>
      </c>
      <c r="S361" s="25">
        <f>+'[4]Datos Anuales (sin Out y Cal)'!M361</f>
        <v>82505.289645880184</v>
      </c>
      <c r="T361" s="25">
        <f>+'[4]Datos Anuales (sin Out y Cal)'!N361</f>
        <v>250462042.80000001</v>
      </c>
      <c r="U361" s="72">
        <f>+'[4]Datos Anuales (sin Out y Cal)'!O361</f>
        <v>166.8</v>
      </c>
      <c r="V361" s="25">
        <f>+'[4]Datos Anuales (sin Out y Cal)'!P361</f>
        <v>2145744.9590000003</v>
      </c>
      <c r="W361" s="72">
        <f>+'[4]Datos Anuales (sin Out y Cal)'!Q361</f>
        <v>1.429</v>
      </c>
      <c r="X361" s="25">
        <f>+'[4]Datos Anuales (sin Out y Cal)'!R361</f>
        <v>0</v>
      </c>
      <c r="Y361" s="26"/>
      <c r="AA361" s="27">
        <v>2409629</v>
      </c>
      <c r="AB361" s="27">
        <v>3019</v>
      </c>
      <c r="AC361" s="27">
        <v>14400088</v>
      </c>
      <c r="AD361" s="28">
        <v>0.54450005369342713</v>
      </c>
      <c r="AE361" s="28">
        <v>505.18232603856308</v>
      </c>
    </row>
    <row r="362" spans="1:31" x14ac:dyDescent="0.2">
      <c r="A362" s="24">
        <f>+'[4]Datos Anuales (sin Out y Cal)'!A362</f>
        <v>130</v>
      </c>
      <c r="B362" s="70" t="str">
        <f>+'[4]Datos Anuales (sin Out y Cal)'!B362</f>
        <v xml:space="preserve">Oklahoma Gas and Electric Company                                     </v>
      </c>
      <c r="C362" s="24">
        <f>+'[4]Datos Anuales (sin Out y Cal)'!C362</f>
        <v>2020</v>
      </c>
      <c r="D362" s="31">
        <f>+'[4]Datos Anuales (sin Out y Cal)'!D362</f>
        <v>4691437898.2049532</v>
      </c>
      <c r="E362" s="25">
        <f>+'[4]Datos Anuales (sin Out y Cal)'!E362</f>
        <v>270662921.73011732</v>
      </c>
      <c r="F362" s="25">
        <f>+'[4]Datos Anuales (sin Out y Cal)'!F362</f>
        <v>73065269</v>
      </c>
      <c r="G362" s="31">
        <f>+'[4]Datos Anuales (sin Out y Cal)'!G362</f>
        <v>94884914</v>
      </c>
      <c r="H362" s="30">
        <v>130</v>
      </c>
      <c r="I362" s="31" t="s">
        <v>128</v>
      </c>
      <c r="J362" s="30">
        <v>2020</v>
      </c>
      <c r="K362" s="25">
        <f>+'[4]Datos Anuales (sin Out y Cal)'!H362</f>
        <v>28825852.644646518</v>
      </c>
      <c r="L362" s="25">
        <f>+'[4]Datos Anuales (sin Out y Cal)'!I362</f>
        <v>27033045</v>
      </c>
      <c r="M362" s="25">
        <f>+'[4]Datos Anuales (sin Out y Cal)'!J362</f>
        <v>1251436</v>
      </c>
      <c r="N362" s="25">
        <f>+'[4]Datos Anuales (sin Out y Cal)'!K362</f>
        <v>863014</v>
      </c>
      <c r="O362" s="25">
        <f>+'[4]Datos Anuales (sin Out y Cal)'!L362</f>
        <v>6011.1220305050465</v>
      </c>
      <c r="P362" s="30">
        <v>130</v>
      </c>
      <c r="Q362" s="34" t="s">
        <v>128</v>
      </c>
      <c r="R362" s="30">
        <v>2020</v>
      </c>
      <c r="S362" s="25">
        <f>+'[4]Datos Anuales (sin Out y Cal)'!M362</f>
        <v>61449.496652841277</v>
      </c>
      <c r="T362" s="25">
        <f>+'[4]Datos Anuales (sin Out y Cal)'!N362</f>
        <v>108429078.95999999</v>
      </c>
      <c r="U362" s="72">
        <f>+'[4]Datos Anuales (sin Out y Cal)'!O362</f>
        <v>125.64</v>
      </c>
      <c r="V362" s="25">
        <f>+'[4]Datos Anuales (sin Out y Cal)'!P362</f>
        <v>1190959.3199999998</v>
      </c>
      <c r="W362" s="72">
        <f>+'[4]Datos Anuales (sin Out y Cal)'!Q362</f>
        <v>1.38</v>
      </c>
      <c r="X362" s="25">
        <f>+'[4]Datos Anuales (sin Out y Cal)'!R362</f>
        <v>0</v>
      </c>
      <c r="Y362" s="26"/>
      <c r="AA362" s="27">
        <v>2013094</v>
      </c>
      <c r="AB362" s="27">
        <v>6437</v>
      </c>
      <c r="AC362" s="27">
        <v>30427228</v>
      </c>
      <c r="AD362" s="28">
        <v>0.53960351932286443</v>
      </c>
      <c r="AE362" s="28">
        <v>425.87796949495367</v>
      </c>
    </row>
    <row r="363" spans="1:31" x14ac:dyDescent="0.2">
      <c r="A363" s="24">
        <f>+'[4]Datos Anuales (sin Out y Cal)'!A363</f>
        <v>131</v>
      </c>
      <c r="B363" s="70" t="str">
        <f>+'[4]Datos Anuales (sin Out y Cal)'!B363</f>
        <v xml:space="preserve">Orange and Rockland Utilities, Inc                                    </v>
      </c>
      <c r="C363" s="24">
        <f>+'[4]Datos Anuales (sin Out y Cal)'!C363</f>
        <v>2020</v>
      </c>
      <c r="D363" s="31">
        <f>+'[4]Datos Anuales (sin Out y Cal)'!D363</f>
        <v>1137394593.7249253</v>
      </c>
      <c r="E363" s="25">
        <f>+'[4]Datos Anuales (sin Out y Cal)'!E363</f>
        <v>56963932.114234865</v>
      </c>
      <c r="F363" s="25">
        <f>+'[4]Datos Anuales (sin Out y Cal)'!F363</f>
        <v>64322375</v>
      </c>
      <c r="G363" s="31">
        <f>+'[4]Datos Anuales (sin Out y Cal)'!G363</f>
        <v>50318348</v>
      </c>
      <c r="H363" s="30">
        <v>131</v>
      </c>
      <c r="I363" s="31" t="s">
        <v>127</v>
      </c>
      <c r="J363" s="30">
        <v>2020</v>
      </c>
      <c r="K363" s="25">
        <f>+'[4]Datos Anuales (sin Out y Cal)'!H363</f>
        <v>57841336.012859896</v>
      </c>
      <c r="L363" s="25">
        <f>+'[4]Datos Anuales (sin Out y Cal)'!I363</f>
        <v>3840190</v>
      </c>
      <c r="M363" s="25">
        <f>+'[4]Datos Anuales (sin Out y Cal)'!J363</f>
        <v>123089</v>
      </c>
      <c r="N363" s="25">
        <f>+'[4]Datos Anuales (sin Out y Cal)'!K363</f>
        <v>236637</v>
      </c>
      <c r="O363" s="25">
        <f>+'[4]Datos Anuales (sin Out y Cal)'!L363</f>
        <v>973.67177574950904</v>
      </c>
      <c r="P363" s="30">
        <v>131</v>
      </c>
      <c r="Q363" s="34" t="s">
        <v>127</v>
      </c>
      <c r="R363" s="30">
        <v>2020</v>
      </c>
      <c r="S363" s="25">
        <f>+'[4]Datos Anuales (sin Out y Cal)'!M363</f>
        <v>9685.4352700390646</v>
      </c>
      <c r="T363" s="25">
        <f>+'[4]Datos Anuales (sin Out y Cal)'!N363</f>
        <v>22763532.851999998</v>
      </c>
      <c r="U363" s="72">
        <f>+'[4]Datos Anuales (sin Out y Cal)'!O363</f>
        <v>96.195999999999998</v>
      </c>
      <c r="V363" s="25">
        <f>+'[4]Datos Anuales (sin Out y Cal)'!P363</f>
        <v>447717.20399999997</v>
      </c>
      <c r="W363" s="72">
        <f>+'[4]Datos Anuales (sin Out y Cal)'!Q363</f>
        <v>1.8919999999999999</v>
      </c>
      <c r="X363" s="25">
        <f>+'[4]Datos Anuales (sin Out y Cal)'!R363</f>
        <v>0</v>
      </c>
      <c r="Y363" s="26"/>
      <c r="AA363" s="27">
        <v>193358</v>
      </c>
      <c r="AB363" s="27">
        <v>1021</v>
      </c>
      <c r="AC363" s="27">
        <v>4171264</v>
      </c>
      <c r="AD363" s="28">
        <v>0.46637775660892938</v>
      </c>
      <c r="AE363" s="28">
        <v>47.328224250490976</v>
      </c>
    </row>
    <row r="364" spans="1:31" x14ac:dyDescent="0.2">
      <c r="A364" s="24">
        <f>+'[4]Datos Anuales (sin Out y Cal)'!A364</f>
        <v>134</v>
      </c>
      <c r="B364" s="70" t="str">
        <f>+'[4]Datos Anuales (sin Out y Cal)'!B364</f>
        <v xml:space="preserve">PacifiCorp                                                            </v>
      </c>
      <c r="C364" s="24">
        <f>+'[4]Datos Anuales (sin Out y Cal)'!C364</f>
        <v>2020</v>
      </c>
      <c r="D364" s="31">
        <f>+'[4]Datos Anuales (sin Out y Cal)'!D364</f>
        <v>11467320785.691723</v>
      </c>
      <c r="E364" s="25">
        <f>+'[4]Datos Anuales (sin Out y Cal)'!E364</f>
        <v>400003068.77447516</v>
      </c>
      <c r="F364" s="25">
        <f>+'[4]Datos Anuales (sin Out y Cal)'!F364</f>
        <v>190105835</v>
      </c>
      <c r="G364" s="31">
        <f>+'[4]Datos Anuales (sin Out y Cal)'!G364</f>
        <v>219948611</v>
      </c>
      <c r="H364" s="30">
        <v>134</v>
      </c>
      <c r="I364" s="31" t="s">
        <v>106</v>
      </c>
      <c r="J364" s="30">
        <v>2020</v>
      </c>
      <c r="K364" s="25">
        <f>+'[4]Datos Anuales (sin Out y Cal)'!H364</f>
        <v>60795776.504396498</v>
      </c>
      <c r="L364" s="25">
        <f>+'[4]Datos Anuales (sin Out y Cal)'!I364</f>
        <v>54559978</v>
      </c>
      <c r="M364" s="25">
        <f>+'[4]Datos Anuales (sin Out y Cal)'!J364</f>
        <v>3794231</v>
      </c>
      <c r="N364" s="25">
        <f>+'[4]Datos Anuales (sin Out y Cal)'!K364</f>
        <v>1967124</v>
      </c>
      <c r="O364" s="25">
        <f>+'[4]Datos Anuales (sin Out y Cal)'!L364</f>
        <v>9677.4204592672577</v>
      </c>
      <c r="P364" s="30">
        <v>134</v>
      </c>
      <c r="Q364" s="34" t="s">
        <v>106</v>
      </c>
      <c r="R364" s="30">
        <v>2020</v>
      </c>
      <c r="S364" s="25">
        <f>+'[4]Datos Anuales (sin Out y Cal)'!M364</f>
        <v>93959.6</v>
      </c>
      <c r="T364" s="25">
        <f>+'[4]Datos Anuales (sin Out y Cal)'!N364</f>
        <v>261363897.38400003</v>
      </c>
      <c r="U364" s="72">
        <f>+'[4]Datos Anuales (sin Out y Cal)'!O364</f>
        <v>132.86600000000001</v>
      </c>
      <c r="V364" s="25">
        <f>+'[4]Datos Anuales (sin Out y Cal)'!P364</f>
        <v>3348045.048</v>
      </c>
      <c r="W364" s="72">
        <f>+'[4]Datos Anuales (sin Out y Cal)'!Q364</f>
        <v>1.702</v>
      </c>
      <c r="X364" s="25">
        <f>+'[4]Datos Anuales (sin Out y Cal)'!R364</f>
        <v>0</v>
      </c>
      <c r="Y364" s="26"/>
      <c r="AA364" s="27">
        <v>5249066</v>
      </c>
      <c r="AB364" s="27">
        <v>10546</v>
      </c>
      <c r="AC364" s="27">
        <v>63732390</v>
      </c>
      <c r="AD364" s="28">
        <v>0.68987170361287409</v>
      </c>
      <c r="AE364" s="28">
        <v>868.57954073274209</v>
      </c>
    </row>
    <row r="365" spans="1:31" x14ac:dyDescent="0.2">
      <c r="A365" s="24">
        <f>+'[4]Datos Anuales (sin Out y Cal)'!A365</f>
        <v>135</v>
      </c>
      <c r="B365" s="70" t="str">
        <f>+'[4]Datos Anuales (sin Out y Cal)'!B365</f>
        <v xml:space="preserve">PECO Energy Company                                                   </v>
      </c>
      <c r="C365" s="24">
        <f>+'[4]Datos Anuales (sin Out y Cal)'!C365</f>
        <v>2020</v>
      </c>
      <c r="D365" s="31">
        <f>+'[4]Datos Anuales (sin Out y Cal)'!D365</f>
        <v>7249313909.5178938</v>
      </c>
      <c r="E365" s="25">
        <f>+'[4]Datos Anuales (sin Out y Cal)'!E365</f>
        <v>417689679.21002251</v>
      </c>
      <c r="F365" s="25">
        <f>+'[4]Datos Anuales (sin Out y Cal)'!F365</f>
        <v>188733718</v>
      </c>
      <c r="G365" s="31">
        <f>+'[4]Datos Anuales (sin Out y Cal)'!G365</f>
        <v>405484774.8508805</v>
      </c>
      <c r="H365" s="30">
        <v>135</v>
      </c>
      <c r="I365" s="31" t="s">
        <v>111</v>
      </c>
      <c r="J365" s="30">
        <v>2020</v>
      </c>
      <c r="K365" s="25">
        <f>+'[4]Datos Anuales (sin Out y Cal)'!H365</f>
        <v>138202567.81341389</v>
      </c>
      <c r="L365" s="25">
        <f>+'[4]Datos Anuales (sin Out y Cal)'!I365</f>
        <v>35502404</v>
      </c>
      <c r="M365" s="25">
        <f>+'[4]Datos Anuales (sin Out y Cal)'!J365</f>
        <v>1877755</v>
      </c>
      <c r="N365" s="25">
        <f>+'[4]Datos Anuales (sin Out y Cal)'!K365</f>
        <v>1668979</v>
      </c>
      <c r="O365" s="25">
        <f>+'[4]Datos Anuales (sin Out y Cal)'!L365</f>
        <v>8147.0979497202561</v>
      </c>
      <c r="P365" s="30">
        <v>135</v>
      </c>
      <c r="Q365" s="34" t="s">
        <v>111</v>
      </c>
      <c r="R365" s="30">
        <v>2020</v>
      </c>
      <c r="S365" s="25">
        <f>+'[4]Datos Anuales (sin Out y Cal)'!M365</f>
        <v>34717.822064566237</v>
      </c>
      <c r="T365" s="25">
        <f>+'[4]Datos Anuales (sin Out y Cal)'!N365</f>
        <v>126842404</v>
      </c>
      <c r="U365" s="72">
        <f>+'[4]Datos Anuales (sin Out y Cal)'!O365</f>
        <v>76</v>
      </c>
      <c r="V365" s="25">
        <f>+'[4]Datos Anuales (sin Out y Cal)'!P365</f>
        <v>2536848.08</v>
      </c>
      <c r="W365" s="72">
        <f>+'[4]Datos Anuales (sin Out y Cal)'!Q365</f>
        <v>1.52</v>
      </c>
      <c r="X365" s="25">
        <f>+'[4]Datos Anuales (sin Out y Cal)'!R365</f>
        <v>0</v>
      </c>
      <c r="Y365" s="26"/>
      <c r="AA365" s="27">
        <v>4142</v>
      </c>
      <c r="AB365" s="27">
        <v>8148</v>
      </c>
      <c r="AC365" s="27">
        <v>37413675</v>
      </c>
      <c r="AD365" s="28">
        <v>0.52417371941009139</v>
      </c>
      <c r="AE365" s="28">
        <v>0.90205027974397067</v>
      </c>
    </row>
    <row r="366" spans="1:31" x14ac:dyDescent="0.2">
      <c r="A366" s="24">
        <f>+'[4]Datos Anuales (sin Out y Cal)'!A366</f>
        <v>136</v>
      </c>
      <c r="B366" s="70" t="str">
        <f>+'[4]Datos Anuales (sin Out y Cal)'!B366</f>
        <v xml:space="preserve">Pennsylvania Electric Company                                         </v>
      </c>
      <c r="C366" s="24">
        <f>+'[4]Datos Anuales (sin Out y Cal)'!C366</f>
        <v>2020</v>
      </c>
      <c r="D366" s="31">
        <f>+'[4]Datos Anuales (sin Out y Cal)'!D366</f>
        <v>3621134749.9543695</v>
      </c>
      <c r="E366" s="25">
        <f>+'[4]Datos Anuales (sin Out y Cal)'!E366</f>
        <v>179190624.25510919</v>
      </c>
      <c r="F366" s="25">
        <f>+'[4]Datos Anuales (sin Out y Cal)'!F366</f>
        <v>70253754</v>
      </c>
      <c r="G366" s="31">
        <f>+'[4]Datos Anuales (sin Out y Cal)'!G366</f>
        <v>66622328.980794728</v>
      </c>
      <c r="H366" s="30">
        <v>136</v>
      </c>
      <c r="I366" s="31" t="s">
        <v>137</v>
      </c>
      <c r="J366" s="30">
        <v>2020</v>
      </c>
      <c r="K366" s="25">
        <f>+'[4]Datos Anuales (sin Out y Cal)'!H366</f>
        <v>44463405.239181206</v>
      </c>
      <c r="L366" s="25">
        <f>+'[4]Datos Anuales (sin Out y Cal)'!I366</f>
        <v>12935420</v>
      </c>
      <c r="M366" s="25">
        <f>+'[4]Datos Anuales (sin Out y Cal)'!J366</f>
        <v>321506</v>
      </c>
      <c r="N366" s="25">
        <f>+'[4]Datos Anuales (sin Out y Cal)'!K366</f>
        <v>587567</v>
      </c>
      <c r="O366" s="25">
        <f>+'[4]Datos Anuales (sin Out y Cal)'!L366</f>
        <v>2689.6495617837677</v>
      </c>
      <c r="P366" s="30">
        <v>136</v>
      </c>
      <c r="Q366" s="34" t="s">
        <v>137</v>
      </c>
      <c r="R366" s="30">
        <v>2020</v>
      </c>
      <c r="S366" s="25">
        <f>+'[4]Datos Anuales (sin Out y Cal)'!M366</f>
        <v>44049.636662989804</v>
      </c>
      <c r="T366" s="25">
        <f>+'[4]Datos Anuales (sin Out y Cal)'!N366</f>
        <v>117495772.98999999</v>
      </c>
      <c r="U366" s="72">
        <f>+'[4]Datos Anuales (sin Out y Cal)'!O366</f>
        <v>199.97</v>
      </c>
      <c r="V366" s="25">
        <f>+'[4]Datos Anuales (sin Out y Cal)'!P366</f>
        <v>1121665.4029999999</v>
      </c>
      <c r="W366" s="72">
        <f>+'[4]Datos Anuales (sin Out y Cal)'!Q366</f>
        <v>1.909</v>
      </c>
      <c r="X366" s="25">
        <f>+'[4]Datos Anuales (sin Out y Cal)'!R366</f>
        <v>0</v>
      </c>
      <c r="Y366" s="26"/>
      <c r="AA366" s="27">
        <v>366601</v>
      </c>
      <c r="AB366" s="27">
        <v>2908</v>
      </c>
      <c r="AC366" s="27">
        <v>4882407</v>
      </c>
      <c r="AD366" s="28">
        <v>0.19166175971811347</v>
      </c>
      <c r="AE366" s="28">
        <v>218.35043821623231</v>
      </c>
    </row>
    <row r="367" spans="1:31" x14ac:dyDescent="0.2">
      <c r="A367" s="24">
        <f>+'[4]Datos Anuales (sin Out y Cal)'!A367</f>
        <v>137</v>
      </c>
      <c r="B367" s="70" t="str">
        <f>+'[4]Datos Anuales (sin Out y Cal)'!B367</f>
        <v xml:space="preserve">Pennsylvania Power Company                                            </v>
      </c>
      <c r="C367" s="24">
        <f>+'[4]Datos Anuales (sin Out y Cal)'!C367</f>
        <v>2020</v>
      </c>
      <c r="D367" s="31">
        <f>+'[4]Datos Anuales (sin Out y Cal)'!D367</f>
        <v>795935567.13470876</v>
      </c>
      <c r="E367" s="25">
        <f>+'[4]Datos Anuales (sin Out y Cal)'!E367</f>
        <v>54460607.628234059</v>
      </c>
      <c r="F367" s="25">
        <f>+'[4]Datos Anuales (sin Out y Cal)'!F367</f>
        <v>19374522</v>
      </c>
      <c r="G367" s="31">
        <f>+'[4]Datos Anuales (sin Out y Cal)'!G367</f>
        <v>19477644.560804863</v>
      </c>
      <c r="H367" s="30">
        <v>137</v>
      </c>
      <c r="I367" s="31" t="s">
        <v>81</v>
      </c>
      <c r="J367" s="30">
        <v>2020</v>
      </c>
      <c r="K367" s="25">
        <f>+'[4]Datos Anuales (sin Out y Cal)'!H367</f>
        <v>9630359.4895020388</v>
      </c>
      <c r="L367" s="25">
        <f>+'[4]Datos Anuales (sin Out y Cal)'!I367</f>
        <v>4271920</v>
      </c>
      <c r="M367" s="25">
        <f>+'[4]Datos Anuales (sin Out y Cal)'!J367</f>
        <v>13453</v>
      </c>
      <c r="N367" s="25">
        <f>+'[4]Datos Anuales (sin Out y Cal)'!K367</f>
        <v>168117</v>
      </c>
      <c r="O367" s="25">
        <f>+'[4]Datos Anuales (sin Out y Cal)'!L367</f>
        <v>886.06709494141217</v>
      </c>
      <c r="P367" s="30">
        <v>137</v>
      </c>
      <c r="Q367" s="34" t="s">
        <v>81</v>
      </c>
      <c r="R367" s="30">
        <v>2020</v>
      </c>
      <c r="S367" s="25">
        <f>+'[4]Datos Anuales (sin Out y Cal)'!M367</f>
        <v>21032.412852921596</v>
      </c>
      <c r="T367" s="25">
        <f>+'[4]Datos Anuales (sin Out y Cal)'!N367</f>
        <v>16572637.626</v>
      </c>
      <c r="U367" s="72">
        <f>+'[4]Datos Anuales (sin Out y Cal)'!O367</f>
        <v>98.578000000000003</v>
      </c>
      <c r="V367" s="25">
        <f>+'[4]Datos Anuales (sin Out y Cal)'!P367</f>
        <v>164418.42600000001</v>
      </c>
      <c r="W367" s="72">
        <f>+'[4]Datos Anuales (sin Out y Cal)'!Q367</f>
        <v>0.97799999999999998</v>
      </c>
      <c r="X367" s="25">
        <f>+'[4]Datos Anuales (sin Out y Cal)'!R367</f>
        <v>0</v>
      </c>
      <c r="Y367" s="26"/>
      <c r="AA367" s="27">
        <v>5363</v>
      </c>
      <c r="AB367" s="27">
        <v>889</v>
      </c>
      <c r="AC367" s="27">
        <v>1625592</v>
      </c>
      <c r="AD367" s="28">
        <v>0.20874000338998722</v>
      </c>
      <c r="AE367" s="28">
        <v>2.9329050585878864</v>
      </c>
    </row>
    <row r="368" spans="1:31" x14ac:dyDescent="0.2">
      <c r="A368" s="24">
        <f>+'[4]Datos Anuales (sin Out y Cal)'!A368</f>
        <v>138</v>
      </c>
      <c r="B368" s="70" t="str">
        <f>+'[4]Datos Anuales (sin Out y Cal)'!B368</f>
        <v xml:space="preserve">PPL Electric Utilities Corporation                                    </v>
      </c>
      <c r="C368" s="24">
        <f>+'[4]Datos Anuales (sin Out y Cal)'!C368</f>
        <v>2020</v>
      </c>
      <c r="D368" s="31">
        <f>+'[4]Datos Anuales (sin Out y Cal)'!D368</f>
        <v>9996091506.0952206</v>
      </c>
      <c r="E368" s="25">
        <f>+'[4]Datos Anuales (sin Out y Cal)'!E368</f>
        <v>419264004.94032323</v>
      </c>
      <c r="F368" s="25">
        <f>+'[4]Datos Anuales (sin Out y Cal)'!F368</f>
        <v>145338078</v>
      </c>
      <c r="G368" s="31">
        <f>+'[4]Datos Anuales (sin Out y Cal)'!G368</f>
        <v>152462366</v>
      </c>
      <c r="H368" s="30">
        <v>138</v>
      </c>
      <c r="I368" s="31" t="s">
        <v>121</v>
      </c>
      <c r="J368" s="30">
        <v>2020</v>
      </c>
      <c r="K368" s="25">
        <f>+'[4]Datos Anuales (sin Out y Cal)'!H368</f>
        <v>89407062.301865056</v>
      </c>
      <c r="L368" s="25">
        <f>+'[4]Datos Anuales (sin Out y Cal)'!I368</f>
        <v>36001116</v>
      </c>
      <c r="M368" s="25">
        <f>+'[4]Datos Anuales (sin Out y Cal)'!J368</f>
        <v>2318634</v>
      </c>
      <c r="N368" s="25">
        <f>+'[4]Datos Anuales (sin Out y Cal)'!K368</f>
        <v>1457418</v>
      </c>
      <c r="O368" s="25">
        <f>+'[4]Datos Anuales (sin Out y Cal)'!L368</f>
        <v>6880.7994394853658</v>
      </c>
      <c r="P368" s="30">
        <v>138</v>
      </c>
      <c r="Q368" s="34" t="s">
        <v>121</v>
      </c>
      <c r="R368" s="30">
        <v>2020</v>
      </c>
      <c r="S368" s="25">
        <f>+'[4]Datos Anuales (sin Out y Cal)'!M368</f>
        <v>73217.965258669778</v>
      </c>
      <c r="T368" s="25">
        <f>+'[4]Datos Anuales (sin Out y Cal)'!N368</f>
        <v>99978874.799999997</v>
      </c>
      <c r="U368" s="72">
        <f>+'[4]Datos Anuales (sin Out y Cal)'!O368</f>
        <v>68.599999999999994</v>
      </c>
      <c r="V368" s="25">
        <f>+'[4]Datos Anuales (sin Out y Cal)'!P368</f>
        <v>1282527.8400000001</v>
      </c>
      <c r="W368" s="72">
        <f>+'[4]Datos Anuales (sin Out y Cal)'!Q368</f>
        <v>0.88</v>
      </c>
      <c r="X368" s="25">
        <f>+'[4]Datos Anuales (sin Out y Cal)'!R368</f>
        <v>0</v>
      </c>
      <c r="Y368" s="26"/>
      <c r="AA368" s="27">
        <v>937999</v>
      </c>
      <c r="AB368" s="27">
        <v>7049</v>
      </c>
      <c r="AC368" s="27">
        <v>39309946</v>
      </c>
      <c r="AD368" s="28">
        <v>0.63660615094210071</v>
      </c>
      <c r="AE368" s="28">
        <v>168.20056051463411</v>
      </c>
    </row>
    <row r="369" spans="1:31" x14ac:dyDescent="0.2">
      <c r="A369" s="24">
        <f>+'[4]Datos Anuales (sin Out y Cal)'!A369</f>
        <v>141</v>
      </c>
      <c r="B369" s="70" t="str">
        <f>+'[4]Datos Anuales (sin Out y Cal)'!B369</f>
        <v xml:space="preserve">Portland General Electric Company                                     </v>
      </c>
      <c r="C369" s="24">
        <f>+'[4]Datos Anuales (sin Out y Cal)'!C369</f>
        <v>2020</v>
      </c>
      <c r="D369" s="31">
        <f>+'[4]Datos Anuales (sin Out y Cal)'!D369</f>
        <v>5361309944.7884283</v>
      </c>
      <c r="E369" s="25">
        <f>+'[4]Datos Anuales (sin Out y Cal)'!E369</f>
        <v>317186110.11006081</v>
      </c>
      <c r="F369" s="25">
        <f>+'[4]Datos Anuales (sin Out y Cal)'!F369</f>
        <v>82359523</v>
      </c>
      <c r="G369" s="31">
        <f>+'[4]Datos Anuales (sin Out y Cal)'!G369</f>
        <v>123751374</v>
      </c>
      <c r="H369" s="30">
        <v>141</v>
      </c>
      <c r="I369" s="31" t="s">
        <v>139</v>
      </c>
      <c r="J369" s="30">
        <v>2020</v>
      </c>
      <c r="K369" s="25">
        <f>+'[4]Datos Anuales (sin Out y Cal)'!H369</f>
        <v>63746796.526757888</v>
      </c>
      <c r="L369" s="25">
        <f>+'[4]Datos Anuales (sin Out y Cal)'!I369</f>
        <v>17423803</v>
      </c>
      <c r="M369" s="25">
        <f>+'[4]Datos Anuales (sin Out y Cal)'!J369</f>
        <v>1045901</v>
      </c>
      <c r="N369" s="25">
        <f>+'[4]Datos Anuales (sin Out y Cal)'!K369</f>
        <v>902277</v>
      </c>
      <c r="O369" s="25">
        <f>+'[4]Datos Anuales (sin Out y Cal)'!L369</f>
        <v>2796.7855316356649</v>
      </c>
      <c r="P369" s="30">
        <v>141</v>
      </c>
      <c r="Q369" s="34" t="s">
        <v>139</v>
      </c>
      <c r="R369" s="30">
        <v>2020</v>
      </c>
      <c r="S369" s="25">
        <f>+'[4]Datos Anuales (sin Out y Cal)'!M369</f>
        <v>42743.25727454009</v>
      </c>
      <c r="T369" s="25">
        <f>+'[4]Datos Anuales (sin Out y Cal)'!N369</f>
        <v>90227700</v>
      </c>
      <c r="U369" s="72">
        <f>+'[4]Datos Anuales (sin Out y Cal)'!O369</f>
        <v>100</v>
      </c>
      <c r="V369" s="25">
        <f>+'[4]Datos Anuales (sin Out y Cal)'!P369</f>
        <v>730844.37</v>
      </c>
      <c r="W369" s="72">
        <f>+'[4]Datos Anuales (sin Out y Cal)'!Q369</f>
        <v>0.81</v>
      </c>
      <c r="X369" s="25">
        <f>+'[4]Datos Anuales (sin Out y Cal)'!R369</f>
        <v>0</v>
      </c>
      <c r="Y369" s="26"/>
      <c r="AA369" s="27">
        <v>6442580</v>
      </c>
      <c r="AB369" s="27">
        <v>3771</v>
      </c>
      <c r="AC369" s="27">
        <v>24938009</v>
      </c>
      <c r="AD369" s="28">
        <v>0.75492036074391322</v>
      </c>
      <c r="AE369" s="28">
        <v>974.21446836433495</v>
      </c>
    </row>
    <row r="370" spans="1:31" x14ac:dyDescent="0.2">
      <c r="A370" s="24">
        <f>+'[4]Datos Anuales (sin Out y Cal)'!A370</f>
        <v>142</v>
      </c>
      <c r="B370" s="70" t="str">
        <f>+'[4]Datos Anuales (sin Out y Cal)'!B370</f>
        <v xml:space="preserve">THE POTOMAC EDISON COMPANY                                            </v>
      </c>
      <c r="C370" s="24">
        <f>+'[4]Datos Anuales (sin Out y Cal)'!C370</f>
        <v>2020</v>
      </c>
      <c r="D370" s="31">
        <f>+'[4]Datos Anuales (sin Out y Cal)'!D370</f>
        <v>2180727472.5481462</v>
      </c>
      <c r="E370" s="25">
        <f>+'[4]Datos Anuales (sin Out y Cal)'!E370</f>
        <v>117083756.99055943</v>
      </c>
      <c r="F370" s="25">
        <f>+'[4]Datos Anuales (sin Out y Cal)'!F370</f>
        <v>44478941</v>
      </c>
      <c r="G370" s="31">
        <f>+'[4]Datos Anuales (sin Out y Cal)'!G370</f>
        <v>39946335</v>
      </c>
      <c r="H370" s="30">
        <v>142</v>
      </c>
      <c r="I370" s="31" t="s">
        <v>124</v>
      </c>
      <c r="J370" s="30">
        <v>2020</v>
      </c>
      <c r="K370" s="25">
        <f>+'[4]Datos Anuales (sin Out y Cal)'!H370</f>
        <v>7744477.1347476374</v>
      </c>
      <c r="L370" s="25">
        <f>+'[4]Datos Anuales (sin Out y Cal)'!I370</f>
        <v>10098546</v>
      </c>
      <c r="M370" s="25">
        <f>+'[4]Datos Anuales (sin Out y Cal)'!J370</f>
        <v>147185</v>
      </c>
      <c r="N370" s="25">
        <f>+'[4]Datos Anuales (sin Out y Cal)'!K370</f>
        <v>423090</v>
      </c>
      <c r="O370" s="25">
        <f>+'[4]Datos Anuales (sin Out y Cal)'!L370</f>
        <v>2553.0559241608594</v>
      </c>
      <c r="P370" s="30">
        <v>142</v>
      </c>
      <c r="Q370" s="34" t="s">
        <v>124</v>
      </c>
      <c r="R370" s="30">
        <v>2020</v>
      </c>
      <c r="S370" s="25">
        <f>+'[4]Datos Anuales (sin Out y Cal)'!M370</f>
        <v>32385.208729043748</v>
      </c>
      <c r="T370" s="25">
        <f>+'[4]Datos Anuales (sin Out y Cal)'!N370</f>
        <v>52163612.280000001</v>
      </c>
      <c r="U370" s="72">
        <f>+'[4]Datos Anuales (sin Out y Cal)'!O370</f>
        <v>123.292</v>
      </c>
      <c r="V370" s="25">
        <f>+'[4]Datos Anuales (sin Out y Cal)'!P370</f>
        <v>401935.5</v>
      </c>
      <c r="W370" s="72">
        <f>+'[4]Datos Anuales (sin Out y Cal)'!Q370</f>
        <v>0.95</v>
      </c>
      <c r="X370" s="25">
        <f>+'[4]Datos Anuales (sin Out y Cal)'!R370</f>
        <v>0</v>
      </c>
      <c r="Y370" s="26"/>
      <c r="AA370" s="27">
        <v>988671</v>
      </c>
      <c r="AB370" s="27">
        <v>2905</v>
      </c>
      <c r="AC370" s="27">
        <v>8160641</v>
      </c>
      <c r="AD370" s="28">
        <v>0.32068159133598972</v>
      </c>
      <c r="AE370" s="28">
        <v>351.94407583914062</v>
      </c>
    </row>
    <row r="371" spans="1:31" x14ac:dyDescent="0.2">
      <c r="A371" s="24">
        <f>+'[4]Datos Anuales (sin Out y Cal)'!A371</f>
        <v>143</v>
      </c>
      <c r="B371" s="70" t="str">
        <f>+'[4]Datos Anuales (sin Out y Cal)'!B371</f>
        <v xml:space="preserve">Potomac Electric Power Company                                        </v>
      </c>
      <c r="C371" s="24">
        <f>+'[4]Datos Anuales (sin Out y Cal)'!C371</f>
        <v>2020</v>
      </c>
      <c r="D371" s="31">
        <f>+'[4]Datos Anuales (sin Out y Cal)'!D371</f>
        <v>7852029278.991375</v>
      </c>
      <c r="E371" s="25">
        <f>+'[4]Datos Anuales (sin Out y Cal)'!E371</f>
        <v>226653852.42395085</v>
      </c>
      <c r="F371" s="25">
        <f>+'[4]Datos Anuales (sin Out y Cal)'!F371</f>
        <v>116485017</v>
      </c>
      <c r="G371" s="31">
        <f>+'[4]Datos Anuales (sin Out y Cal)'!G371</f>
        <v>167001188.38820308</v>
      </c>
      <c r="H371" s="30">
        <v>143</v>
      </c>
      <c r="I371" s="31" t="s">
        <v>108</v>
      </c>
      <c r="J371" s="30">
        <v>2020</v>
      </c>
      <c r="K371" s="25">
        <f>+'[4]Datos Anuales (sin Out y Cal)'!H371</f>
        <v>157650024.79953203</v>
      </c>
      <c r="L371" s="25">
        <f>+'[4]Datos Anuales (sin Out y Cal)'!I371</f>
        <v>22944615</v>
      </c>
      <c r="M371" s="25">
        <f>+'[4]Datos Anuales (sin Out y Cal)'!J371</f>
        <v>995879</v>
      </c>
      <c r="N371" s="25">
        <f>+'[4]Datos Anuales (sin Out y Cal)'!K371</f>
        <v>901712</v>
      </c>
      <c r="O371" s="25">
        <f>+'[4]Datos Anuales (sin Out y Cal)'!L371</f>
        <v>5114</v>
      </c>
      <c r="P371" s="30">
        <v>143</v>
      </c>
      <c r="Q371" s="34" t="s">
        <v>108</v>
      </c>
      <c r="R371" s="30">
        <v>2020</v>
      </c>
      <c r="S371" s="25">
        <f>+'[4]Datos Anuales (sin Out y Cal)'!M371</f>
        <v>17745.26951348695</v>
      </c>
      <c r="T371" s="25">
        <f>+'[4]Datos Anuales (sin Out y Cal)'!N371</f>
        <v>35166768</v>
      </c>
      <c r="U371" s="72">
        <f>+'[4]Datos Anuales (sin Out y Cal)'!O371</f>
        <v>39</v>
      </c>
      <c r="V371" s="25">
        <f>+'[4]Datos Anuales (sin Out y Cal)'!P371</f>
        <v>360684.80000000005</v>
      </c>
      <c r="W371" s="72">
        <f>+'[4]Datos Anuales (sin Out y Cal)'!Q371</f>
        <v>0.4</v>
      </c>
      <c r="X371" s="25">
        <f>+'[4]Datos Anuales (sin Out y Cal)'!R371</f>
        <v>0</v>
      </c>
      <c r="Y371" s="26"/>
      <c r="AA371" s="27">
        <v>0</v>
      </c>
      <c r="AB371" s="27">
        <v>5114</v>
      </c>
      <c r="AC371" s="27">
        <v>23976344</v>
      </c>
      <c r="AD371" s="28">
        <v>0.53520249721866553</v>
      </c>
      <c r="AE371" s="28">
        <v>0</v>
      </c>
    </row>
    <row r="372" spans="1:31" x14ac:dyDescent="0.2">
      <c r="A372" s="24">
        <f>+'[4]Datos Anuales (sin Out y Cal)'!A372</f>
        <v>144</v>
      </c>
      <c r="B372" s="70" t="str">
        <f>+'[4]Datos Anuales (sin Out y Cal)'!B372</f>
        <v xml:space="preserve">Duke Energy Indiana, LLC                                              </v>
      </c>
      <c r="C372" s="24">
        <f>+'[4]Datos Anuales (sin Out y Cal)'!C372</f>
        <v>2020</v>
      </c>
      <c r="D372" s="31">
        <f>+'[4]Datos Anuales (sin Out y Cal)'!D372</f>
        <v>4262823227.0134983</v>
      </c>
      <c r="E372" s="25">
        <f>+'[4]Datos Anuales (sin Out y Cal)'!E372</f>
        <v>259614471.28520197</v>
      </c>
      <c r="F372" s="25">
        <f>+'[4]Datos Anuales (sin Out y Cal)'!F372</f>
        <v>33702758</v>
      </c>
      <c r="G372" s="31">
        <f>+'[4]Datos Anuales (sin Out y Cal)'!G372</f>
        <v>103741624</v>
      </c>
      <c r="H372" s="30">
        <v>144</v>
      </c>
      <c r="I372" s="31" t="s">
        <v>51</v>
      </c>
      <c r="J372" s="30">
        <v>2020</v>
      </c>
      <c r="K372" s="25">
        <f>+'[4]Datos Anuales (sin Out y Cal)'!H372</f>
        <v>17718841.375766024</v>
      </c>
      <c r="L372" s="25">
        <f>+'[4]Datos Anuales (sin Out y Cal)'!I372</f>
        <v>26322902</v>
      </c>
      <c r="M372" s="25">
        <f>+'[4]Datos Anuales (sin Out y Cal)'!J372</f>
        <v>1289014</v>
      </c>
      <c r="N372" s="25">
        <f>+'[4]Datos Anuales (sin Out y Cal)'!K372</f>
        <v>852004</v>
      </c>
      <c r="O372" s="25">
        <f>+'[4]Datos Anuales (sin Out y Cal)'!L372</f>
        <v>4837.0907474595233</v>
      </c>
      <c r="P372" s="30">
        <v>144</v>
      </c>
      <c r="Q372" s="34" t="s">
        <v>51</v>
      </c>
      <c r="R372" s="30">
        <v>2020</v>
      </c>
      <c r="S372" s="25">
        <f>+'[4]Datos Anuales (sin Out y Cal)'!M372</f>
        <v>47463.913930218099</v>
      </c>
      <c r="T372" s="25">
        <f>+'[4]Datos Anuales (sin Out y Cal)'!N372</f>
        <v>103092484</v>
      </c>
      <c r="U372" s="72">
        <f>+'[4]Datos Anuales (sin Out y Cal)'!O372</f>
        <v>121</v>
      </c>
      <c r="V372" s="25">
        <f>+'[4]Datos Anuales (sin Out y Cal)'!P372</f>
        <v>1065005</v>
      </c>
      <c r="W372" s="72">
        <f>+'[4]Datos Anuales (sin Out y Cal)'!Q372</f>
        <v>1.25</v>
      </c>
      <c r="X372" s="25">
        <f>+'[4]Datos Anuales (sin Out y Cal)'!R372</f>
        <v>0</v>
      </c>
      <c r="Y372" s="26"/>
      <c r="AA372" s="27">
        <v>4205349</v>
      </c>
      <c r="AB372" s="27">
        <v>5573</v>
      </c>
      <c r="AC372" s="27">
        <v>31846875</v>
      </c>
      <c r="AD372" s="28">
        <v>0.65233949644691014</v>
      </c>
      <c r="AE372" s="28">
        <v>735.90925254047693</v>
      </c>
    </row>
    <row r="373" spans="1:31" x14ac:dyDescent="0.2">
      <c r="A373" s="24">
        <f>+'[4]Datos Anuales (sin Out y Cal)'!A373</f>
        <v>145</v>
      </c>
      <c r="B373" s="70" t="str">
        <f>+'[4]Datos Anuales (sin Out y Cal)'!B373</f>
        <v xml:space="preserve">Public Service Company of Colorado                                    </v>
      </c>
      <c r="C373" s="24">
        <f>+'[4]Datos Anuales (sin Out y Cal)'!C373</f>
        <v>2020</v>
      </c>
      <c r="D373" s="31">
        <f>+'[4]Datos Anuales (sin Out y Cal)'!D373</f>
        <v>5342047235.3837185</v>
      </c>
      <c r="E373" s="25">
        <f>+'[4]Datos Anuales (sin Out y Cal)'!E373</f>
        <v>308331888.58812547</v>
      </c>
      <c r="F373" s="25">
        <f>+'[4]Datos Anuales (sin Out y Cal)'!F373</f>
        <v>176032092</v>
      </c>
      <c r="G373" s="31">
        <f>+'[4]Datos Anuales (sin Out y Cal)'!G373</f>
        <v>124885310.79844365</v>
      </c>
      <c r="H373" s="30">
        <v>145</v>
      </c>
      <c r="I373" s="31" t="s">
        <v>110</v>
      </c>
      <c r="J373" s="30">
        <v>2020</v>
      </c>
      <c r="K373" s="25">
        <f>+'[4]Datos Anuales (sin Out y Cal)'!H373</f>
        <v>52052910.43424657</v>
      </c>
      <c r="L373" s="25">
        <f>+'[4]Datos Anuales (sin Out y Cal)'!I373</f>
        <v>28847910</v>
      </c>
      <c r="M373" s="25">
        <f>+'[4]Datos Anuales (sin Out y Cal)'!J373</f>
        <v>1274551</v>
      </c>
      <c r="N373" s="25">
        <f>+'[4]Datos Anuales (sin Out y Cal)'!K373</f>
        <v>1517964</v>
      </c>
      <c r="O373" s="25">
        <f>+'[4]Datos Anuales (sin Out y Cal)'!L373</f>
        <v>5259.8920280755519</v>
      </c>
      <c r="P373" s="30">
        <v>145</v>
      </c>
      <c r="Q373" s="34" t="s">
        <v>110</v>
      </c>
      <c r="R373" s="30">
        <v>2020</v>
      </c>
      <c r="S373" s="25">
        <f>+'[4]Datos Anuales (sin Out y Cal)'!M373</f>
        <v>124775.83534998498</v>
      </c>
      <c r="T373" s="25">
        <f>+'[4]Datos Anuales (sin Out y Cal)'!N373</f>
        <v>126423631.73999999</v>
      </c>
      <c r="U373" s="72">
        <f>+'[4]Datos Anuales (sin Out y Cal)'!O373</f>
        <v>83.284999999999997</v>
      </c>
      <c r="V373" s="25">
        <f>+'[4]Datos Anuales (sin Out y Cal)'!P373</f>
        <v>1571092.74</v>
      </c>
      <c r="W373" s="72">
        <f>+'[4]Datos Anuales (sin Out y Cal)'!Q373</f>
        <v>1.0349999999999999</v>
      </c>
      <c r="X373" s="25">
        <f>+'[4]Datos Anuales (sin Out y Cal)'!R373</f>
        <v>0</v>
      </c>
      <c r="Y373" s="26"/>
      <c r="AA373" s="27">
        <v>7606095</v>
      </c>
      <c r="AB373" s="27">
        <v>6587</v>
      </c>
      <c r="AC373" s="27">
        <v>37752277</v>
      </c>
      <c r="AD373" s="28">
        <v>0.65426152453324071</v>
      </c>
      <c r="AE373" s="28">
        <v>1327.1079719244483</v>
      </c>
    </row>
    <row r="374" spans="1:31" x14ac:dyDescent="0.2">
      <c r="A374" s="24">
        <f>+'[4]Datos Anuales (sin Out y Cal)'!A374</f>
        <v>148</v>
      </c>
      <c r="B374" s="70" t="str">
        <f>+'[4]Datos Anuales (sin Out y Cal)'!B374</f>
        <v xml:space="preserve">Public Service Company of Oklahoma                                    </v>
      </c>
      <c r="C374" s="24">
        <f>+'[4]Datos Anuales (sin Out y Cal)'!C374</f>
        <v>2020</v>
      </c>
      <c r="D374" s="31">
        <f>+'[4]Datos Anuales (sin Out y Cal)'!D374</f>
        <v>2800441082.4727368</v>
      </c>
      <c r="E374" s="25">
        <f>+'[4]Datos Anuales (sin Out y Cal)'!E374</f>
        <v>132909306.55247976</v>
      </c>
      <c r="F374" s="25">
        <f>+'[4]Datos Anuales (sin Out y Cal)'!F374</f>
        <v>53173195</v>
      </c>
      <c r="G374" s="31">
        <f>+'[4]Datos Anuales (sin Out y Cal)'!G374</f>
        <v>77318746</v>
      </c>
      <c r="H374" s="30">
        <v>148</v>
      </c>
      <c r="I374" s="31" t="s">
        <v>63</v>
      </c>
      <c r="J374" s="30">
        <v>2020</v>
      </c>
      <c r="K374" s="25">
        <f>+'[4]Datos Anuales (sin Out y Cal)'!H374</f>
        <v>14722969.507461954</v>
      </c>
      <c r="L374" s="25">
        <f>+'[4]Datos Anuales (sin Out y Cal)'!I374</f>
        <v>17702245</v>
      </c>
      <c r="M374" s="25">
        <f>+'[4]Datos Anuales (sin Out y Cal)'!J374</f>
        <v>745421</v>
      </c>
      <c r="N374" s="25">
        <f>+'[4]Datos Anuales (sin Out y Cal)'!K374</f>
        <v>562619</v>
      </c>
      <c r="O374" s="25">
        <f>+'[4]Datos Anuales (sin Out y Cal)'!L374</f>
        <v>3664.9907857123062</v>
      </c>
      <c r="P374" s="30">
        <v>148</v>
      </c>
      <c r="Q374" s="34" t="s">
        <v>63</v>
      </c>
      <c r="R374" s="30">
        <v>2020</v>
      </c>
      <c r="S374" s="25">
        <f>+'[4]Datos Anuales (sin Out y Cal)'!M374</f>
        <v>32447.399176024715</v>
      </c>
      <c r="T374" s="25">
        <f>+'[4]Datos Anuales (sin Out y Cal)'!N374</f>
        <v>50016829.100000001</v>
      </c>
      <c r="U374" s="72">
        <f>+'[4]Datos Anuales (sin Out y Cal)'!O374</f>
        <v>88.9</v>
      </c>
      <c r="V374" s="25">
        <f>+'[4]Datos Anuales (sin Out y Cal)'!P374</f>
        <v>794418.02799999993</v>
      </c>
      <c r="W374" s="72">
        <f>+'[4]Datos Anuales (sin Out y Cal)'!Q374</f>
        <v>1.4119999999999999</v>
      </c>
      <c r="X374" s="25">
        <f>+'[4]Datos Anuales (sin Out y Cal)'!R374</f>
        <v>0</v>
      </c>
      <c r="Y374" s="26"/>
      <c r="AA374" s="27">
        <v>1102760</v>
      </c>
      <c r="AB374" s="27">
        <v>3884</v>
      </c>
      <c r="AC374" s="27">
        <v>19556802</v>
      </c>
      <c r="AD374" s="28">
        <v>0.57479702467446347</v>
      </c>
      <c r="AE374" s="28">
        <v>219.00921428769391</v>
      </c>
    </row>
    <row r="375" spans="1:31" x14ac:dyDescent="0.2">
      <c r="A375" s="24">
        <f>+'[4]Datos Anuales (sin Out y Cal)'!A375</f>
        <v>149</v>
      </c>
      <c r="B375" s="70" t="str">
        <f>+'[4]Datos Anuales (sin Out y Cal)'!B375</f>
        <v xml:space="preserve">Public Service Electric and Gas Company                               </v>
      </c>
      <c r="C375" s="24">
        <f>+'[4]Datos Anuales (sin Out y Cal)'!C375</f>
        <v>2020</v>
      </c>
      <c r="D375" s="31">
        <f>+'[4]Datos Anuales (sin Out y Cal)'!D375</f>
        <v>10440806604.884447</v>
      </c>
      <c r="E375" s="25">
        <f>+'[4]Datos Anuales (sin Out y Cal)'!E375</f>
        <v>367094734.36209488</v>
      </c>
      <c r="F375" s="25">
        <f>+'[4]Datos Anuales (sin Out y Cal)'!F375</f>
        <v>435548319</v>
      </c>
      <c r="G375" s="31">
        <f>+'[4]Datos Anuales (sin Out y Cal)'!G375</f>
        <v>185238720.1449931</v>
      </c>
      <c r="H375" s="30">
        <v>149</v>
      </c>
      <c r="I375" s="31" t="s">
        <v>112</v>
      </c>
      <c r="J375" s="30">
        <v>2020</v>
      </c>
      <c r="K375" s="25">
        <f>+'[4]Datos Anuales (sin Out y Cal)'!H375</f>
        <v>59720398.716336966</v>
      </c>
      <c r="L375" s="25">
        <f>+'[4]Datos Anuales (sin Out y Cal)'!I375</f>
        <v>39673593</v>
      </c>
      <c r="M375" s="25">
        <f>+'[4]Datos Anuales (sin Out y Cal)'!J375</f>
        <v>860238</v>
      </c>
      <c r="N375" s="25">
        <f>+'[4]Datos Anuales (sin Out y Cal)'!K375</f>
        <v>2299414</v>
      </c>
      <c r="O375" s="25">
        <f>+'[4]Datos Anuales (sin Out y Cal)'!L375</f>
        <v>9489.0940394806403</v>
      </c>
      <c r="P375" s="30">
        <v>149</v>
      </c>
      <c r="Q375" s="34" t="s">
        <v>112</v>
      </c>
      <c r="R375" s="30">
        <v>2020</v>
      </c>
      <c r="S375" s="25">
        <f>+'[4]Datos Anuales (sin Out y Cal)'!M375</f>
        <v>173343.91888244546</v>
      </c>
      <c r="T375" s="25">
        <f>+'[4]Datos Anuales (sin Out y Cal)'!N375</f>
        <v>102829794.08</v>
      </c>
      <c r="U375" s="72">
        <f>+'[4]Datos Anuales (sin Out y Cal)'!O375</f>
        <v>44.72</v>
      </c>
      <c r="V375" s="25">
        <f>+'[4]Datos Anuales (sin Out y Cal)'!P375</f>
        <v>2460372.98</v>
      </c>
      <c r="W375" s="72">
        <f>+'[4]Datos Anuales (sin Out y Cal)'!Q375</f>
        <v>1.07</v>
      </c>
      <c r="X375" s="25">
        <f>+'[4]Datos Anuales (sin Out y Cal)'!R375</f>
        <v>0</v>
      </c>
      <c r="Y375" s="26"/>
      <c r="AA375" s="27">
        <v>162622</v>
      </c>
      <c r="AB375" s="27">
        <v>9557</v>
      </c>
      <c r="AC375" s="27">
        <v>22887217</v>
      </c>
      <c r="AD375" s="28">
        <v>0.27338034995984201</v>
      </c>
      <c r="AE375" s="28">
        <v>67.905960519358914</v>
      </c>
    </row>
    <row r="376" spans="1:31" x14ac:dyDescent="0.2">
      <c r="A376" s="24">
        <f>+'[4]Datos Anuales (sin Out y Cal)'!A376</f>
        <v>150</v>
      </c>
      <c r="B376" s="70" t="str">
        <f>+'[4]Datos Anuales (sin Out y Cal)'!B376</f>
        <v xml:space="preserve">Puget Sound Energy, Inc.                                              </v>
      </c>
      <c r="C376" s="24">
        <f>+'[4]Datos Anuales (sin Out y Cal)'!C376</f>
        <v>2020</v>
      </c>
      <c r="D376" s="31">
        <f>+'[4]Datos Anuales (sin Out y Cal)'!D376</f>
        <v>4458021638.70152</v>
      </c>
      <c r="E376" s="25">
        <f>+'[4]Datos Anuales (sin Out y Cal)'!E376</f>
        <v>330359630.74657166</v>
      </c>
      <c r="F376" s="25">
        <f>+'[4]Datos Anuales (sin Out y Cal)'!F376</f>
        <v>161388535</v>
      </c>
      <c r="G376" s="31">
        <f>+'[4]Datos Anuales (sin Out y Cal)'!G376</f>
        <v>89955252.726145148</v>
      </c>
      <c r="H376" s="30">
        <v>150</v>
      </c>
      <c r="I376" s="31" t="s">
        <v>66</v>
      </c>
      <c r="J376" s="30">
        <v>2020</v>
      </c>
      <c r="K376" s="25">
        <f>+'[4]Datos Anuales (sin Out y Cal)'!H376</f>
        <v>47129869.090544961</v>
      </c>
      <c r="L376" s="25">
        <f>+'[4]Datos Anuales (sin Out y Cal)'!I376</f>
        <v>20088222</v>
      </c>
      <c r="M376" s="25">
        <f>+'[4]Datos Anuales (sin Out y Cal)'!J376</f>
        <v>1588951</v>
      </c>
      <c r="N376" s="25">
        <f>+'[4]Datos Anuales (sin Out y Cal)'!K376</f>
        <v>1181577</v>
      </c>
      <c r="O376" s="25">
        <f>+'[4]Datos Anuales (sin Out y Cal)'!L376</f>
        <v>3223.5905781534675</v>
      </c>
      <c r="P376" s="30">
        <v>150</v>
      </c>
      <c r="Q376" s="34" t="s">
        <v>66</v>
      </c>
      <c r="R376" s="30">
        <v>2020</v>
      </c>
      <c r="S376" s="25">
        <f>+'[4]Datos Anuales (sin Out y Cal)'!M376</f>
        <v>38549.083222069487</v>
      </c>
      <c r="T376" s="25">
        <f>+'[4]Datos Anuales (sin Out y Cal)'!N376</f>
        <v>202049667</v>
      </c>
      <c r="U376" s="72">
        <f>+'[4]Datos Anuales (sin Out y Cal)'!O376</f>
        <v>171</v>
      </c>
      <c r="V376" s="25">
        <f>+'[4]Datos Anuales (sin Out y Cal)'!P376</f>
        <v>2008680.9</v>
      </c>
      <c r="W376" s="72">
        <f>+'[4]Datos Anuales (sin Out y Cal)'!Q376</f>
        <v>1.7</v>
      </c>
      <c r="X376" s="25">
        <f>+'[4]Datos Anuales (sin Out y Cal)'!R376</f>
        <v>0</v>
      </c>
      <c r="Y376" s="26"/>
      <c r="AA376" s="27">
        <v>6875538</v>
      </c>
      <c r="AB376" s="27">
        <v>4245</v>
      </c>
      <c r="AC376" s="27">
        <v>28574887</v>
      </c>
      <c r="AD376" s="28">
        <v>0.76842718535370647</v>
      </c>
      <c r="AE376" s="28">
        <v>1021.4094218465325</v>
      </c>
    </row>
    <row r="377" spans="1:31" x14ac:dyDescent="0.2">
      <c r="A377" s="24">
        <f>+'[4]Datos Anuales (sin Out y Cal)'!A377</f>
        <v>151</v>
      </c>
      <c r="B377" s="70" t="str">
        <f>+'[4]Datos Anuales (sin Out y Cal)'!B377</f>
        <v xml:space="preserve">Rochester Gas and Electric Corporation                                </v>
      </c>
      <c r="C377" s="24">
        <f>+'[4]Datos Anuales (sin Out y Cal)'!C377</f>
        <v>2020</v>
      </c>
      <c r="D377" s="31">
        <f>+'[4]Datos Anuales (sin Out y Cal)'!D377</f>
        <v>2581067139.5135293</v>
      </c>
      <c r="E377" s="25">
        <f>+'[4]Datos Anuales (sin Out y Cal)'!E377</f>
        <v>66620753.573125638</v>
      </c>
      <c r="F377" s="25">
        <f>+'[4]Datos Anuales (sin Out y Cal)'!F377</f>
        <v>92752951</v>
      </c>
      <c r="G377" s="31">
        <f>+'[4]Datos Anuales (sin Out y Cal)'!G377</f>
        <v>83406811.506078064</v>
      </c>
      <c r="H377" s="30">
        <v>151</v>
      </c>
      <c r="I377" s="31" t="s">
        <v>125</v>
      </c>
      <c r="J377" s="30">
        <v>2020</v>
      </c>
      <c r="K377" s="25">
        <f>+'[4]Datos Anuales (sin Out y Cal)'!H377</f>
        <v>35968364.531915538</v>
      </c>
      <c r="L377" s="25">
        <f>+'[4]Datos Anuales (sin Out y Cal)'!I377</f>
        <v>6909697</v>
      </c>
      <c r="M377" s="25">
        <f>+'[4]Datos Anuales (sin Out y Cal)'!J377</f>
        <v>475257</v>
      </c>
      <c r="N377" s="25">
        <f>+'[4]Datos Anuales (sin Out y Cal)'!K377</f>
        <v>385873</v>
      </c>
      <c r="O377" s="25">
        <f>+'[4]Datos Anuales (sin Out y Cal)'!L377</f>
        <v>1526.1509030098393</v>
      </c>
      <c r="P377" s="30">
        <v>151</v>
      </c>
      <c r="Q377" s="34" t="s">
        <v>125</v>
      </c>
      <c r="R377" s="30">
        <v>2020</v>
      </c>
      <c r="S377" s="25">
        <f>+'[4]Datos Anuales (sin Out y Cal)'!M377</f>
        <v>25606.062922378394</v>
      </c>
      <c r="T377" s="25">
        <f>+'[4]Datos Anuales (sin Out y Cal)'!N377</f>
        <v>36063690.579999998</v>
      </c>
      <c r="U377" s="72">
        <f>+'[4]Datos Anuales (sin Out y Cal)'!O377</f>
        <v>93.46</v>
      </c>
      <c r="V377" s="25">
        <f>+'[4]Datos Anuales (sin Out y Cal)'!P377</f>
        <v>393590.46</v>
      </c>
      <c r="W377" s="72">
        <f>+'[4]Datos Anuales (sin Out y Cal)'!Q377</f>
        <v>1.02</v>
      </c>
      <c r="X377" s="25">
        <f>+'[4]Datos Anuales (sin Out y Cal)'!R377</f>
        <v>0</v>
      </c>
      <c r="Y377" s="26"/>
      <c r="AA377" s="27">
        <v>178663</v>
      </c>
      <c r="AB377" s="27">
        <v>1563</v>
      </c>
      <c r="AC377" s="27">
        <v>7578212</v>
      </c>
      <c r="AD377" s="28">
        <v>0.5534822098937473</v>
      </c>
      <c r="AE377" s="28">
        <v>36.849096990160731</v>
      </c>
    </row>
    <row r="378" spans="1:31" x14ac:dyDescent="0.2">
      <c r="A378" s="24">
        <f>+'[4]Datos Anuales (sin Out y Cal)'!A378</f>
        <v>152</v>
      </c>
      <c r="B378" s="70" t="str">
        <f>+'[4]Datos Anuales (sin Out y Cal)'!B378</f>
        <v xml:space="preserve">Rockland Electric Company                                             </v>
      </c>
      <c r="C378" s="24">
        <f>+'[4]Datos Anuales (sin Out y Cal)'!C378</f>
        <v>2020</v>
      </c>
      <c r="D378" s="31">
        <f>+'[4]Datos Anuales (sin Out y Cal)'!D378</f>
        <v>377870057.75461435</v>
      </c>
      <c r="E378" s="25">
        <f>+'[4]Datos Anuales (sin Out y Cal)'!E378</f>
        <v>15713496.599111227</v>
      </c>
      <c r="F378" s="25">
        <f>+'[4]Datos Anuales (sin Out y Cal)'!F378</f>
        <v>15946156</v>
      </c>
      <c r="G378" s="31">
        <f>+'[4]Datos Anuales (sin Out y Cal)'!G378</f>
        <v>18039504</v>
      </c>
      <c r="H378" s="30">
        <v>152</v>
      </c>
      <c r="I378" s="31" t="s">
        <v>119</v>
      </c>
      <c r="J378" s="30">
        <v>2020</v>
      </c>
      <c r="K378" s="25">
        <f>+'[4]Datos Anuales (sin Out y Cal)'!H378</f>
        <v>20672230.495278936</v>
      </c>
      <c r="L378" s="25">
        <f>+'[4]Datos Anuales (sin Out y Cal)'!I378</f>
        <v>1493921</v>
      </c>
      <c r="M378" s="25">
        <f>+'[4]Datos Anuales (sin Out y Cal)'!J378</f>
        <v>52581</v>
      </c>
      <c r="N378" s="25">
        <f>+'[4]Datos Anuales (sin Out y Cal)'!K378</f>
        <v>74052</v>
      </c>
      <c r="O378" s="25">
        <f>+'[4]Datos Anuales (sin Out y Cal)'!L378</f>
        <v>395</v>
      </c>
      <c r="P378" s="30">
        <v>152</v>
      </c>
      <c r="Q378" s="34" t="s">
        <v>119</v>
      </c>
      <c r="R378" s="30">
        <v>2020</v>
      </c>
      <c r="S378" s="25">
        <f>+'[4]Datos Anuales (sin Out y Cal)'!M378</f>
        <v>6091.0937807182199</v>
      </c>
      <c r="T378" s="25">
        <f>+'[4]Datos Anuales (sin Out y Cal)'!N378</f>
        <v>8587810.4399999995</v>
      </c>
      <c r="U378" s="72">
        <f>+'[4]Datos Anuales (sin Out y Cal)'!O378</f>
        <v>115.97</v>
      </c>
      <c r="V378" s="25">
        <f>+'[4]Datos Anuales (sin Out y Cal)'!P378</f>
        <v>122407.95600000001</v>
      </c>
      <c r="W378" s="72">
        <f>+'[4]Datos Anuales (sin Out y Cal)'!Q378</f>
        <v>1.653</v>
      </c>
      <c r="X378" s="25">
        <f>+'[4]Datos Anuales (sin Out y Cal)'!R378</f>
        <v>0</v>
      </c>
      <c r="Y378" s="26"/>
      <c r="AA378" s="27">
        <v>0</v>
      </c>
      <c r="AB378" s="27">
        <v>395</v>
      </c>
      <c r="AC378" s="27">
        <v>1547869</v>
      </c>
      <c r="AD378" s="28">
        <v>0.4473351251372753</v>
      </c>
      <c r="AE378" s="28">
        <v>0</v>
      </c>
    </row>
    <row r="379" spans="1:31" x14ac:dyDescent="0.2">
      <c r="A379" s="24">
        <f>+'[4]Datos Anuales (sin Out y Cal)'!A379</f>
        <v>155</v>
      </c>
      <c r="B379" s="70" t="str">
        <f>+'[4]Datos Anuales (sin Out y Cal)'!B379</f>
        <v xml:space="preserve">San Diego Gas &amp; Electric Company                                      </v>
      </c>
      <c r="C379" s="24">
        <f>+'[4]Datos Anuales (sin Out y Cal)'!C379</f>
        <v>2020</v>
      </c>
      <c r="D379" s="31">
        <f>+'[4]Datos Anuales (sin Out y Cal)'!D379</f>
        <v>7039508083.8440294</v>
      </c>
      <c r="E379" s="25">
        <f>+'[4]Datos Anuales (sin Out y Cal)'!E379</f>
        <v>346942835.89589083</v>
      </c>
      <c r="F379" s="25">
        <f>+'[4]Datos Anuales (sin Out y Cal)'!F379</f>
        <v>234145421</v>
      </c>
      <c r="G379" s="31">
        <f>+'[4]Datos Anuales (sin Out y Cal)'!G379</f>
        <v>303144943</v>
      </c>
      <c r="H379" s="30">
        <v>155</v>
      </c>
      <c r="I379" s="31" t="s">
        <v>97</v>
      </c>
      <c r="J379" s="30">
        <v>2020</v>
      </c>
      <c r="K379" s="25">
        <f>+'[4]Datos Anuales (sin Out y Cal)'!H379</f>
        <v>416732743.49356753</v>
      </c>
      <c r="L379" s="25">
        <f>+'[4]Datos Anuales (sin Out y Cal)'!I379</f>
        <v>14398115</v>
      </c>
      <c r="M379" s="25">
        <f>+'[4]Datos Anuales (sin Out y Cal)'!J379</f>
        <v>874332</v>
      </c>
      <c r="N379" s="25">
        <f>+'[4]Datos Anuales (sin Out y Cal)'!K379</f>
        <v>1464830</v>
      </c>
      <c r="O379" s="25">
        <f>+'[4]Datos Anuales (sin Out y Cal)'!L379</f>
        <v>2750.3228586038958</v>
      </c>
      <c r="P379" s="30">
        <v>155</v>
      </c>
      <c r="Q379" s="34" t="s">
        <v>97</v>
      </c>
      <c r="R379" s="30">
        <v>2020</v>
      </c>
      <c r="S379" s="25">
        <f>+'[4]Datos Anuales (sin Out y Cal)'!M379</f>
        <v>25960.107835790091</v>
      </c>
      <c r="T379" s="25">
        <f>+'[4]Datos Anuales (sin Out y Cal)'!N379</f>
        <v>103592777.59999999</v>
      </c>
      <c r="U379" s="72">
        <f>+'[4]Datos Anuales (sin Out y Cal)'!O379</f>
        <v>70.72</v>
      </c>
      <c r="V379" s="25">
        <f>+'[4]Datos Anuales (sin Out y Cal)'!P379</f>
        <v>1166004.6800000002</v>
      </c>
      <c r="W379" s="72">
        <f>+'[4]Datos Anuales (sin Out y Cal)'!Q379</f>
        <v>0.79600000000000004</v>
      </c>
      <c r="X379" s="25">
        <f>+'[4]Datos Anuales (sin Out y Cal)'!R379</f>
        <v>0</v>
      </c>
      <c r="Y379" s="26"/>
      <c r="AA379" s="27">
        <v>10344942</v>
      </c>
      <c r="AB379" s="27">
        <v>4608</v>
      </c>
      <c r="AC379" s="27">
        <v>25660806</v>
      </c>
      <c r="AD379" s="28">
        <v>0.6357022034341705</v>
      </c>
      <c r="AE379" s="28">
        <v>1857.6771413961039</v>
      </c>
    </row>
    <row r="380" spans="1:31" x14ac:dyDescent="0.2">
      <c r="A380" s="24">
        <f>+'[4]Datos Anuales (sin Out y Cal)'!A380</f>
        <v>157</v>
      </c>
      <c r="B380" s="70" t="str">
        <f>+'[4]Datos Anuales (sin Out y Cal)'!B380</f>
        <v xml:space="preserve">Sierra Pacific Power Company d/b/a NV Energy                          </v>
      </c>
      <c r="C380" s="24">
        <f>+'[4]Datos Anuales (sin Out y Cal)'!C380</f>
        <v>2020</v>
      </c>
      <c r="D380" s="31">
        <f>+'[4]Datos Anuales (sin Out y Cal)'!D380</f>
        <v>2355508257.3048677</v>
      </c>
      <c r="E380" s="25">
        <f>+'[4]Datos Anuales (sin Out y Cal)'!E380</f>
        <v>93069330.986921191</v>
      </c>
      <c r="F380" s="25">
        <f>+'[4]Datos Anuales (sin Out y Cal)'!F380</f>
        <v>25797399</v>
      </c>
      <c r="G380" s="31">
        <f>+'[4]Datos Anuales (sin Out y Cal)'!G380</f>
        <v>26730253</v>
      </c>
      <c r="H380" s="30">
        <v>157</v>
      </c>
      <c r="I380" s="31" t="s">
        <v>93</v>
      </c>
      <c r="J380" s="30">
        <v>2020</v>
      </c>
      <c r="K380" s="25">
        <f>+'[4]Datos Anuales (sin Out y Cal)'!H380</f>
        <v>9333307.3237539865</v>
      </c>
      <c r="L380" s="25">
        <f>+'[4]Datos Anuales (sin Out y Cal)'!I380</f>
        <v>9208624</v>
      </c>
      <c r="M380" s="25">
        <f>+'[4]Datos Anuales (sin Out y Cal)'!J380</f>
        <v>1072442</v>
      </c>
      <c r="N380" s="25">
        <f>+'[4]Datos Anuales (sin Out y Cal)'!K380</f>
        <v>358707</v>
      </c>
      <c r="O380" s="25">
        <f>+'[4]Datos Anuales (sin Out y Cal)'!L380</f>
        <v>1802.7766713782526</v>
      </c>
      <c r="P380" s="30">
        <v>157</v>
      </c>
      <c r="Q380" s="34" t="s">
        <v>93</v>
      </c>
      <c r="R380" s="30">
        <v>2020</v>
      </c>
      <c r="S380" s="25">
        <f>+'[4]Datos Anuales (sin Out y Cal)'!M380</f>
        <v>27644.619025657783</v>
      </c>
      <c r="T380" s="25">
        <f>+'[4]Datos Anuales (sin Out y Cal)'!N380</f>
        <v>35942441.399999999</v>
      </c>
      <c r="U380" s="72">
        <f>+'[4]Datos Anuales (sin Out y Cal)'!O380</f>
        <v>100.2</v>
      </c>
      <c r="V380" s="25">
        <f>+'[4]Datos Anuales (sin Out y Cal)'!P380</f>
        <v>455557.89</v>
      </c>
      <c r="W380" s="72">
        <f>+'[4]Datos Anuales (sin Out y Cal)'!Q380</f>
        <v>1.27</v>
      </c>
      <c r="X380" s="25">
        <f>+'[4]Datos Anuales (sin Out y Cal)'!R380</f>
        <v>0</v>
      </c>
      <c r="Y380" s="26"/>
      <c r="AA380" s="27">
        <v>590661</v>
      </c>
      <c r="AB380" s="27">
        <v>1906</v>
      </c>
      <c r="AC380" s="27">
        <v>10906448</v>
      </c>
      <c r="AD380" s="28">
        <v>0.65321527308619265</v>
      </c>
      <c r="AE380" s="28">
        <v>103.22332862174741</v>
      </c>
    </row>
    <row r="381" spans="1:31" x14ac:dyDescent="0.2">
      <c r="A381" s="24">
        <f>+'[4]Datos Anuales (sin Out y Cal)'!A381</f>
        <v>159</v>
      </c>
      <c r="B381" s="70" t="str">
        <f>+'[4]Datos Anuales (sin Out y Cal)'!B381</f>
        <v xml:space="preserve">South Carolina Electric &amp; Gas Company                                 </v>
      </c>
      <c r="C381" s="24">
        <f>+'[4]Datos Anuales (sin Out y Cal)'!C381</f>
        <v>2020</v>
      </c>
      <c r="D381" s="31">
        <f>+'[4]Datos Anuales (sin Out y Cal)'!D381</f>
        <v>3790636529.4573765</v>
      </c>
      <c r="E381" s="25">
        <f>+'[4]Datos Anuales (sin Out y Cal)'!E381</f>
        <v>209517912.09886271</v>
      </c>
      <c r="F381" s="25">
        <f>+'[4]Datos Anuales (sin Out y Cal)'!F381</f>
        <v>69176197</v>
      </c>
      <c r="G381" s="31">
        <f>+'[4]Datos Anuales (sin Out y Cal)'!G381</f>
        <v>60278367.705237642</v>
      </c>
      <c r="H381" s="30">
        <v>159</v>
      </c>
      <c r="I381" s="31" t="s">
        <v>95</v>
      </c>
      <c r="J381" s="30">
        <v>2020</v>
      </c>
      <c r="K381" s="25">
        <f>+'[4]Datos Anuales (sin Out y Cal)'!H381</f>
        <v>30756529.215132453</v>
      </c>
      <c r="L381" s="25">
        <f>+'[4]Datos Anuales (sin Out y Cal)'!I381</f>
        <v>21261364</v>
      </c>
      <c r="M381" s="25">
        <f>+'[4]Datos Anuales (sin Out y Cal)'!J381</f>
        <v>875856</v>
      </c>
      <c r="N381" s="25">
        <f>+'[4]Datos Anuales (sin Out y Cal)'!K381</f>
        <v>752674</v>
      </c>
      <c r="O381" s="25">
        <f>+'[4]Datos Anuales (sin Out y Cal)'!L381</f>
        <v>4415.5805550008599</v>
      </c>
      <c r="P381" s="30">
        <v>159</v>
      </c>
      <c r="Q381" s="34" t="s">
        <v>95</v>
      </c>
      <c r="R381" s="30">
        <v>2020</v>
      </c>
      <c r="S381" s="25">
        <f>+'[4]Datos Anuales (sin Out y Cal)'!M381</f>
        <v>38330.321781353858</v>
      </c>
      <c r="T381" s="25">
        <f>+'[4]Datos Anuales (sin Out y Cal)'!N381</f>
        <v>66408427.020000003</v>
      </c>
      <c r="U381" s="72">
        <f>+'[4]Datos Anuales (sin Out y Cal)'!O381</f>
        <v>88.23</v>
      </c>
      <c r="V381" s="25">
        <f>+'[4]Datos Anuales (sin Out y Cal)'!P381</f>
        <v>1053743.5999999999</v>
      </c>
      <c r="W381" s="72">
        <f>+'[4]Datos Anuales (sin Out y Cal)'!Q381</f>
        <v>1.4</v>
      </c>
      <c r="X381" s="25">
        <f>+'[4]Datos Anuales (sin Out y Cal)'!R381</f>
        <v>0</v>
      </c>
      <c r="Y381" s="26"/>
      <c r="AA381" s="27">
        <v>857512</v>
      </c>
      <c r="AB381" s="27">
        <v>4586</v>
      </c>
      <c r="AC381" s="27">
        <v>23075712</v>
      </c>
      <c r="AD381" s="28">
        <v>0.5744033359420273</v>
      </c>
      <c r="AE381" s="28">
        <v>170.41944499914021</v>
      </c>
    </row>
    <row r="382" spans="1:31" x14ac:dyDescent="0.2">
      <c r="A382" s="24">
        <f>+'[4]Datos Anuales (sin Out y Cal)'!A382</f>
        <v>161</v>
      </c>
      <c r="B382" s="70" t="str">
        <f>+'[4]Datos Anuales (sin Out y Cal)'!B382</f>
        <v xml:space="preserve">Southern California Edison Company                                    </v>
      </c>
      <c r="C382" s="24">
        <f>+'[4]Datos Anuales (sin Out y Cal)'!C382</f>
        <v>2020</v>
      </c>
      <c r="D382" s="31">
        <f>+'[4]Datos Anuales (sin Out y Cal)'!D382</f>
        <v>27486925003.930584</v>
      </c>
      <c r="E382" s="25">
        <f>+'[4]Datos Anuales (sin Out y Cal)'!E382</f>
        <v>1283585823.3457737</v>
      </c>
      <c r="F382" s="25">
        <f>+'[4]Datos Anuales (sin Out y Cal)'!F382</f>
        <v>727441786</v>
      </c>
      <c r="G382" s="31">
        <f>+'[4]Datos Anuales (sin Out y Cal)'!G382</f>
        <v>1214796646</v>
      </c>
      <c r="H382" s="30">
        <v>161</v>
      </c>
      <c r="I382" s="31" t="s">
        <v>114</v>
      </c>
      <c r="J382" s="30">
        <v>2020</v>
      </c>
      <c r="K382" s="25">
        <f>+'[4]Datos Anuales (sin Out y Cal)'!H382</f>
        <v>2225777455.1814232</v>
      </c>
      <c r="L382" s="25">
        <f>+'[4]Datos Anuales (sin Out y Cal)'!I382</f>
        <v>83507633</v>
      </c>
      <c r="M382" s="25">
        <f>+'[4]Datos Anuales (sin Out y Cal)'!J382</f>
        <v>3630383</v>
      </c>
      <c r="N382" s="25">
        <f>+'[4]Datos Anuales (sin Out y Cal)'!K382</f>
        <v>5167842</v>
      </c>
      <c r="O382" s="25">
        <f>+'[4]Datos Anuales (sin Out y Cal)'!L382</f>
        <v>21866.807052254328</v>
      </c>
      <c r="P382" s="30">
        <v>161</v>
      </c>
      <c r="Q382" s="34" t="s">
        <v>114</v>
      </c>
      <c r="R382" s="30">
        <v>2020</v>
      </c>
      <c r="S382" s="25">
        <f>+'[4]Datos Anuales (sin Out y Cal)'!M382</f>
        <v>137536.03168667396</v>
      </c>
      <c r="T382" s="25">
        <f>+'[4]Datos Anuales (sin Out y Cal)'!N382</f>
        <v>471823974.59999996</v>
      </c>
      <c r="U382" s="72">
        <f>+'[4]Datos Anuales (sin Out y Cal)'!O382</f>
        <v>91.3</v>
      </c>
      <c r="V382" s="25">
        <f>+'[4]Datos Anuales (sin Out y Cal)'!P382</f>
        <v>5477912.5200000005</v>
      </c>
      <c r="W382" s="72">
        <f>+'[4]Datos Anuales (sin Out y Cal)'!Q382</f>
        <v>1.06</v>
      </c>
      <c r="X382" s="25">
        <f>+'[4]Datos Anuales (sin Out y Cal)'!R382</f>
        <v>0</v>
      </c>
      <c r="Y382" s="26"/>
      <c r="AA382" s="27">
        <v>4185296</v>
      </c>
      <c r="AB382" s="27">
        <v>23328</v>
      </c>
      <c r="AC382" s="27">
        <v>66818407</v>
      </c>
      <c r="AD382" s="28">
        <v>0.32697496707662338</v>
      </c>
      <c r="AE382" s="28">
        <v>1461.1929477456713</v>
      </c>
    </row>
    <row r="383" spans="1:31" x14ac:dyDescent="0.2">
      <c r="A383" s="24">
        <f>+'[4]Datos Anuales (sin Out y Cal)'!A383</f>
        <v>163</v>
      </c>
      <c r="B383" s="70" t="str">
        <f>+'[4]Datos Anuales (sin Out y Cal)'!B383</f>
        <v xml:space="preserve">Southern Indiana Gas and Electric Company                             </v>
      </c>
      <c r="C383" s="24">
        <f>+'[4]Datos Anuales (sin Out y Cal)'!C383</f>
        <v>2020</v>
      </c>
      <c r="D383" s="31">
        <f>+'[4]Datos Anuales (sin Out y Cal)'!D383</f>
        <v>1225370890.3109884</v>
      </c>
      <c r="E383" s="25">
        <f>+'[4]Datos Anuales (sin Out y Cal)'!E383</f>
        <v>33987517.078149535</v>
      </c>
      <c r="F383" s="25">
        <f>+'[4]Datos Anuales (sin Out y Cal)'!F383</f>
        <v>16624304</v>
      </c>
      <c r="G383" s="31">
        <f>+'[4]Datos Anuales (sin Out y Cal)'!G383</f>
        <v>20481225.735326152</v>
      </c>
      <c r="H383" s="30">
        <v>163</v>
      </c>
      <c r="I383" s="31" t="s">
        <v>103</v>
      </c>
      <c r="J383" s="30">
        <v>2020</v>
      </c>
      <c r="K383" s="25">
        <f>+'[4]Datos Anuales (sin Out y Cal)'!H383</f>
        <v>7500880.9698969219</v>
      </c>
      <c r="L383" s="25">
        <f>+'[4]Datos Anuales (sin Out y Cal)'!I383</f>
        <v>4495185</v>
      </c>
      <c r="M383" s="25">
        <f>+'[4]Datos Anuales (sin Out y Cal)'!J383</f>
        <v>259052</v>
      </c>
      <c r="N383" s="25">
        <f>+'[4]Datos Anuales (sin Out y Cal)'!K383</f>
        <v>148706</v>
      </c>
      <c r="O383" s="25">
        <f>+'[4]Datos Anuales (sin Out y Cal)'!L383</f>
        <v>1017.821477079549</v>
      </c>
      <c r="P383" s="30">
        <v>163</v>
      </c>
      <c r="Q383" s="34" t="s">
        <v>103</v>
      </c>
      <c r="R383" s="30">
        <v>2020</v>
      </c>
      <c r="S383" s="25">
        <f>+'[4]Datos Anuales (sin Out y Cal)'!M383</f>
        <v>10120.667650308569</v>
      </c>
      <c r="T383" s="25">
        <f>+'[4]Datos Anuales (sin Out y Cal)'!N383</f>
        <v>11658550.4</v>
      </c>
      <c r="U383" s="72">
        <f>+'[4]Datos Anuales (sin Out y Cal)'!O383</f>
        <v>78.400000000000006</v>
      </c>
      <c r="V383" s="25">
        <f>+'[4]Datos Anuales (sin Out y Cal)'!P383</f>
        <v>148706</v>
      </c>
      <c r="W383" s="72">
        <f>+'[4]Datos Anuales (sin Out y Cal)'!Q383</f>
        <v>1</v>
      </c>
      <c r="X383" s="25">
        <f>+'[4]Datos Anuales (sin Out y Cal)'!R383</f>
        <v>0</v>
      </c>
      <c r="Y383" s="26"/>
      <c r="AA383" s="27">
        <v>384752</v>
      </c>
      <c r="AB383" s="27">
        <v>1100</v>
      </c>
      <c r="AC383" s="27">
        <v>5150095</v>
      </c>
      <c r="AD383" s="28">
        <v>0.53446398920713989</v>
      </c>
      <c r="AE383" s="28">
        <v>82.178522920450987</v>
      </c>
    </row>
    <row r="384" spans="1:31" x14ac:dyDescent="0.2">
      <c r="A384" s="24">
        <f>+'[4]Datos Anuales (sin Out y Cal)'!A384</f>
        <v>164</v>
      </c>
      <c r="B384" s="70" t="str">
        <f>+'[4]Datos Anuales (sin Out y Cal)'!B384</f>
        <v xml:space="preserve">Southwestern Electric Power Company                                   </v>
      </c>
      <c r="C384" s="24">
        <f>+'[4]Datos Anuales (sin Out y Cal)'!C384</f>
        <v>2020</v>
      </c>
      <c r="D384" s="31">
        <f>+'[4]Datos Anuales (sin Out y Cal)'!D384</f>
        <v>2599759690.4085736</v>
      </c>
      <c r="E384" s="25">
        <f>+'[4]Datos Anuales (sin Out y Cal)'!E384</f>
        <v>113259751.89410445</v>
      </c>
      <c r="F384" s="25">
        <f>+'[4]Datos Anuales (sin Out y Cal)'!F384</f>
        <v>43441640</v>
      </c>
      <c r="G384" s="31">
        <f>+'[4]Datos Anuales (sin Out y Cal)'!G384</f>
        <v>84613790</v>
      </c>
      <c r="H384" s="30">
        <v>164</v>
      </c>
      <c r="I384" s="31" t="s">
        <v>45</v>
      </c>
      <c r="J384" s="30">
        <v>2020</v>
      </c>
      <c r="K384" s="25">
        <f>+'[4]Datos Anuales (sin Out y Cal)'!H384</f>
        <v>10002717.948437901</v>
      </c>
      <c r="L384" s="25">
        <f>+'[4]Datos Anuales (sin Out y Cal)'!I384</f>
        <v>16253923</v>
      </c>
      <c r="M384" s="25">
        <f>+'[4]Datos Anuales (sin Out y Cal)'!J384</f>
        <v>671828</v>
      </c>
      <c r="N384" s="25">
        <f>+'[4]Datos Anuales (sin Out y Cal)'!K384</f>
        <v>543101</v>
      </c>
      <c r="O384" s="25">
        <f>+'[4]Datos Anuales (sin Out y Cal)'!L384</f>
        <v>3124.9200711123308</v>
      </c>
      <c r="P384" s="30">
        <v>164</v>
      </c>
      <c r="Q384" s="34" t="s">
        <v>45</v>
      </c>
      <c r="R384" s="30">
        <v>2020</v>
      </c>
      <c r="S384" s="25">
        <f>+'[4]Datos Anuales (sin Out y Cal)'!M384</f>
        <v>44949.247462289204</v>
      </c>
      <c r="T384" s="25">
        <f>+'[4]Datos Anuales (sin Out y Cal)'!N384</f>
        <v>100582305.19999999</v>
      </c>
      <c r="U384" s="72">
        <f>+'[4]Datos Anuales (sin Out y Cal)'!O384</f>
        <v>185.2</v>
      </c>
      <c r="V384" s="25">
        <f>+'[4]Datos Anuales (sin Out y Cal)'!P384</f>
        <v>914038.98300000001</v>
      </c>
      <c r="W384" s="72">
        <f>+'[4]Datos Anuales (sin Out y Cal)'!Q384</f>
        <v>1.6830000000000001</v>
      </c>
      <c r="X384" s="25">
        <f>+'[4]Datos Anuales (sin Out y Cal)'!R384</f>
        <v>0</v>
      </c>
      <c r="Y384" s="26"/>
      <c r="AA384" s="27">
        <v>6682802</v>
      </c>
      <c r="AB384" s="27">
        <v>4350</v>
      </c>
      <c r="AC384" s="27">
        <v>23729218</v>
      </c>
      <c r="AD384" s="28">
        <v>0.62271605521440188</v>
      </c>
      <c r="AE384" s="28">
        <v>1225.0799288876692</v>
      </c>
    </row>
    <row r="385" spans="1:31" x14ac:dyDescent="0.2">
      <c r="A385" s="24">
        <f>+'[4]Datos Anuales (sin Out y Cal)'!A385</f>
        <v>166</v>
      </c>
      <c r="B385" s="70" t="str">
        <f>+'[4]Datos Anuales (sin Out y Cal)'!B385</f>
        <v xml:space="preserve">Southwestern Public Service Company                                   </v>
      </c>
      <c r="C385" s="24">
        <f>+'[4]Datos Anuales (sin Out y Cal)'!C385</f>
        <v>2020</v>
      </c>
      <c r="D385" s="31">
        <f>+'[4]Datos Anuales (sin Out y Cal)'!D385</f>
        <v>3172253641.3945165</v>
      </c>
      <c r="E385" s="25">
        <f>+'[4]Datos Anuales (sin Out y Cal)'!E385</f>
        <v>89277455.49727118</v>
      </c>
      <c r="F385" s="25">
        <f>+'[4]Datos Anuales (sin Out y Cal)'!F385</f>
        <v>37921394</v>
      </c>
      <c r="G385" s="31">
        <f>+'[4]Datos Anuales (sin Out y Cal)'!G385</f>
        <v>45007426.341948934</v>
      </c>
      <c r="H385" s="30">
        <v>166</v>
      </c>
      <c r="I385" s="31" t="s">
        <v>116</v>
      </c>
      <c r="J385" s="30">
        <v>2020</v>
      </c>
      <c r="K385" s="25">
        <f>+'[4]Datos Anuales (sin Out y Cal)'!H385</f>
        <v>15268746.462823795</v>
      </c>
      <c r="L385" s="25">
        <f>+'[4]Datos Anuales (sin Out y Cal)'!I385</f>
        <v>20574257</v>
      </c>
      <c r="M385" s="25">
        <f>+'[4]Datos Anuales (sin Out y Cal)'!J385</f>
        <v>670823</v>
      </c>
      <c r="N385" s="25">
        <f>+'[4]Datos Anuales (sin Out y Cal)'!K385</f>
        <v>396997</v>
      </c>
      <c r="O385" s="25">
        <f>+'[4]Datos Anuales (sin Out y Cal)'!L385</f>
        <v>2930.8152638705478</v>
      </c>
      <c r="P385" s="30">
        <v>166</v>
      </c>
      <c r="Q385" s="34" t="s">
        <v>116</v>
      </c>
      <c r="R385" s="30">
        <v>2020</v>
      </c>
      <c r="S385" s="25">
        <f>+'[4]Datos Anuales (sin Out y Cal)'!M385</f>
        <v>35444.535170123338</v>
      </c>
      <c r="T385" s="25">
        <f>+'[4]Datos Anuales (sin Out y Cal)'!N385</f>
        <v>41181292.803999998</v>
      </c>
      <c r="U385" s="72">
        <f>+'[4]Datos Anuales (sin Out y Cal)'!O385</f>
        <v>103.732</v>
      </c>
      <c r="V385" s="25">
        <f>+'[4]Datos Anuales (sin Out y Cal)'!P385</f>
        <v>385881.08399999997</v>
      </c>
      <c r="W385" s="72">
        <f>+'[4]Datos Anuales (sin Out y Cal)'!Q385</f>
        <v>0.97199999999999998</v>
      </c>
      <c r="X385" s="25">
        <f>+'[4]Datos Anuales (sin Out y Cal)'!R385</f>
        <v>0</v>
      </c>
      <c r="Y385" s="26"/>
      <c r="AA385" s="27">
        <v>8612293</v>
      </c>
      <c r="AB385" s="27">
        <v>4118</v>
      </c>
      <c r="AC385" s="27">
        <v>29873550</v>
      </c>
      <c r="AD385" s="28">
        <v>0.828125935585169</v>
      </c>
      <c r="AE385" s="28">
        <v>1187.1847361294524</v>
      </c>
    </row>
    <row r="386" spans="1:31" x14ac:dyDescent="0.2">
      <c r="A386" s="24">
        <f>+'[4]Datos Anuales (sin Out y Cal)'!A386</f>
        <v>167</v>
      </c>
      <c r="B386" s="70" t="str">
        <f>+'[4]Datos Anuales (sin Out y Cal)'!B386</f>
        <v xml:space="preserve">Superior Water, Light and Power Company                               </v>
      </c>
      <c r="C386" s="24">
        <f>+'[4]Datos Anuales (sin Out y Cal)'!C386</f>
        <v>2020</v>
      </c>
      <c r="D386" s="31">
        <f>+'[4]Datos Anuales (sin Out y Cal)'!D386</f>
        <v>53567977.567052402</v>
      </c>
      <c r="E386" s="25">
        <f>+'[4]Datos Anuales (sin Out y Cal)'!E386</f>
        <v>5199298.5313451998</v>
      </c>
      <c r="F386" s="25">
        <f>+'[4]Datos Anuales (sin Out y Cal)'!F386</f>
        <v>2173771</v>
      </c>
      <c r="G386" s="31">
        <f>+'[4]Datos Anuales (sin Out y Cal)'!G386</f>
        <v>873439.16840112989</v>
      </c>
      <c r="H386" s="30">
        <v>167</v>
      </c>
      <c r="I386" s="31" t="s">
        <v>118</v>
      </c>
      <c r="J386" s="30">
        <v>2020</v>
      </c>
      <c r="K386" s="25">
        <f>+'[4]Datos Anuales (sin Out y Cal)'!H386</f>
        <v>2430528.7960803844</v>
      </c>
      <c r="L386" s="25">
        <f>+'[4]Datos Anuales (sin Out y Cal)'!I386</f>
        <v>745315</v>
      </c>
      <c r="M386" s="25">
        <f>+'[4]Datos Anuales (sin Out y Cal)'!J386</f>
        <v>10530</v>
      </c>
      <c r="N386" s="25">
        <f>+'[4]Datos Anuales (sin Out y Cal)'!K386</f>
        <v>15014</v>
      </c>
      <c r="O386" s="25">
        <f>+'[4]Datos Anuales (sin Out y Cal)'!L386</f>
        <v>115</v>
      </c>
      <c r="P386" s="30">
        <v>167</v>
      </c>
      <c r="Q386" s="34" t="s">
        <v>118</v>
      </c>
      <c r="R386" s="30">
        <v>2020</v>
      </c>
      <c r="S386" s="25">
        <f>+'[4]Datos Anuales (sin Out y Cal)'!M386</f>
        <v>403.47403161345744</v>
      </c>
      <c r="T386" s="25">
        <f>+'[4]Datos Anuales (sin Out y Cal)'!N386</f>
        <v>594554.4</v>
      </c>
      <c r="U386" s="72">
        <f>+'[4]Datos Anuales (sin Out y Cal)'!O386</f>
        <v>39.6</v>
      </c>
      <c r="V386" s="25">
        <f>+'[4]Datos Anuales (sin Out y Cal)'!P386</f>
        <v>7957.42</v>
      </c>
      <c r="W386" s="72">
        <f>+'[4]Datos Anuales (sin Out y Cal)'!Q386</f>
        <v>0.53</v>
      </c>
      <c r="X386" s="25">
        <f>+'[4]Datos Anuales (sin Out y Cal)'!R386</f>
        <v>0</v>
      </c>
      <c r="Y386" s="26"/>
      <c r="AA386" s="27">
        <v>0</v>
      </c>
      <c r="AB386" s="27">
        <v>115</v>
      </c>
      <c r="AC386" s="27">
        <v>755845</v>
      </c>
      <c r="AD386" s="28">
        <v>0.75029283303553695</v>
      </c>
      <c r="AE386" s="28">
        <v>0</v>
      </c>
    </row>
    <row r="387" spans="1:31" x14ac:dyDescent="0.2">
      <c r="A387" s="24">
        <f>+'[4]Datos Anuales (sin Out y Cal)'!A387</f>
        <v>170</v>
      </c>
      <c r="B387" s="70" t="str">
        <f>+'[4]Datos Anuales (sin Out y Cal)'!B387</f>
        <v xml:space="preserve">Tampa Electric Company                                                </v>
      </c>
      <c r="C387" s="24">
        <f>+'[4]Datos Anuales (sin Out y Cal)'!C387</f>
        <v>2020</v>
      </c>
      <c r="D387" s="31">
        <f>+'[4]Datos Anuales (sin Out y Cal)'!D387</f>
        <v>2607690218.9074025</v>
      </c>
      <c r="E387" s="25">
        <f>+'[4]Datos Anuales (sin Out y Cal)'!E387</f>
        <v>99075186.544120103</v>
      </c>
      <c r="F387" s="25">
        <f>+'[4]Datos Anuales (sin Out y Cal)'!F387</f>
        <v>75139394</v>
      </c>
      <c r="G387" s="31">
        <f>+'[4]Datos Anuales (sin Out y Cal)'!G387</f>
        <v>47414975</v>
      </c>
      <c r="H387" s="30">
        <v>170</v>
      </c>
      <c r="I387" s="31" t="s">
        <v>120</v>
      </c>
      <c r="J387" s="30">
        <v>2020</v>
      </c>
      <c r="K387" s="25">
        <f>+'[4]Datos Anuales (sin Out y Cal)'!H387</f>
        <v>30108409.881532017</v>
      </c>
      <c r="L387" s="25">
        <f>+'[4]Datos Anuales (sin Out y Cal)'!I387</f>
        <v>19953730</v>
      </c>
      <c r="M387" s="25">
        <f>+'[4]Datos Anuales (sin Out y Cal)'!J387</f>
        <v>1089257</v>
      </c>
      <c r="N387" s="25">
        <f>+'[4]Datos Anuales (sin Out y Cal)'!K387</f>
        <v>786048</v>
      </c>
      <c r="O387" s="25">
        <f>+'[4]Datos Anuales (sin Out y Cal)'!L387</f>
        <v>4034.537931570107</v>
      </c>
      <c r="P387" s="30">
        <v>170</v>
      </c>
      <c r="Q387" s="34" t="s">
        <v>120</v>
      </c>
      <c r="R387" s="30">
        <v>2020</v>
      </c>
      <c r="S387" s="25">
        <f>+'[4]Datos Anuales (sin Out y Cal)'!M387</f>
        <v>21551.035219138204</v>
      </c>
      <c r="T387" s="25">
        <f>+'[4]Datos Anuales (sin Out y Cal)'!N387</f>
        <v>58930018.560000002</v>
      </c>
      <c r="U387" s="72">
        <f>+'[4]Datos Anuales (sin Out y Cal)'!O387</f>
        <v>74.97</v>
      </c>
      <c r="V387" s="25">
        <f>+'[4]Datos Anuales (sin Out y Cal)'!P387</f>
        <v>966839.04</v>
      </c>
      <c r="W387" s="72">
        <f>+'[4]Datos Anuales (sin Out y Cal)'!Q387</f>
        <v>1.23</v>
      </c>
      <c r="X387" s="25">
        <f>+'[4]Datos Anuales (sin Out y Cal)'!R387</f>
        <v>0</v>
      </c>
      <c r="Y387" s="26"/>
      <c r="AA387" s="27">
        <v>75560</v>
      </c>
      <c r="AB387" s="27">
        <v>4049</v>
      </c>
      <c r="AC387" s="27">
        <v>21154819</v>
      </c>
      <c r="AD387" s="28">
        <v>0.59642718592222443</v>
      </c>
      <c r="AE387" s="28">
        <v>14.462068429892973</v>
      </c>
    </row>
    <row r="388" spans="1:31" x14ac:dyDescent="0.2">
      <c r="A388" s="24">
        <f>+'[4]Datos Anuales (sin Out y Cal)'!A388</f>
        <v>175</v>
      </c>
      <c r="B388" s="70" t="str">
        <f>+'[4]Datos Anuales (sin Out y Cal)'!B388</f>
        <v xml:space="preserve">Toledo Edison Company, The                                            </v>
      </c>
      <c r="C388" s="24">
        <f>+'[4]Datos Anuales (sin Out y Cal)'!C388</f>
        <v>2020</v>
      </c>
      <c r="D388" s="31">
        <f>+'[4]Datos Anuales (sin Out y Cal)'!D388</f>
        <v>1363955212.6078799</v>
      </c>
      <c r="E388" s="25">
        <f>+'[4]Datos Anuales (sin Out y Cal)'!E388</f>
        <v>97747288.83995527</v>
      </c>
      <c r="F388" s="25">
        <f>+'[4]Datos Anuales (sin Out y Cal)'!F388</f>
        <v>30627371</v>
      </c>
      <c r="G388" s="31">
        <f>+'[4]Datos Anuales (sin Out y Cal)'!G388</f>
        <v>19529853.541599371</v>
      </c>
      <c r="H388" s="30">
        <v>175</v>
      </c>
      <c r="I388" s="31" t="s">
        <v>126</v>
      </c>
      <c r="J388" s="30">
        <v>2020</v>
      </c>
      <c r="K388" s="25">
        <f>+'[4]Datos Anuales (sin Out y Cal)'!H388</f>
        <v>6536115.5062917704</v>
      </c>
      <c r="L388" s="25">
        <f>+'[4]Datos Anuales (sin Out y Cal)'!I388</f>
        <v>10217416</v>
      </c>
      <c r="M388" s="25">
        <f>+'[4]Datos Anuales (sin Out y Cal)'!J388</f>
        <v>50335</v>
      </c>
      <c r="N388" s="25">
        <f>+'[4]Datos Anuales (sin Out y Cal)'!K388</f>
        <v>313654</v>
      </c>
      <c r="O388" s="25">
        <f>+'[4]Datos Anuales (sin Out y Cal)'!L388</f>
        <v>2265</v>
      </c>
      <c r="P388" s="30">
        <v>175</v>
      </c>
      <c r="Q388" s="34" t="s">
        <v>126</v>
      </c>
      <c r="R388" s="30">
        <v>2020</v>
      </c>
      <c r="S388" s="25">
        <f>+'[4]Datos Anuales (sin Out y Cal)'!M388</f>
        <v>30285.04587424306</v>
      </c>
      <c r="T388" s="25">
        <f>+'[4]Datos Anuales (sin Out y Cal)'!N388</f>
        <v>20940482.002</v>
      </c>
      <c r="U388" s="72">
        <f>+'[4]Datos Anuales (sin Out y Cal)'!O388</f>
        <v>66.763000000000005</v>
      </c>
      <c r="V388" s="25">
        <f>+'[4]Datos Anuales (sin Out y Cal)'!P388</f>
        <v>250923.2</v>
      </c>
      <c r="W388" s="72">
        <f>+'[4]Datos Anuales (sin Out y Cal)'!Q388</f>
        <v>0.8</v>
      </c>
      <c r="X388" s="25">
        <f>+'[4]Datos Anuales (sin Out y Cal)'!R388</f>
        <v>0</v>
      </c>
      <c r="Y388" s="26"/>
      <c r="AA388" s="27">
        <v>0</v>
      </c>
      <c r="AB388" s="27">
        <v>2265</v>
      </c>
      <c r="AC388" s="27">
        <v>1144659</v>
      </c>
      <c r="AD388" s="28">
        <v>5.7690435150745407E-2</v>
      </c>
      <c r="AE388" s="28">
        <v>0</v>
      </c>
    </row>
    <row r="389" spans="1:31" x14ac:dyDescent="0.2">
      <c r="A389" s="24">
        <f>+'[4]Datos Anuales (sin Out y Cal)'!A389</f>
        <v>177</v>
      </c>
      <c r="B389" s="70" t="str">
        <f>+'[4]Datos Anuales (sin Out y Cal)'!B389</f>
        <v xml:space="preserve">UNION ELECTRIC COMPANY                                                </v>
      </c>
      <c r="C389" s="24">
        <f>+'[4]Datos Anuales (sin Out y Cal)'!C389</f>
        <v>2020</v>
      </c>
      <c r="D389" s="31">
        <f>+'[4]Datos Anuales (sin Out y Cal)'!D389</f>
        <v>8129929462.1874104</v>
      </c>
      <c r="E389" s="25">
        <f>+'[4]Datos Anuales (sin Out y Cal)'!E389</f>
        <v>231387551.54841304</v>
      </c>
      <c r="F389" s="25">
        <f>+'[4]Datos Anuales (sin Out y Cal)'!F389</f>
        <v>158128175</v>
      </c>
      <c r="G389" s="31">
        <f>+'[4]Datos Anuales (sin Out y Cal)'!G389</f>
        <v>133207996</v>
      </c>
      <c r="H389" s="30">
        <v>177</v>
      </c>
      <c r="I389" s="31" t="s">
        <v>79</v>
      </c>
      <c r="J389" s="30">
        <v>2020</v>
      </c>
      <c r="K389" s="25">
        <f>+'[4]Datos Anuales (sin Out y Cal)'!H389</f>
        <v>50946693.225559652</v>
      </c>
      <c r="L389" s="25">
        <f>+'[4]Datos Anuales (sin Out y Cal)'!I389</f>
        <v>30601887</v>
      </c>
      <c r="M389" s="25">
        <f>+'[4]Datos Anuales (sin Out y Cal)'!J389</f>
        <v>1472569</v>
      </c>
      <c r="N389" s="25">
        <f>+'[4]Datos Anuales (sin Out y Cal)'!K389</f>
        <v>1236972</v>
      </c>
      <c r="O389" s="25">
        <f>+'[4]Datos Anuales (sin Out y Cal)'!L389</f>
        <v>5392.1010382895893</v>
      </c>
      <c r="P389" s="30">
        <v>177</v>
      </c>
      <c r="Q389" s="34" t="s">
        <v>79</v>
      </c>
      <c r="R389" s="30">
        <v>2020</v>
      </c>
      <c r="S389" s="25">
        <f>+'[4]Datos Anuales (sin Out y Cal)'!M389</f>
        <v>52526.164465805807</v>
      </c>
      <c r="T389" s="25">
        <f>+'[4]Datos Anuales (sin Out y Cal)'!N389</f>
        <v>106379592</v>
      </c>
      <c r="U389" s="72">
        <f>+'[4]Datos Anuales (sin Out y Cal)'!O389</f>
        <v>86</v>
      </c>
      <c r="V389" s="25">
        <f>+'[4]Datos Anuales (sin Out y Cal)'!P389</f>
        <v>1063795.92</v>
      </c>
      <c r="W389" s="72">
        <f>+'[4]Datos Anuales (sin Out y Cal)'!Q389</f>
        <v>0.86</v>
      </c>
      <c r="X389" s="25">
        <f>+'[4]Datos Anuales (sin Out y Cal)'!R389</f>
        <v>0</v>
      </c>
      <c r="Y389" s="26"/>
      <c r="AA389" s="27">
        <v>7577680</v>
      </c>
      <c r="AB389" s="27">
        <v>6666</v>
      </c>
      <c r="AC389" s="27">
        <v>39652136</v>
      </c>
      <c r="AD389" s="28">
        <v>0.67904283579042835</v>
      </c>
      <c r="AE389" s="28">
        <v>1273.8989617104107</v>
      </c>
    </row>
    <row r="390" spans="1:31" x14ac:dyDescent="0.2">
      <c r="A390" s="24">
        <f>+'[4]Datos Anuales (sin Out y Cal)'!A390</f>
        <v>178</v>
      </c>
      <c r="B390" s="70" t="str">
        <f>+'[4]Datos Anuales (sin Out y Cal)'!B390</f>
        <v xml:space="preserve">Duke Energy Kentucky, Inc.                                            </v>
      </c>
      <c r="C390" s="24">
        <f>+'[4]Datos Anuales (sin Out y Cal)'!C390</f>
        <v>2020</v>
      </c>
      <c r="D390" s="31">
        <f>+'[4]Datos Anuales (sin Out y Cal)'!D390</f>
        <v>654682557.01347256</v>
      </c>
      <c r="E390" s="25">
        <f>+'[4]Datos Anuales (sin Out y Cal)'!E390</f>
        <v>36544152.290735073</v>
      </c>
      <c r="F390" s="25">
        <f>+'[4]Datos Anuales (sin Out y Cal)'!F390</f>
        <v>6731017</v>
      </c>
      <c r="G390" s="31">
        <f>+'[4]Datos Anuales (sin Out y Cal)'!G390</f>
        <v>11191234.452438051</v>
      </c>
      <c r="H390" s="30">
        <v>178</v>
      </c>
      <c r="I390" s="31" t="s">
        <v>48</v>
      </c>
      <c r="J390" s="30">
        <v>2020</v>
      </c>
      <c r="K390" s="25">
        <f>+'[4]Datos Anuales (sin Out y Cal)'!H390</f>
        <v>2969225.1273609931</v>
      </c>
      <c r="L390" s="25">
        <f>+'[4]Datos Anuales (sin Out y Cal)'!I390</f>
        <v>3850451</v>
      </c>
      <c r="M390" s="25">
        <f>+'[4]Datos Anuales (sin Out y Cal)'!J390</f>
        <v>269594</v>
      </c>
      <c r="N390" s="25">
        <f>+'[4]Datos Anuales (sin Out y Cal)'!K390</f>
        <v>145958</v>
      </c>
      <c r="O390" s="25">
        <f>+'[4]Datos Anuales (sin Out y Cal)'!L390</f>
        <v>712.35791769630168</v>
      </c>
      <c r="P390" s="30">
        <v>178</v>
      </c>
      <c r="Q390" s="34" t="s">
        <v>48</v>
      </c>
      <c r="R390" s="30">
        <v>2020</v>
      </c>
      <c r="S390" s="25">
        <f>+'[4]Datos Anuales (sin Out y Cal)'!M390</f>
        <v>7903.5206569835254</v>
      </c>
      <c r="T390" s="25">
        <f>+'[4]Datos Anuales (sin Out y Cal)'!N390</f>
        <v>10342583.880000001</v>
      </c>
      <c r="U390" s="72">
        <f>+'[4]Datos Anuales (sin Out y Cal)'!O390</f>
        <v>70.86</v>
      </c>
      <c r="V390" s="25">
        <f>+'[4]Datos Anuales (sin Out y Cal)'!P390</f>
        <v>112387.66</v>
      </c>
      <c r="W390" s="72">
        <f>+'[4]Datos Anuales (sin Out y Cal)'!Q390</f>
        <v>0.77</v>
      </c>
      <c r="X390" s="25">
        <f>+'[4]Datos Anuales (sin Out y Cal)'!R390</f>
        <v>0</v>
      </c>
      <c r="Y390" s="26"/>
      <c r="AA390" s="27">
        <v>379710</v>
      </c>
      <c r="AB390" s="27">
        <v>778</v>
      </c>
      <c r="AC390" s="27">
        <v>4500381</v>
      </c>
      <c r="AD390" s="28">
        <v>0.66033691939289363</v>
      </c>
      <c r="AE390" s="28">
        <v>65.642082303698288</v>
      </c>
    </row>
    <row r="391" spans="1:31" x14ac:dyDescent="0.2">
      <c r="A391" s="24">
        <f>+'[4]Datos Anuales (sin Out y Cal)'!A391</f>
        <v>179</v>
      </c>
      <c r="B391" s="70" t="str">
        <f>+'[4]Datos Anuales (sin Out y Cal)'!B391</f>
        <v xml:space="preserve">The United Illuminating Company                                       </v>
      </c>
      <c r="C391" s="24">
        <f>+'[4]Datos Anuales (sin Out y Cal)'!C391</f>
        <v>2020</v>
      </c>
      <c r="D391" s="31">
        <f>+'[4]Datos Anuales (sin Out y Cal)'!D391</f>
        <v>1846464414.6946518</v>
      </c>
      <c r="E391" s="25">
        <f>+'[4]Datos Anuales (sin Out y Cal)'!E391</f>
        <v>109274989.53363766</v>
      </c>
      <c r="F391" s="25">
        <f>+'[4]Datos Anuales (sin Out y Cal)'!F391</f>
        <v>89357574</v>
      </c>
      <c r="G391" s="31">
        <f>+'[4]Datos Anuales (sin Out y Cal)'!G391</f>
        <v>99089277.032827601</v>
      </c>
      <c r="H391" s="30">
        <v>179</v>
      </c>
      <c r="I391" s="31" t="s">
        <v>82</v>
      </c>
      <c r="J391" s="30">
        <v>2020</v>
      </c>
      <c r="K391" s="25">
        <f>+'[4]Datos Anuales (sin Out y Cal)'!H391</f>
        <v>21103571.074719831</v>
      </c>
      <c r="L391" s="25">
        <f>+'[4]Datos Anuales (sin Out y Cal)'!I391</f>
        <v>4812940</v>
      </c>
      <c r="M391" s="25">
        <f>+'[4]Datos Anuales (sin Out y Cal)'!J391</f>
        <v>236943</v>
      </c>
      <c r="N391" s="25">
        <f>+'[4]Datos Anuales (sin Out y Cal)'!K391</f>
        <v>340353</v>
      </c>
      <c r="O391" s="25">
        <f>+'[4]Datos Anuales (sin Out y Cal)'!L391</f>
        <v>1222</v>
      </c>
      <c r="P391" s="30">
        <v>179</v>
      </c>
      <c r="Q391" s="34" t="s">
        <v>82</v>
      </c>
      <c r="R391" s="30">
        <v>2020</v>
      </c>
      <c r="S391" s="25">
        <f>+'[4]Datos Anuales (sin Out y Cal)'!M391</f>
        <v>9868.2404127062964</v>
      </c>
      <c r="T391" s="25">
        <f>+'[4]Datos Anuales (sin Out y Cal)'!N391</f>
        <v>15656238</v>
      </c>
      <c r="U391" s="72">
        <f>+'[4]Datos Anuales (sin Out y Cal)'!O391</f>
        <v>46</v>
      </c>
      <c r="V391" s="25">
        <f>+'[4]Datos Anuales (sin Out y Cal)'!P391</f>
        <v>449265.96</v>
      </c>
      <c r="W391" s="72">
        <f>+'[4]Datos Anuales (sin Out y Cal)'!Q391</f>
        <v>1.32</v>
      </c>
      <c r="X391" s="25">
        <f>+'[4]Datos Anuales (sin Out y Cal)'!R391</f>
        <v>0</v>
      </c>
      <c r="Y391" s="26"/>
      <c r="AA391" s="27">
        <v>0</v>
      </c>
      <c r="AB391" s="27">
        <v>1222</v>
      </c>
      <c r="AC391" s="27">
        <v>5049883</v>
      </c>
      <c r="AD391" s="28">
        <v>0.47174358600692029</v>
      </c>
      <c r="AE391" s="28">
        <v>0</v>
      </c>
    </row>
    <row r="392" spans="1:31" x14ac:dyDescent="0.2">
      <c r="A392" s="24">
        <f>+'[4]Datos Anuales (sin Out y Cal)'!A392</f>
        <v>181</v>
      </c>
      <c r="B392" s="70" t="str">
        <f>+'[4]Datos Anuales (sin Out y Cal)'!B392</f>
        <v xml:space="preserve">Upper Peninsula Power Company                                         </v>
      </c>
      <c r="C392" s="24">
        <f>+'[4]Datos Anuales (sin Out y Cal)'!C392</f>
        <v>2020</v>
      </c>
      <c r="D392" s="31">
        <f>+'[4]Datos Anuales (sin Out y Cal)'!D392</f>
        <v>247099283.45619226</v>
      </c>
      <c r="E392" s="25">
        <f>+'[4]Datos Anuales (sin Out y Cal)'!E392</f>
        <v>21843755.940364085</v>
      </c>
      <c r="F392" s="25">
        <f>+'[4]Datos Anuales (sin Out y Cal)'!F392</f>
        <v>7042436</v>
      </c>
      <c r="G392" s="31">
        <f>+'[4]Datos Anuales (sin Out y Cal)'!G392</f>
        <v>13155067</v>
      </c>
      <c r="H392" s="30">
        <v>181</v>
      </c>
      <c r="I392" s="31" t="s">
        <v>117</v>
      </c>
      <c r="J392" s="30">
        <v>2020</v>
      </c>
      <c r="K392" s="25">
        <f>+'[4]Datos Anuales (sin Out y Cal)'!H392</f>
        <v>8040321.314643125</v>
      </c>
      <c r="L392" s="25">
        <f>+'[4]Datos Anuales (sin Out y Cal)'!I392</f>
        <v>778348</v>
      </c>
      <c r="M392" s="25">
        <f>+'[4]Datos Anuales (sin Out y Cal)'!J392</f>
        <v>31670</v>
      </c>
      <c r="N392" s="25">
        <f>+'[4]Datos Anuales (sin Out y Cal)'!K392</f>
        <v>52723</v>
      </c>
      <c r="O392" s="25">
        <f>+'[4]Datos Anuales (sin Out y Cal)'!L392</f>
        <v>133.35816730935267</v>
      </c>
      <c r="P392" s="30">
        <v>181</v>
      </c>
      <c r="Q392" s="34" t="s">
        <v>117</v>
      </c>
      <c r="R392" s="30">
        <v>2020</v>
      </c>
      <c r="S392" s="25">
        <f>+'[4]Datos Anuales (sin Out y Cal)'!M392</f>
        <v>5313</v>
      </c>
      <c r="T392" s="25">
        <f>+'[4]Datos Anuales (sin Out y Cal)'!N392</f>
        <v>10871482.6</v>
      </c>
      <c r="U392" s="72">
        <f>+'[4]Datos Anuales (sin Out y Cal)'!O392</f>
        <v>206.2</v>
      </c>
      <c r="V392" s="25">
        <f>+'[4]Datos Anuales (sin Out y Cal)'!P392</f>
        <v>121262.9</v>
      </c>
      <c r="W392" s="72">
        <f>+'[4]Datos Anuales (sin Out y Cal)'!Q392</f>
        <v>2.2999999999999998</v>
      </c>
      <c r="X392" s="25">
        <f>+'[4]Datos Anuales (sin Out y Cal)'!R392</f>
        <v>0</v>
      </c>
      <c r="Y392" s="26"/>
      <c r="AA392" s="27">
        <v>46578</v>
      </c>
      <c r="AB392" s="27">
        <v>141</v>
      </c>
      <c r="AC392" s="27">
        <v>859414</v>
      </c>
      <c r="AD392" s="28">
        <v>0.69579163833025681</v>
      </c>
      <c r="AE392" s="28">
        <v>7.6418326906473482</v>
      </c>
    </row>
    <row r="393" spans="1:31" x14ac:dyDescent="0.2">
      <c r="A393" s="24">
        <f>+'[4]Datos Anuales (sin Out y Cal)'!A393</f>
        <v>187</v>
      </c>
      <c r="B393" s="70" t="str">
        <f>+'[4]Datos Anuales (sin Out y Cal)'!B393</f>
        <v xml:space="preserve">Avista Corporation                                                    </v>
      </c>
      <c r="C393" s="24">
        <f>+'[4]Datos Anuales (sin Out y Cal)'!C393</f>
        <v>2020</v>
      </c>
      <c r="D393" s="31">
        <f>+'[4]Datos Anuales (sin Out y Cal)'!D393</f>
        <v>2385098559.2057991</v>
      </c>
      <c r="E393" s="25">
        <f>+'[4]Datos Anuales (sin Out y Cal)'!E393</f>
        <v>104602920.84420085</v>
      </c>
      <c r="F393" s="25">
        <f>+'[4]Datos Anuales (sin Out y Cal)'!F393</f>
        <v>53694087</v>
      </c>
      <c r="G393" s="31">
        <f>+'[4]Datos Anuales (sin Out y Cal)'!G393</f>
        <v>33717264.472157188</v>
      </c>
      <c r="H393" s="30">
        <v>187</v>
      </c>
      <c r="I393" s="31" t="s">
        <v>140</v>
      </c>
      <c r="J393" s="30">
        <v>2020</v>
      </c>
      <c r="K393" s="25">
        <f>+'[4]Datos Anuales (sin Out y Cal)'!H393</f>
        <v>35533174.815025829</v>
      </c>
      <c r="L393" s="25">
        <f>+'[4]Datos Anuales (sin Out y Cal)'!I393</f>
        <v>8875043</v>
      </c>
      <c r="M393" s="25">
        <f>+'[4]Datos Anuales (sin Out y Cal)'!J393</f>
        <v>452787</v>
      </c>
      <c r="N393" s="25">
        <f>+'[4]Datos Anuales (sin Out y Cal)'!K393</f>
        <v>395377</v>
      </c>
      <c r="O393" s="25">
        <f>+'[4]Datos Anuales (sin Out y Cal)'!L393</f>
        <v>1325.5143296603385</v>
      </c>
      <c r="P393" s="30">
        <v>187</v>
      </c>
      <c r="Q393" s="34" t="s">
        <v>140</v>
      </c>
      <c r="R393" s="30">
        <v>2020</v>
      </c>
      <c r="S393" s="25">
        <f>+'[4]Datos Anuales (sin Out y Cal)'!M393</f>
        <v>30531.250212386931</v>
      </c>
      <c r="T393" s="25">
        <f>+'[4]Datos Anuales (sin Out y Cal)'!N393</f>
        <v>48235994</v>
      </c>
      <c r="U393" s="72">
        <f>+'[4]Datos Anuales (sin Out y Cal)'!O393</f>
        <v>122</v>
      </c>
      <c r="V393" s="25">
        <f>+'[4]Datos Anuales (sin Out y Cal)'!P393</f>
        <v>585157.96</v>
      </c>
      <c r="W393" s="72">
        <f>+'[4]Datos Anuales (sin Out y Cal)'!Q393</f>
        <v>1.48</v>
      </c>
      <c r="X393" s="25">
        <f>+'[4]Datos Anuales (sin Out y Cal)'!R393</f>
        <v>0</v>
      </c>
      <c r="Y393" s="26"/>
      <c r="AA393" s="27">
        <v>2796393</v>
      </c>
      <c r="AB393" s="27">
        <v>1721</v>
      </c>
      <c r="AC393" s="27">
        <v>12168816</v>
      </c>
      <c r="AD393" s="28">
        <v>0.80716690678404568</v>
      </c>
      <c r="AE393" s="28">
        <v>395.48567033966157</v>
      </c>
    </row>
    <row r="394" spans="1:31" x14ac:dyDescent="0.2">
      <c r="A394" s="24">
        <f>+'[4]Datos Anuales (sin Out y Cal)'!A394</f>
        <v>188</v>
      </c>
      <c r="B394" s="70" t="str">
        <f>+'[4]Datos Anuales (sin Out y Cal)'!B394</f>
        <v xml:space="preserve">WEST PENN POWER COMPANY                                               </v>
      </c>
      <c r="C394" s="24">
        <f>+'[4]Datos Anuales (sin Out y Cal)'!C394</f>
        <v>2020</v>
      </c>
      <c r="D394" s="31">
        <f>+'[4]Datos Anuales (sin Out y Cal)'!D394</f>
        <v>2892585242.2386622</v>
      </c>
      <c r="E394" s="25">
        <f>+'[4]Datos Anuales (sin Out y Cal)'!E394</f>
        <v>253307295.49801859</v>
      </c>
      <c r="F394" s="25">
        <f>+'[4]Datos Anuales (sin Out y Cal)'!F394</f>
        <v>69187371</v>
      </c>
      <c r="G394" s="31">
        <f>+'[4]Datos Anuales (sin Out y Cal)'!G394</f>
        <v>71259841</v>
      </c>
      <c r="H394" s="30">
        <v>188</v>
      </c>
      <c r="I394" s="31" t="s">
        <v>57</v>
      </c>
      <c r="J394" s="30">
        <v>2020</v>
      </c>
      <c r="K394" s="25">
        <f>+'[4]Datos Anuales (sin Out y Cal)'!H394</f>
        <v>45195727.422978029</v>
      </c>
      <c r="L394" s="25">
        <f>+'[4]Datos Anuales (sin Out y Cal)'!I394</f>
        <v>18878787</v>
      </c>
      <c r="M394" s="25">
        <f>+'[4]Datos Anuales (sin Out y Cal)'!J394</f>
        <v>290874</v>
      </c>
      <c r="N394" s="25">
        <f>+'[4]Datos Anuales (sin Out y Cal)'!K394</f>
        <v>730531</v>
      </c>
      <c r="O394" s="25">
        <f>+'[4]Datos Anuales (sin Out y Cal)'!L394</f>
        <v>3805.8240866911046</v>
      </c>
      <c r="P394" s="30">
        <v>188</v>
      </c>
      <c r="Q394" s="34" t="s">
        <v>57</v>
      </c>
      <c r="R394" s="30">
        <v>2020</v>
      </c>
      <c r="S394" s="25">
        <f>+'[4]Datos Anuales (sin Out y Cal)'!M394</f>
        <v>38493.378803477266</v>
      </c>
      <c r="T394" s="25">
        <f>+'[4]Datos Anuales (sin Out y Cal)'!N394</f>
        <v>117643251.178</v>
      </c>
      <c r="U394" s="72">
        <f>+'[4]Datos Anuales (sin Out y Cal)'!O394</f>
        <v>161.03800000000001</v>
      </c>
      <c r="V394" s="25">
        <f>+'[4]Datos Anuales (sin Out y Cal)'!P394</f>
        <v>929235.43200000003</v>
      </c>
      <c r="W394" s="72">
        <f>+'[4]Datos Anuales (sin Out y Cal)'!Q394</f>
        <v>1.272</v>
      </c>
      <c r="X394" s="25">
        <f>+'[4]Datos Anuales (sin Out y Cal)'!R394</f>
        <v>0</v>
      </c>
      <c r="Y394" s="26"/>
      <c r="AA394" s="27">
        <v>40863</v>
      </c>
      <c r="AB394" s="27">
        <v>3827</v>
      </c>
      <c r="AC394" s="27">
        <v>7384933</v>
      </c>
      <c r="AD394" s="28">
        <v>0.22028452607225996</v>
      </c>
      <c r="AE394" s="28">
        <v>21.175913308895286</v>
      </c>
    </row>
    <row r="395" spans="1:31" x14ac:dyDescent="0.2">
      <c r="A395" s="24">
        <f>+'[4]Datos Anuales (sin Out y Cal)'!A395</f>
        <v>192</v>
      </c>
      <c r="B395" s="70" t="str">
        <f>+'[4]Datos Anuales (sin Out y Cal)'!B395</f>
        <v xml:space="preserve">Wheeling Power Company                                                </v>
      </c>
      <c r="C395" s="24">
        <f>+'[4]Datos Anuales (sin Out y Cal)'!C395</f>
        <v>2020</v>
      </c>
      <c r="D395" s="31">
        <f>+'[4]Datos Anuales (sin Out y Cal)'!D395</f>
        <v>223825483.64625275</v>
      </c>
      <c r="E395" s="25">
        <f>+'[4]Datos Anuales (sin Out y Cal)'!E395</f>
        <v>6242898.9224924129</v>
      </c>
      <c r="F395" s="25">
        <f>+'[4]Datos Anuales (sin Out y Cal)'!F395</f>
        <v>2115091</v>
      </c>
      <c r="G395" s="31">
        <f>+'[4]Datos Anuales (sin Out y Cal)'!G395</f>
        <v>11148956</v>
      </c>
      <c r="H395" s="30">
        <v>192</v>
      </c>
      <c r="I395" s="31" t="s">
        <v>49</v>
      </c>
      <c r="J395" s="30">
        <v>2020</v>
      </c>
      <c r="K395" s="25">
        <f>+'[4]Datos Anuales (sin Out y Cal)'!H395</f>
        <v>853182.97120348422</v>
      </c>
      <c r="L395" s="25">
        <f>+'[4]Datos Anuales (sin Out y Cal)'!I395</f>
        <v>4362043</v>
      </c>
      <c r="M395" s="25">
        <f>+'[4]Datos Anuales (sin Out y Cal)'!J395</f>
        <v>140098</v>
      </c>
      <c r="N395" s="25">
        <f>+'[4]Datos Anuales (sin Out y Cal)'!K395</f>
        <v>41715</v>
      </c>
      <c r="O395" s="25">
        <f>+'[4]Datos Anuales (sin Out y Cal)'!L395</f>
        <v>630.85777547152668</v>
      </c>
      <c r="P395" s="30">
        <v>192</v>
      </c>
      <c r="Q395" s="34" t="s">
        <v>49</v>
      </c>
      <c r="R395" s="30">
        <v>2020</v>
      </c>
      <c r="S395" s="25">
        <f>+'[4]Datos Anuales (sin Out y Cal)'!M395</f>
        <v>3230.2784357438336</v>
      </c>
      <c r="T395" s="25">
        <f>+'[4]Datos Anuales (sin Out y Cal)'!N395</f>
        <v>25083229.499999996</v>
      </c>
      <c r="U395" s="72">
        <f>+'[4]Datos Anuales (sin Out y Cal)'!O395</f>
        <v>601.29999999999995</v>
      </c>
      <c r="V395" s="25">
        <f>+'[4]Datos Anuales (sin Out y Cal)'!P395</f>
        <v>104579.505</v>
      </c>
      <c r="W395" s="72">
        <f>+'[4]Datos Anuales (sin Out y Cal)'!Q395</f>
        <v>2.5070000000000001</v>
      </c>
      <c r="X395" s="25">
        <f>+'[4]Datos Anuales (sin Out y Cal)'!R395</f>
        <v>0</v>
      </c>
      <c r="Y395" s="26"/>
      <c r="AA395" s="27">
        <v>186565</v>
      </c>
      <c r="AB395" s="27">
        <v>657</v>
      </c>
      <c r="AC395" s="27">
        <v>4688706</v>
      </c>
      <c r="AD395" s="28">
        <v>0.81467338045495297</v>
      </c>
      <c r="AE395" s="28">
        <v>26.142224528473314</v>
      </c>
    </row>
    <row r="396" spans="1:31" x14ac:dyDescent="0.2">
      <c r="A396" s="24">
        <f>+'[4]Datos Anuales (sin Out y Cal)'!A396</f>
        <v>193</v>
      </c>
      <c r="B396" s="70" t="str">
        <f>+'[4]Datos Anuales (sin Out y Cal)'!B396</f>
        <v xml:space="preserve">Wisconsin Electric Power Company                                      </v>
      </c>
      <c r="C396" s="24">
        <f>+'[4]Datos Anuales (sin Out y Cal)'!C396</f>
        <v>2020</v>
      </c>
      <c r="D396" s="31">
        <f>+'[4]Datos Anuales (sin Out y Cal)'!D396</f>
        <v>5234837195.1682749</v>
      </c>
      <c r="E396" s="25">
        <f>+'[4]Datos Anuales (sin Out y Cal)'!E396</f>
        <v>327922689.53212291</v>
      </c>
      <c r="F396" s="25">
        <f>+'[4]Datos Anuales (sin Out y Cal)'!F396</f>
        <v>81418058</v>
      </c>
      <c r="G396" s="31">
        <f>+'[4]Datos Anuales (sin Out y Cal)'!G396</f>
        <v>61775146</v>
      </c>
      <c r="H396" s="30">
        <v>193</v>
      </c>
      <c r="I396" s="31" t="s">
        <v>55</v>
      </c>
      <c r="J396" s="30">
        <v>2020</v>
      </c>
      <c r="K396" s="25">
        <f>+'[4]Datos Anuales (sin Out y Cal)'!H396</f>
        <v>13686473.932226036</v>
      </c>
      <c r="L396" s="25">
        <f>+'[4]Datos Anuales (sin Out y Cal)'!I396</f>
        <v>23012230</v>
      </c>
      <c r="M396" s="25">
        <f>+'[4]Datos Anuales (sin Out y Cal)'!J396</f>
        <v>754000</v>
      </c>
      <c r="N396" s="25">
        <f>+'[4]Datos Anuales (sin Out y Cal)'!K396</f>
        <v>1144988</v>
      </c>
      <c r="O396" s="25">
        <f>+'[4]Datos Anuales (sin Out y Cal)'!L396</f>
        <v>4015.7775378287906</v>
      </c>
      <c r="P396" s="30">
        <v>193</v>
      </c>
      <c r="Q396" s="34" t="s">
        <v>55</v>
      </c>
      <c r="R396" s="30">
        <v>2020</v>
      </c>
      <c r="S396" s="25">
        <f>+'[4]Datos Anuales (sin Out y Cal)'!M396</f>
        <v>113666</v>
      </c>
      <c r="T396" s="25">
        <f>+'[4]Datos Anuales (sin Out y Cal)'!N396</f>
        <v>107628872</v>
      </c>
      <c r="U396" s="72">
        <f>+'[4]Datos Anuales (sin Out y Cal)'!O396</f>
        <v>94</v>
      </c>
      <c r="V396" s="25">
        <f>+'[4]Datos Anuales (sin Out y Cal)'!P396</f>
        <v>996139.55999999994</v>
      </c>
      <c r="W396" s="72">
        <f>+'[4]Datos Anuales (sin Out y Cal)'!Q396</f>
        <v>0.87</v>
      </c>
      <c r="X396" s="25">
        <f>+'[4]Datos Anuales (sin Out y Cal)'!R396</f>
        <v>0</v>
      </c>
      <c r="Y396" s="26"/>
      <c r="AA396" s="27">
        <v>7000783</v>
      </c>
      <c r="AB396" s="27">
        <v>5196</v>
      </c>
      <c r="AC396" s="27">
        <v>30821366</v>
      </c>
      <c r="AD396" s="28">
        <v>0.67714025717007453</v>
      </c>
      <c r="AE396" s="28">
        <v>1180.2224621712096</v>
      </c>
    </row>
    <row r="397" spans="1:31" x14ac:dyDescent="0.2">
      <c r="A397" s="24">
        <f>+'[4]Datos Anuales (sin Out y Cal)'!A397</f>
        <v>194</v>
      </c>
      <c r="B397" s="70" t="str">
        <f>+'[4]Datos Anuales (sin Out y Cal)'!B397</f>
        <v xml:space="preserve">Wisconsin Power and Light Company                                     </v>
      </c>
      <c r="C397" s="24">
        <f>+'[4]Datos Anuales (sin Out y Cal)'!C397</f>
        <v>2020</v>
      </c>
      <c r="D397" s="31">
        <f>+'[4]Datos Anuales (sin Out y Cal)'!D397</f>
        <v>2852306893.4717221</v>
      </c>
      <c r="E397" s="25">
        <f>+'[4]Datos Anuales (sin Out y Cal)'!E397</f>
        <v>151701046.42039365</v>
      </c>
      <c r="F397" s="25">
        <f>+'[4]Datos Anuales (sin Out y Cal)'!F397</f>
        <v>25391525</v>
      </c>
      <c r="G397" s="31">
        <f>+'[4]Datos Anuales (sin Out y Cal)'!G397</f>
        <v>28706400</v>
      </c>
      <c r="H397" s="30">
        <v>194</v>
      </c>
      <c r="I397" s="31" t="s">
        <v>71</v>
      </c>
      <c r="J397" s="30">
        <v>2020</v>
      </c>
      <c r="K397" s="25">
        <f>+'[4]Datos Anuales (sin Out y Cal)'!H397</f>
        <v>11077277.690909745</v>
      </c>
      <c r="L397" s="25">
        <f>+'[4]Datos Anuales (sin Out y Cal)'!I397</f>
        <v>10741682</v>
      </c>
      <c r="M397" s="25">
        <f>+'[4]Datos Anuales (sin Out y Cal)'!J397</f>
        <v>383459</v>
      </c>
      <c r="N397" s="25">
        <f>+'[4]Datos Anuales (sin Out y Cal)'!K397</f>
        <v>480850</v>
      </c>
      <c r="O397" s="25">
        <f>+'[4]Datos Anuales (sin Out y Cal)'!L397</f>
        <v>2003.7292869298205</v>
      </c>
      <c r="P397" s="30">
        <v>194</v>
      </c>
      <c r="Q397" s="34" t="s">
        <v>71</v>
      </c>
      <c r="R397" s="30">
        <v>2020</v>
      </c>
      <c r="S397" s="25">
        <f>+'[4]Datos Anuales (sin Out y Cal)'!M397</f>
        <v>33628.592330475585</v>
      </c>
      <c r="T397" s="25">
        <f>+'[4]Datos Anuales (sin Out y Cal)'!N397</f>
        <v>35390560</v>
      </c>
      <c r="U397" s="72">
        <f>+'[4]Datos Anuales (sin Out y Cal)'!O397</f>
        <v>73.599999999999994</v>
      </c>
      <c r="V397" s="25">
        <f>+'[4]Datos Anuales (sin Out y Cal)'!P397</f>
        <v>341403.5</v>
      </c>
      <c r="W397" s="72">
        <f>+'[4]Datos Anuales (sin Out y Cal)'!Q397</f>
        <v>0.71</v>
      </c>
      <c r="X397" s="25">
        <f>+'[4]Datos Anuales (sin Out y Cal)'!R397</f>
        <v>0</v>
      </c>
      <c r="Y397" s="26"/>
      <c r="AA397" s="27">
        <v>3366309</v>
      </c>
      <c r="AB397" s="27">
        <v>2609</v>
      </c>
      <c r="AC397" s="27">
        <v>14510367</v>
      </c>
      <c r="AD397" s="28">
        <v>0.63489252167155841</v>
      </c>
      <c r="AE397" s="28">
        <v>605.27071307017945</v>
      </c>
    </row>
    <row r="398" spans="1:31" x14ac:dyDescent="0.2">
      <c r="A398" s="24">
        <f>+'[4]Datos Anuales (sin Out y Cal)'!A398</f>
        <v>195</v>
      </c>
      <c r="B398" s="70" t="str">
        <f>+'[4]Datos Anuales (sin Out y Cal)'!B398</f>
        <v xml:space="preserve">Wisconsin Public Service Corporation                                  </v>
      </c>
      <c r="C398" s="24">
        <f>+'[4]Datos Anuales (sin Out y Cal)'!C398</f>
        <v>2020</v>
      </c>
      <c r="D398" s="31">
        <f>+'[4]Datos Anuales (sin Out y Cal)'!D398</f>
        <v>2028440341.1847465</v>
      </c>
      <c r="E398" s="25">
        <f>+'[4]Datos Anuales (sin Out y Cal)'!E398</f>
        <v>155134195.77979156</v>
      </c>
      <c r="F398" s="25">
        <f>+'[4]Datos Anuales (sin Out y Cal)'!F398</f>
        <v>21653066</v>
      </c>
      <c r="G398" s="31">
        <f>+'[4]Datos Anuales (sin Out y Cal)'!G398</f>
        <v>23613958</v>
      </c>
      <c r="H398" s="30">
        <v>195</v>
      </c>
      <c r="I398" s="31" t="s">
        <v>68</v>
      </c>
      <c r="J398" s="30">
        <v>2020</v>
      </c>
      <c r="K398" s="25">
        <f>+'[4]Datos Anuales (sin Out y Cal)'!H398</f>
        <v>5199098.7926741568</v>
      </c>
      <c r="L398" s="25">
        <f>+'[4]Datos Anuales (sin Out y Cal)'!I398</f>
        <v>10616479</v>
      </c>
      <c r="M398" s="25">
        <f>+'[4]Datos Anuales (sin Out y Cal)'!J398</f>
        <v>372741</v>
      </c>
      <c r="N398" s="25">
        <f>+'[4]Datos Anuales (sin Out y Cal)'!K398</f>
        <v>451075</v>
      </c>
      <c r="O398" s="25">
        <f>+'[4]Datos Anuales (sin Out y Cal)'!L398</f>
        <v>1686.8032100729442</v>
      </c>
      <c r="P398" s="30">
        <v>195</v>
      </c>
      <c r="Q398" s="34" t="s">
        <v>68</v>
      </c>
      <c r="R398" s="30">
        <v>2020</v>
      </c>
      <c r="S398" s="25">
        <f>+'[4]Datos Anuales (sin Out y Cal)'!M398</f>
        <v>30498.924969204116</v>
      </c>
      <c r="T398" s="25">
        <f>+'[4]Datos Anuales (sin Out y Cal)'!N398</f>
        <v>46911800</v>
      </c>
      <c r="U398" s="72">
        <f>+'[4]Datos Anuales (sin Out y Cal)'!O398</f>
        <v>104</v>
      </c>
      <c r="V398" s="25">
        <f>+'[4]Datos Anuales (sin Out y Cal)'!P398</f>
        <v>424010.5</v>
      </c>
      <c r="W398" s="72">
        <f>+'[4]Datos Anuales (sin Out y Cal)'!Q398</f>
        <v>0.94</v>
      </c>
      <c r="X398" s="25">
        <f>+'[4]Datos Anuales (sin Out y Cal)'!R398</f>
        <v>0</v>
      </c>
      <c r="Y398" s="26"/>
      <c r="AA398" s="27">
        <v>3352587</v>
      </c>
      <c r="AB398" s="27">
        <v>2199</v>
      </c>
      <c r="AC398" s="27">
        <v>14393567</v>
      </c>
      <c r="AD398" s="28">
        <v>0.74720384525136996</v>
      </c>
      <c r="AE398" s="28">
        <v>512.19678992705565</v>
      </c>
    </row>
    <row r="399" spans="1:31" x14ac:dyDescent="0.2">
      <c r="A399" s="24">
        <f>+'[4]Datos Anuales (sin Out y Cal)'!A399</f>
        <v>281</v>
      </c>
      <c r="B399" s="70" t="str">
        <f>+'[4]Datos Anuales (sin Out y Cal)'!B399</f>
        <v xml:space="preserve">Interstate Power and Light Company                                    </v>
      </c>
      <c r="C399" s="24">
        <f>+'[4]Datos Anuales (sin Out y Cal)'!C399</f>
        <v>2020</v>
      </c>
      <c r="D399" s="31">
        <f>+'[4]Datos Anuales (sin Out y Cal)'!D399</f>
        <v>3682105879.7021394</v>
      </c>
      <c r="E399" s="25">
        <f>+'[4]Datos Anuales (sin Out y Cal)'!E399</f>
        <v>163869855.89448768</v>
      </c>
      <c r="F399" s="25">
        <f>+'[4]Datos Anuales (sin Out y Cal)'!F399</f>
        <v>79090723</v>
      </c>
      <c r="G399" s="31">
        <f>+'[4]Datos Anuales (sin Out y Cal)'!G399</f>
        <v>29215481</v>
      </c>
      <c r="H399" s="30">
        <v>281</v>
      </c>
      <c r="I399" s="31" t="s">
        <v>60</v>
      </c>
      <c r="J399" s="30">
        <v>2020</v>
      </c>
      <c r="K399" s="25">
        <f>+'[4]Datos Anuales (sin Out y Cal)'!H399</f>
        <v>18878313.536148611</v>
      </c>
      <c r="L399" s="25">
        <f>+'[4]Datos Anuales (sin Out y Cal)'!I399</f>
        <v>13864405</v>
      </c>
      <c r="M399" s="25">
        <f>+'[4]Datos Anuales (sin Out y Cal)'!J399</f>
        <v>62542</v>
      </c>
      <c r="N399" s="25">
        <f>+'[4]Datos Anuales (sin Out y Cal)'!K399</f>
        <v>494774</v>
      </c>
      <c r="O399" s="25">
        <f>+'[4]Datos Anuales (sin Out y Cal)'!L399</f>
        <v>2243.7911756809426</v>
      </c>
      <c r="P399" s="30">
        <v>281</v>
      </c>
      <c r="Q399" s="34" t="s">
        <v>60</v>
      </c>
      <c r="R399" s="30">
        <v>2020</v>
      </c>
      <c r="S399" s="25">
        <f>+'[4]Datos Anuales (sin Out y Cal)'!M399</f>
        <v>42167.244480933223</v>
      </c>
      <c r="T399" s="25">
        <f>+'[4]Datos Anuales (sin Out y Cal)'!N399</f>
        <v>44282273</v>
      </c>
      <c r="U399" s="72">
        <f>+'[4]Datos Anuales (sin Out y Cal)'!O399</f>
        <v>89.5</v>
      </c>
      <c r="V399" s="25">
        <f>+'[4]Datos Anuales (sin Out y Cal)'!P399</f>
        <v>761951.96</v>
      </c>
      <c r="W399" s="72">
        <f>+'[4]Datos Anuales (sin Out y Cal)'!Q399</f>
        <v>1.54</v>
      </c>
      <c r="X399" s="25">
        <f>+'[4]Datos Anuales (sin Out y Cal)'!R399</f>
        <v>0</v>
      </c>
      <c r="Y399" s="26"/>
      <c r="AA399" s="27">
        <v>4390540</v>
      </c>
      <c r="AB399" s="27">
        <v>2950</v>
      </c>
      <c r="AC399" s="27">
        <v>18340316</v>
      </c>
      <c r="AD399" s="28">
        <v>0.70970961999845217</v>
      </c>
      <c r="AE399" s="28">
        <v>706.2088243190575</v>
      </c>
    </row>
    <row r="400" spans="1:31" x14ac:dyDescent="0.2">
      <c r="A400" s="24">
        <f>+'[4]Datos Anuales (sin Out y Cal)'!A400</f>
        <v>288</v>
      </c>
      <c r="B400" s="70" t="str">
        <f>+'[4]Datos Anuales (sin Out y Cal)'!B400</f>
        <v xml:space="preserve">UNS Electric, Inc.                                                    </v>
      </c>
      <c r="C400" s="24">
        <f>+'[4]Datos Anuales (sin Out y Cal)'!C400</f>
        <v>2020</v>
      </c>
      <c r="D400" s="31">
        <f>+'[4]Datos Anuales (sin Out y Cal)'!D400</f>
        <v>830648439.53280938</v>
      </c>
      <c r="E400" s="25">
        <f>+'[4]Datos Anuales (sin Out y Cal)'!E400</f>
        <v>24059784.70474077</v>
      </c>
      <c r="F400" s="25">
        <f>+'[4]Datos Anuales (sin Out y Cal)'!F400</f>
        <v>8277737</v>
      </c>
      <c r="G400" s="31">
        <f>+'[4]Datos Anuales (sin Out y Cal)'!G400</f>
        <v>6303058</v>
      </c>
      <c r="H400" s="30">
        <v>288</v>
      </c>
      <c r="I400" s="31" t="s">
        <v>46</v>
      </c>
      <c r="J400" s="30">
        <v>2020</v>
      </c>
      <c r="K400" s="25">
        <f>+'[4]Datos Anuales (sin Out y Cal)'!H400</f>
        <v>2550896.5283897943</v>
      </c>
      <c r="L400" s="25">
        <f>+'[4]Datos Anuales (sin Out y Cal)'!I400</f>
        <v>1808946</v>
      </c>
      <c r="M400" s="25">
        <f>+'[4]Datos Anuales (sin Out y Cal)'!J400</f>
        <v>168344</v>
      </c>
      <c r="N400" s="25">
        <f>+'[4]Datos Anuales (sin Out y Cal)'!K400</f>
        <v>98331</v>
      </c>
      <c r="O400" s="25">
        <f>+'[4]Datos Anuales (sin Out y Cal)'!L400</f>
        <v>439.34948379426856</v>
      </c>
      <c r="P400" s="30">
        <v>288</v>
      </c>
      <c r="Q400" s="34" t="s">
        <v>46</v>
      </c>
      <c r="R400" s="30">
        <v>2020</v>
      </c>
      <c r="S400" s="25">
        <f>+'[4]Datos Anuales (sin Out y Cal)'!M400</f>
        <v>10714.303181538067</v>
      </c>
      <c r="T400" s="25">
        <f>+'[4]Datos Anuales (sin Out y Cal)'!N400</f>
        <v>0</v>
      </c>
      <c r="U400" s="72">
        <f>+'[4]Datos Anuales (sin Out y Cal)'!O400</f>
        <v>0</v>
      </c>
      <c r="V400" s="25">
        <f>+'[4]Datos Anuales (sin Out y Cal)'!P400</f>
        <v>79648.11</v>
      </c>
      <c r="W400" s="72">
        <f>+'[4]Datos Anuales (sin Out y Cal)'!Q400</f>
        <v>0.81</v>
      </c>
      <c r="X400" s="25">
        <f>+'[4]Datos Anuales (sin Out y Cal)'!R400</f>
        <v>0</v>
      </c>
      <c r="Y400" s="26"/>
      <c r="AA400" s="27">
        <v>259541</v>
      </c>
      <c r="AB400" s="27">
        <v>497</v>
      </c>
      <c r="AC400" s="27">
        <v>2237480</v>
      </c>
      <c r="AD400" s="28">
        <v>0.51392372499839223</v>
      </c>
      <c r="AE400" s="28">
        <v>57.650516205731442</v>
      </c>
    </row>
    <row r="401" spans="1:31" x14ac:dyDescent="0.2">
      <c r="A401" s="24">
        <f>+'[4]Datos Anuales (sin Out y Cal)'!A401</f>
        <v>290</v>
      </c>
      <c r="B401" s="70" t="str">
        <f>+'[4]Datos Anuales (sin Out y Cal)'!B401</f>
        <v xml:space="preserve">Unitil Energy Systems, Inc.                                           </v>
      </c>
      <c r="C401" s="24">
        <f>+'[4]Datos Anuales (sin Out y Cal)'!C401</f>
        <v>2020</v>
      </c>
      <c r="D401" s="31">
        <f>+'[4]Datos Anuales (sin Out y Cal)'!D401</f>
        <v>412227467.83068603</v>
      </c>
      <c r="E401" s="25">
        <f>+'[4]Datos Anuales (sin Out y Cal)'!E401</f>
        <v>24931957.936170395</v>
      </c>
      <c r="F401" s="25">
        <f>+'[4]Datos Anuales (sin Out y Cal)'!F401</f>
        <v>12256231</v>
      </c>
      <c r="G401" s="31">
        <f>+'[4]Datos Anuales (sin Out y Cal)'!G401</f>
        <v>8774091</v>
      </c>
      <c r="H401" s="30">
        <v>290</v>
      </c>
      <c r="I401" s="31" t="s">
        <v>91</v>
      </c>
      <c r="J401" s="30">
        <v>2020</v>
      </c>
      <c r="K401" s="25">
        <f>+'[4]Datos Anuales (sin Out y Cal)'!H401</f>
        <v>3585517.8876050306</v>
      </c>
      <c r="L401" s="25">
        <f>+'[4]Datos Anuales (sin Out y Cal)'!I401</f>
        <v>1160419</v>
      </c>
      <c r="M401" s="25">
        <f>+'[4]Datos Anuales (sin Out y Cal)'!J401</f>
        <v>29873</v>
      </c>
      <c r="N401" s="25">
        <f>+'[4]Datos Anuales (sin Out y Cal)'!K401</f>
        <v>79737</v>
      </c>
      <c r="O401" s="25">
        <f>+'[4]Datos Anuales (sin Out y Cal)'!L401</f>
        <v>271.11159237500243</v>
      </c>
      <c r="P401" s="30">
        <v>290</v>
      </c>
      <c r="Q401" s="34" t="s">
        <v>91</v>
      </c>
      <c r="R401" s="30">
        <v>2020</v>
      </c>
      <c r="S401" s="25">
        <f>+'[4]Datos Anuales (sin Out y Cal)'!M401</f>
        <v>2379.3130755625953</v>
      </c>
      <c r="T401" s="25">
        <f>+'[4]Datos Anuales (sin Out y Cal)'!N401</f>
        <v>9571629.4800000004</v>
      </c>
      <c r="U401" s="72">
        <f>+'[4]Datos Anuales (sin Out y Cal)'!O401</f>
        <v>120.04</v>
      </c>
      <c r="V401" s="25">
        <f>+'[4]Datos Anuales (sin Out y Cal)'!P401</f>
        <v>148231.08300000001</v>
      </c>
      <c r="W401" s="72">
        <f>+'[4]Datos Anuales (sin Out y Cal)'!Q401</f>
        <v>1.859</v>
      </c>
      <c r="X401" s="25">
        <f>+'[4]Datos Anuales (sin Out y Cal)'!R401</f>
        <v>0</v>
      </c>
      <c r="Y401" s="26"/>
      <c r="AA401" s="27">
        <v>42357</v>
      </c>
      <c r="AB401" s="27">
        <v>287</v>
      </c>
      <c r="AC401" s="27">
        <v>765115</v>
      </c>
      <c r="AD401" s="28">
        <v>0.30432716019919492</v>
      </c>
      <c r="AE401" s="28">
        <v>15.88840762499755</v>
      </c>
    </row>
    <row r="402" spans="1:31" x14ac:dyDescent="0.2">
      <c r="A402" s="24">
        <f>+'[4]Datos Anuales (sin Out y Cal)'!A402</f>
        <v>309</v>
      </c>
      <c r="B402" s="70" t="str">
        <f>+'[4]Datos Anuales (sin Out y Cal)'!B402</f>
        <v xml:space="preserve">NSTAR Electric Company                                                </v>
      </c>
      <c r="C402" s="24">
        <f>+'[4]Datos Anuales (sin Out y Cal)'!C402</f>
        <v>2020</v>
      </c>
      <c r="D402" s="31">
        <f>+'[4]Datos Anuales (sin Out y Cal)'!D402</f>
        <v>8380504317.5554647</v>
      </c>
      <c r="E402" s="25">
        <f>+'[4]Datos Anuales (sin Out y Cal)'!E402</f>
        <v>419750535.15927052</v>
      </c>
      <c r="F402" s="25">
        <f>+'[4]Datos Anuales (sin Out y Cal)'!F402</f>
        <v>390362835</v>
      </c>
      <c r="G402" s="31">
        <f>+'[4]Datos Anuales (sin Out y Cal)'!G402</f>
        <v>203928992.65628695</v>
      </c>
      <c r="H402" s="30">
        <v>309</v>
      </c>
      <c r="I402" s="31" t="s">
        <v>136</v>
      </c>
      <c r="J402" s="30">
        <v>2020</v>
      </c>
      <c r="K402" s="25">
        <f>+'[4]Datos Anuales (sin Out y Cal)'!H402</f>
        <v>95821478.080866367</v>
      </c>
      <c r="L402" s="25">
        <f>+'[4]Datos Anuales (sin Out y Cal)'!I402</f>
        <v>22417118</v>
      </c>
      <c r="M402" s="25">
        <f>+'[4]Datos Anuales (sin Out y Cal)'!J402</f>
        <v>1686835</v>
      </c>
      <c r="N402" s="25">
        <f>+'[4]Datos Anuales (sin Out y Cal)'!K402</f>
        <v>1444502</v>
      </c>
      <c r="O402" s="25">
        <f>+'[4]Datos Anuales (sin Out y Cal)'!L402</f>
        <v>4159.1982592405184</v>
      </c>
      <c r="P402" s="30">
        <v>309</v>
      </c>
      <c r="Q402" s="34" t="s">
        <v>136</v>
      </c>
      <c r="R402" s="30">
        <v>2020</v>
      </c>
      <c r="S402" s="25">
        <f>+'[4]Datos Anuales (sin Out y Cal)'!M402</f>
        <v>30875.676827454557</v>
      </c>
      <c r="T402" s="25">
        <f>+'[4]Datos Anuales (sin Out y Cal)'!N402</f>
        <v>93834849.919999987</v>
      </c>
      <c r="U402" s="72">
        <f>+'[4]Datos Anuales (sin Out y Cal)'!O402</f>
        <v>64.959999999999994</v>
      </c>
      <c r="V402" s="25">
        <f>+'[4]Datos Anuales (sin Out y Cal)'!P402</f>
        <v>1646732.2799999998</v>
      </c>
      <c r="W402" s="72">
        <f>+'[4]Datos Anuales (sin Out y Cal)'!Q402</f>
        <v>1.1399999999999999</v>
      </c>
      <c r="X402" s="25">
        <f>+'[4]Datos Anuales (sin Out y Cal)'!R402</f>
        <v>0</v>
      </c>
      <c r="Y402" s="26"/>
      <c r="AA402" s="27">
        <v>1501524</v>
      </c>
      <c r="AB402" s="27">
        <v>4418</v>
      </c>
      <c r="AC402" s="27">
        <v>25632490</v>
      </c>
      <c r="AD402" s="28">
        <v>0.66230949147427198</v>
      </c>
      <c r="AE402" s="28">
        <v>258.80174075948139</v>
      </c>
    </row>
    <row r="403" spans="1:31" x14ac:dyDescent="0.2">
      <c r="A403" s="24">
        <f>+'[4]Datos Anuales (sin Out y Cal)'!A403</f>
        <v>315</v>
      </c>
      <c r="B403" s="70" t="str">
        <f>+'[4]Datos Anuales (sin Out y Cal)'!B403</f>
        <v xml:space="preserve">Entergy Texas, Inc.                                                   </v>
      </c>
      <c r="C403" s="24">
        <f>+'[4]Datos Anuales (sin Out y Cal)'!C403</f>
        <v>2020</v>
      </c>
      <c r="D403" s="31">
        <f>+'[4]Datos Anuales (sin Out y Cal)'!D403</f>
        <v>2410713254.0319552</v>
      </c>
      <c r="E403" s="25">
        <f>+'[4]Datos Anuales (sin Out y Cal)'!E403</f>
        <v>110302515.86732385</v>
      </c>
      <c r="F403" s="25">
        <f>+'[4]Datos Anuales (sin Out y Cal)'!F403</f>
        <v>37250044</v>
      </c>
      <c r="G403" s="31">
        <f>+'[4]Datos Anuales (sin Out y Cal)'!G403</f>
        <v>41948341</v>
      </c>
      <c r="H403" s="30">
        <v>315</v>
      </c>
      <c r="I403" s="31" t="s">
        <v>74</v>
      </c>
      <c r="J403" s="30">
        <v>2020</v>
      </c>
      <c r="K403" s="25">
        <f>+'[4]Datos Anuales (sin Out y Cal)'!H403</f>
        <v>20541702.195621938</v>
      </c>
      <c r="L403" s="25">
        <f>+'[4]Datos Anuales (sin Out y Cal)'!I403</f>
        <v>18676578</v>
      </c>
      <c r="M403" s="25">
        <f>+'[4]Datos Anuales (sin Out y Cal)'!J403</f>
        <v>1073833</v>
      </c>
      <c r="N403" s="25">
        <f>+'[4]Datos Anuales (sin Out y Cal)'!K403</f>
        <v>468749</v>
      </c>
      <c r="O403" s="25">
        <f>+'[4]Datos Anuales (sin Out y Cal)'!L403</f>
        <v>3357.0060465690958</v>
      </c>
      <c r="P403" s="30">
        <v>315</v>
      </c>
      <c r="Q403" s="34" t="s">
        <v>74</v>
      </c>
      <c r="R403" s="30">
        <v>2020</v>
      </c>
      <c r="S403" s="25">
        <f>+'[4]Datos Anuales (sin Out y Cal)'!M403</f>
        <v>19777.009157754095</v>
      </c>
      <c r="T403" s="25">
        <f>+'[4]Datos Anuales (sin Out y Cal)'!N403</f>
        <v>129327849.09999999</v>
      </c>
      <c r="U403" s="72">
        <f>+'[4]Datos Anuales (sin Out y Cal)'!O403</f>
        <v>275.89999999999998</v>
      </c>
      <c r="V403" s="25">
        <f>+'[4]Datos Anuales (sin Out y Cal)'!P403</f>
        <v>1534215.477</v>
      </c>
      <c r="W403" s="72">
        <f>+'[4]Datos Anuales (sin Out y Cal)'!Q403</f>
        <v>3.2730000000000001</v>
      </c>
      <c r="X403" s="25">
        <f>+'[4]Datos Anuales (sin Out y Cal)'!R403</f>
        <v>0</v>
      </c>
      <c r="Y403" s="26"/>
      <c r="AA403" s="27">
        <v>2012903</v>
      </c>
      <c r="AB403" s="27">
        <v>3699</v>
      </c>
      <c r="AC403" s="27">
        <v>21771520</v>
      </c>
      <c r="AD403" s="28">
        <v>0.67189330449671092</v>
      </c>
      <c r="AE403" s="28">
        <v>341.99395343090418</v>
      </c>
    </row>
    <row r="404" spans="1:31" x14ac:dyDescent="0.2">
      <c r="A404" s="24">
        <f>+'[4]Datos Anuales (sin Out y Cal)'!A404</f>
        <v>403</v>
      </c>
      <c r="B404" s="70" t="str">
        <f>+'[4]Datos Anuales (sin Out y Cal)'!B404</f>
        <v xml:space="preserve">Cheyenne Light, Fuel and Power Company                                </v>
      </c>
      <c r="C404" s="24">
        <f>+'[4]Datos Anuales (sin Out y Cal)'!C404</f>
        <v>2020</v>
      </c>
      <c r="D404" s="31">
        <f>+'[4]Datos Anuales (sin Out y Cal)'!D404</f>
        <v>226950647.01682034</v>
      </c>
      <c r="E404" s="25">
        <f>+'[4]Datos Anuales (sin Out y Cal)'!E404</f>
        <v>12697293.922863934</v>
      </c>
      <c r="F404" s="25">
        <f>+'[4]Datos Anuales (sin Out y Cal)'!F404</f>
        <v>1766127</v>
      </c>
      <c r="G404" s="31">
        <f>+'[4]Datos Anuales (sin Out y Cal)'!G404</f>
        <v>3195745.1023670402</v>
      </c>
      <c r="H404" s="30">
        <v>403</v>
      </c>
      <c r="I404" s="31" t="s">
        <v>47</v>
      </c>
      <c r="J404" s="30">
        <v>2020</v>
      </c>
      <c r="K404" s="25">
        <f>+'[4]Datos Anuales (sin Out y Cal)'!H404</f>
        <v>1556867.8370272424</v>
      </c>
      <c r="L404" s="25">
        <f>+'[4]Datos Anuales (sin Out y Cal)'!I404</f>
        <v>1727690</v>
      </c>
      <c r="M404" s="25">
        <f>+'[4]Datos Anuales (sin Out y Cal)'!J404</f>
        <v>103101</v>
      </c>
      <c r="N404" s="25">
        <f>+'[4]Datos Anuales (sin Out y Cal)'!K404</f>
        <v>43486</v>
      </c>
      <c r="O404" s="25">
        <f>+'[4]Datos Anuales (sin Out y Cal)'!L404</f>
        <v>247.61273507007746</v>
      </c>
      <c r="P404" s="30">
        <v>403</v>
      </c>
      <c r="Q404" s="34" t="s">
        <v>47</v>
      </c>
      <c r="R404" s="30">
        <v>2020</v>
      </c>
      <c r="S404" s="25">
        <f>+'[4]Datos Anuales (sin Out y Cal)'!M404</f>
        <v>2878.2377531952588</v>
      </c>
      <c r="T404" s="25">
        <f>+'[4]Datos Anuales (sin Out y Cal)'!N404</f>
        <v>1382289.4819999998</v>
      </c>
      <c r="U404" s="72">
        <f>+'[4]Datos Anuales (sin Out y Cal)'!O404</f>
        <v>31.786999999999999</v>
      </c>
      <c r="V404" s="25">
        <f>+'[4]Datos Anuales (sin Out y Cal)'!P404</f>
        <v>104496.85800000001</v>
      </c>
      <c r="W404" s="72">
        <f>+'[4]Datos Anuales (sin Out y Cal)'!Q404</f>
        <v>2.403</v>
      </c>
      <c r="X404" s="25">
        <f>+'[4]Datos Anuales (sin Out y Cal)'!R404</f>
        <v>0</v>
      </c>
      <c r="Y404" s="26"/>
      <c r="AA404" s="27">
        <v>172920</v>
      </c>
      <c r="AB404" s="27">
        <v>271</v>
      </c>
      <c r="AC404" s="27">
        <v>2003711</v>
      </c>
      <c r="AD404" s="28">
        <v>0.84403738900402703</v>
      </c>
      <c r="AE404" s="28">
        <v>23.38726492992253</v>
      </c>
    </row>
    <row r="405" spans="1:31" x14ac:dyDescent="0.2">
      <c r="A405" s="24">
        <f>+'[4]Datos Anuales (sin Out y Cal)'!A405</f>
        <v>428</v>
      </c>
      <c r="B405" s="70" t="str">
        <f>+'[4]Datos Anuales (sin Out y Cal)'!B405</f>
        <v xml:space="preserve">UGI Utilities, Inc.                                                   </v>
      </c>
      <c r="C405" s="24">
        <f>+'[4]Datos Anuales (sin Out y Cal)'!C405</f>
        <v>2020</v>
      </c>
      <c r="D405" s="31">
        <f>+'[4]Datos Anuales (sin Out y Cal)'!D405</f>
        <v>250797829.43990162</v>
      </c>
      <c r="E405" s="25">
        <f>+'[4]Datos Anuales (sin Out y Cal)'!E405</f>
        <v>13990698.622608794</v>
      </c>
      <c r="F405" s="25">
        <f>+'[4]Datos Anuales (sin Out y Cal)'!F405</f>
        <v>2020978</v>
      </c>
      <c r="G405" s="31">
        <f>+'[4]Datos Anuales (sin Out y Cal)'!G405</f>
        <v>8004771</v>
      </c>
      <c r="H405" s="30">
        <v>428</v>
      </c>
      <c r="I405" s="31" t="s">
        <v>43</v>
      </c>
      <c r="J405" s="30">
        <v>2020</v>
      </c>
      <c r="K405" s="25">
        <f>+'[4]Datos Anuales (sin Out y Cal)'!H405</f>
        <v>5356851.5171233704</v>
      </c>
      <c r="L405" s="25">
        <f>+'[4]Datos Anuales (sin Out y Cal)'!I405</f>
        <v>976474</v>
      </c>
      <c r="M405" s="25">
        <f>+'[4]Datos Anuales (sin Out y Cal)'!J405</f>
        <v>61554</v>
      </c>
      <c r="N405" s="25">
        <f>+'[4]Datos Anuales (sin Out y Cal)'!K405</f>
        <v>62410</v>
      </c>
      <c r="O405" s="25">
        <f>+'[4]Datos Anuales (sin Out y Cal)'!L405</f>
        <v>210.96485697894627</v>
      </c>
      <c r="P405" s="30">
        <v>428</v>
      </c>
      <c r="Q405" s="34" t="s">
        <v>43</v>
      </c>
      <c r="R405" s="30">
        <v>2020</v>
      </c>
      <c r="S405" s="25">
        <f>+'[4]Datos Anuales (sin Out y Cal)'!M405</f>
        <v>3311.8668060054279</v>
      </c>
      <c r="T405" s="25">
        <f>+'[4]Datos Anuales (sin Out y Cal)'!N405</f>
        <v>4181470</v>
      </c>
      <c r="U405" s="72">
        <f>+'[4]Datos Anuales (sin Out y Cal)'!O405</f>
        <v>67</v>
      </c>
      <c r="V405" s="25">
        <f>+'[4]Datos Anuales (sin Out y Cal)'!P405</f>
        <v>36197.799999999996</v>
      </c>
      <c r="W405" s="72">
        <f>+'[4]Datos Anuales (sin Out y Cal)'!Q405</f>
        <v>0.57999999999999996</v>
      </c>
      <c r="X405" s="25">
        <f>+'[4]Datos Anuales (sin Out y Cal)'!R405</f>
        <v>0</v>
      </c>
      <c r="Y405" s="26"/>
      <c r="AA405" s="27">
        <v>135</v>
      </c>
      <c r="AB405" s="27">
        <v>211</v>
      </c>
      <c r="AC405" s="27">
        <v>810545</v>
      </c>
      <c r="AD405" s="28">
        <v>0.43852117552857672</v>
      </c>
      <c r="AE405" s="28">
        <v>3.5143021053735443E-2</v>
      </c>
    </row>
    <row r="406" spans="1:31" x14ac:dyDescent="0.2">
      <c r="A406" s="24">
        <f>+'[4]Datos Anuales (sin Out y Cal)'!A406</f>
        <v>432</v>
      </c>
      <c r="B406" s="70" t="str">
        <f>+'[4]Datos Anuales (sin Out y Cal)'!B406</f>
        <v xml:space="preserve">Black Hills/Colorado Electric Utility Company, LP                     </v>
      </c>
      <c r="C406" s="24">
        <f>+'[4]Datos Anuales (sin Out y Cal)'!C406</f>
        <v>2020</v>
      </c>
      <c r="D406" s="31">
        <f>+'[4]Datos Anuales (sin Out y Cal)'!D406</f>
        <v>631518894.48344994</v>
      </c>
      <c r="E406" s="25">
        <f>+'[4]Datos Anuales (sin Out y Cal)'!E406</f>
        <v>30648312.157583714</v>
      </c>
      <c r="F406" s="25">
        <f>+'[4]Datos Anuales (sin Out y Cal)'!F406</f>
        <v>4687828</v>
      </c>
      <c r="G406" s="31">
        <f>+'[4]Datos Anuales (sin Out y Cal)'!G406</f>
        <v>12661422.287085228</v>
      </c>
      <c r="H406" s="30">
        <v>432</v>
      </c>
      <c r="I406" s="31" t="s">
        <v>107</v>
      </c>
      <c r="J406" s="30">
        <v>2020</v>
      </c>
      <c r="K406" s="25">
        <f>+'[4]Datos Anuales (sin Out y Cal)'!H406</f>
        <v>13576678.289022753</v>
      </c>
      <c r="L406" s="25">
        <f>+'[4]Datos Anuales (sin Out y Cal)'!I406</f>
        <v>1911627</v>
      </c>
      <c r="M406" s="25">
        <f>+'[4]Datos Anuales (sin Out y Cal)'!J406</f>
        <v>132669</v>
      </c>
      <c r="N406" s="25">
        <f>+'[4]Datos Anuales (sin Out y Cal)'!K406</f>
        <v>98431</v>
      </c>
      <c r="O406" s="25">
        <f>+'[4]Datos Anuales (sin Out y Cal)'!L406</f>
        <v>345.15895390748892</v>
      </c>
      <c r="P406" s="30">
        <v>432</v>
      </c>
      <c r="Q406" s="34" t="s">
        <v>107</v>
      </c>
      <c r="R406" s="30">
        <v>2020</v>
      </c>
      <c r="S406" s="25">
        <f>+'[4]Datos Anuales (sin Out y Cal)'!M406</f>
        <v>5187.4167239996359</v>
      </c>
      <c r="T406" s="25">
        <f>+'[4]Datos Anuales (sin Out y Cal)'!N406</f>
        <v>6399885.1890000002</v>
      </c>
      <c r="U406" s="72">
        <f>+'[4]Datos Anuales (sin Out y Cal)'!O406</f>
        <v>65.019000000000005</v>
      </c>
      <c r="V406" s="25">
        <f>+'[4]Datos Anuales (sin Out y Cal)'!P406</f>
        <v>184164.40100000001</v>
      </c>
      <c r="W406" s="72">
        <f>+'[4]Datos Anuales (sin Out y Cal)'!Q406</f>
        <v>1.871</v>
      </c>
      <c r="X406" s="25">
        <f>+'[4]Datos Anuales (sin Out y Cal)'!R406</f>
        <v>0</v>
      </c>
      <c r="Y406" s="26"/>
      <c r="AA406" s="27">
        <v>331407</v>
      </c>
      <c r="AB406" s="27">
        <v>401</v>
      </c>
      <c r="AC406" s="27">
        <v>2379866</v>
      </c>
      <c r="AD406" s="28">
        <v>0.67749177285097761</v>
      </c>
      <c r="AE406" s="28">
        <v>55.841046092511093</v>
      </c>
    </row>
    <row r="407" spans="1:31" x14ac:dyDescent="0.2">
      <c r="A407" s="24">
        <f>+'[4]Datos Anuales (sin Out y Cal)'!A407</f>
        <v>443</v>
      </c>
      <c r="B407" s="70" t="str">
        <f>+'[4]Datos Anuales (sin Out y Cal)'!B407</f>
        <v xml:space="preserve">Ameren Illinois Company                                               </v>
      </c>
      <c r="C407" s="24">
        <f>+'[4]Datos Anuales (sin Out y Cal)'!C407</f>
        <v>2020</v>
      </c>
      <c r="D407" s="31">
        <f>+'[4]Datos Anuales (sin Out y Cal)'!D407</f>
        <v>8083014519.4040966</v>
      </c>
      <c r="E407" s="25">
        <f>+'[4]Datos Anuales (sin Out y Cal)'!E407</f>
        <v>422786851.99309468</v>
      </c>
      <c r="F407" s="25">
        <f>+'[4]Datos Anuales (sin Out y Cal)'!F407</f>
        <v>91551682</v>
      </c>
      <c r="G407" s="31">
        <f>+'[4]Datos Anuales (sin Out y Cal)'!G407</f>
        <v>238980965</v>
      </c>
      <c r="H407" s="30">
        <v>443</v>
      </c>
      <c r="I407" s="31" t="s">
        <v>44</v>
      </c>
      <c r="J407" s="30">
        <v>2020</v>
      </c>
      <c r="K407" s="25">
        <f>+'[4]Datos Anuales (sin Out y Cal)'!H407</f>
        <v>99271060.065292299</v>
      </c>
      <c r="L407" s="25">
        <f>+'[4]Datos Anuales (sin Out y Cal)'!I407</f>
        <v>33933846</v>
      </c>
      <c r="M407" s="25">
        <f>+'[4]Datos Anuales (sin Out y Cal)'!J407</f>
        <v>390651</v>
      </c>
      <c r="N407" s="25">
        <f>+'[4]Datos Anuales (sin Out y Cal)'!K407</f>
        <v>1225204</v>
      </c>
      <c r="O407" s="25">
        <f>+'[4]Datos Anuales (sin Out y Cal)'!L407</f>
        <v>1903.5016274486682</v>
      </c>
      <c r="P407" s="30">
        <v>443</v>
      </c>
      <c r="Q407" s="34" t="s">
        <v>44</v>
      </c>
      <c r="R407" s="30">
        <v>2020</v>
      </c>
      <c r="S407" s="25">
        <f>+'[4]Datos Anuales (sin Out y Cal)'!M407</f>
        <v>73470.371785503012</v>
      </c>
      <c r="T407" s="25">
        <f>+'[4]Datos Anuales (sin Out y Cal)'!N407</f>
        <v>124113165.2</v>
      </c>
      <c r="U407" s="72">
        <f>+'[4]Datos Anuales (sin Out y Cal)'!O407</f>
        <v>101.3</v>
      </c>
      <c r="V407" s="25">
        <f>+'[4]Datos Anuales (sin Out y Cal)'!P407</f>
        <v>1274212.1600000001</v>
      </c>
      <c r="W407" s="72">
        <f>+'[4]Datos Anuales (sin Out y Cal)'!Q407</f>
        <v>1.04</v>
      </c>
      <c r="X407" s="25">
        <f>+'[4]Datos Anuales (sin Out y Cal)'!R407</f>
        <v>0</v>
      </c>
      <c r="Y407" s="26"/>
      <c r="AA407" s="27">
        <v>211739</v>
      </c>
      <c r="AB407" s="27">
        <v>1952</v>
      </c>
      <c r="AC407" s="27">
        <v>8522235</v>
      </c>
      <c r="AD407" s="28">
        <v>0.49839030569279141</v>
      </c>
      <c r="AE407" s="28">
        <v>48.498372551331897</v>
      </c>
    </row>
    <row r="408" spans="1:31" x14ac:dyDescent="0.2">
      <c r="A408" s="24">
        <f>+'[4]Datos Anuales (sin Out y Cal)'!A408</f>
        <v>454</v>
      </c>
      <c r="B408" s="70" t="str">
        <f>+'[4]Datos Anuales (sin Out y Cal)'!B408</f>
        <v xml:space="preserve">Entergy Louisiana, LLC                                                </v>
      </c>
      <c r="C408" s="24">
        <f>+'[4]Datos Anuales (sin Out y Cal)'!C408</f>
        <v>2020</v>
      </c>
      <c r="D408" s="31">
        <f>+'[4]Datos Anuales (sin Out y Cal)'!D408</f>
        <v>6117420075.3222713</v>
      </c>
      <c r="E408" s="25">
        <f>+'[4]Datos Anuales (sin Out y Cal)'!E408</f>
        <v>361018328.51930088</v>
      </c>
      <c r="F408" s="25">
        <f>+'[4]Datos Anuales (sin Out y Cal)'!F408</f>
        <v>75745126</v>
      </c>
      <c r="G408" s="31">
        <f>+'[4]Datos Anuales (sin Out y Cal)'!G408</f>
        <v>87573987</v>
      </c>
      <c r="H408" s="30">
        <v>454</v>
      </c>
      <c r="I408" s="31" t="s">
        <v>70</v>
      </c>
      <c r="J408" s="30">
        <v>2020</v>
      </c>
      <c r="K408" s="25">
        <f>+'[4]Datos Anuales (sin Out y Cal)'!H408</f>
        <v>36381683.864392005</v>
      </c>
      <c r="L408" s="25">
        <f>+'[4]Datos Anuales (sin Out y Cal)'!I408</f>
        <v>53896350</v>
      </c>
      <c r="M408" s="25">
        <f>+'[4]Datos Anuales (sin Out y Cal)'!J408</f>
        <v>1522655</v>
      </c>
      <c r="N408" s="25">
        <f>+'[4]Datos Anuales (sin Out y Cal)'!K408</f>
        <v>1098253</v>
      </c>
      <c r="O408" s="25">
        <f>+'[4]Datos Anuales (sin Out y Cal)'!L408</f>
        <v>8199.4281843399785</v>
      </c>
      <c r="P408" s="30">
        <v>454</v>
      </c>
      <c r="Q408" s="34" t="s">
        <v>70</v>
      </c>
      <c r="R408" s="30">
        <v>2020</v>
      </c>
      <c r="S408" s="25">
        <f>+'[4]Datos Anuales (sin Out y Cal)'!M408</f>
        <v>80386.861870490044</v>
      </c>
      <c r="T408" s="25">
        <f>+'[4]Datos Anuales (sin Out y Cal)'!N408</f>
        <v>232719810.70000002</v>
      </c>
      <c r="U408" s="72">
        <f>+'[4]Datos Anuales (sin Out y Cal)'!O408</f>
        <v>211.9</v>
      </c>
      <c r="V408" s="25">
        <f>+'[4]Datos Anuales (sin Out y Cal)'!P408</f>
        <v>3644003.4539999999</v>
      </c>
      <c r="W408" s="72">
        <f>+'[4]Datos Anuales (sin Out y Cal)'!Q408</f>
        <v>3.3180000000000001</v>
      </c>
      <c r="X408" s="25">
        <f>+'[4]Datos Anuales (sin Out y Cal)'!R408</f>
        <v>0</v>
      </c>
      <c r="Y408" s="26"/>
      <c r="AA408" s="27">
        <v>7949638</v>
      </c>
      <c r="AB408" s="27">
        <v>9374</v>
      </c>
      <c r="AC408" s="27">
        <v>63444317</v>
      </c>
      <c r="AD408" s="28">
        <v>0.77261595270314376</v>
      </c>
      <c r="AE408" s="28">
        <v>1174.5718156600219</v>
      </c>
    </row>
    <row r="409" spans="1:31" x14ac:dyDescent="0.2">
      <c r="A409" s="24">
        <f>+'[4]Datos Anuales (sin Out y Cal)'!A409</f>
        <v>500</v>
      </c>
      <c r="B409" s="70"/>
      <c r="C409" s="24">
        <f>+'[4]Datos Anuales (sin Out y Cal)'!C409</f>
        <v>2020</v>
      </c>
      <c r="D409" s="31">
        <f>+'[4]Datos Anuales (sin Out y Cal)'!D409</f>
        <v>1416611481.0856578</v>
      </c>
      <c r="E409" s="25">
        <f>+'[4]Datos Anuales (sin Out y Cal)'!E409</f>
        <v>122109254.02968749</v>
      </c>
      <c r="F409" s="25">
        <f>+'[4]Datos Anuales (sin Out y Cal)'!F409</f>
        <v>58411189.652933784</v>
      </c>
      <c r="G409" s="31">
        <f>+'[4]Datos Anuales (sin Out y Cal)'!G409</f>
        <v>35018348.501806617</v>
      </c>
      <c r="H409" s="30">
        <v>500</v>
      </c>
      <c r="I409" s="31"/>
      <c r="J409" s="30">
        <v>2020</v>
      </c>
      <c r="K409" s="25">
        <f>+'[4]Datos Anuales (sin Out y Cal)'!H409</f>
        <v>37441741.088323154</v>
      </c>
      <c r="L409" s="25">
        <f>+'[4]Datos Anuales (sin Out y Cal)'!I409</f>
        <v>2831431.97554</v>
      </c>
      <c r="M409" s="25">
        <f>+'[4]Datos Anuales (sin Out y Cal)'!J409</f>
        <v>503055.27525502507</v>
      </c>
      <c r="N409" s="25">
        <f>+'[4]Datos Anuales (sin Out y Cal)'!K409</f>
        <v>486988</v>
      </c>
      <c r="O409" s="25">
        <f>+'[4]Datos Anuales (sin Out y Cal)'!L409</f>
        <v>630.54999999999995</v>
      </c>
      <c r="P409" s="30">
        <v>500</v>
      </c>
      <c r="Q409" s="34"/>
      <c r="R409" s="30">
        <v>2020</v>
      </c>
      <c r="S409" s="25">
        <f>+'[4]Datos Anuales (sin Out y Cal)'!M409</f>
        <v>11132.338480003265</v>
      </c>
      <c r="T409" s="25">
        <f>+'[4]Datos Anuales (sin Out y Cal)'!N409</f>
        <v>353299675</v>
      </c>
      <c r="U409" s="72">
        <f>+'[4]Datos Anuales (sin Out y Cal)'!O409</f>
        <v>725.47922125391176</v>
      </c>
      <c r="V409" s="25">
        <f>+'[4]Datos Anuales (sin Out y Cal)'!P409</f>
        <v>3215184</v>
      </c>
      <c r="W409" s="72">
        <f>+'[4]Datos Anuales (sin Out y Cal)'!Q409</f>
        <v>6.6021832160135361</v>
      </c>
      <c r="X409" s="25">
        <f>+'[4]Datos Anuales (sin Out y Cal)'!R409</f>
        <v>6.6021832160135361</v>
      </c>
      <c r="Y409" s="26">
        <v>6.6021832160135361</v>
      </c>
      <c r="AA409" s="27">
        <v>0</v>
      </c>
      <c r="AB409" s="27">
        <v>630.54999999999995</v>
      </c>
      <c r="AC409" s="27">
        <v>0</v>
      </c>
      <c r="AD409" s="28">
        <v>0</v>
      </c>
      <c r="AE409" s="28">
        <v>0</v>
      </c>
    </row>
    <row r="410" spans="1:31" x14ac:dyDescent="0.2">
      <c r="A410" s="24">
        <f>+'[4]Datos Anuales (sin Out y Cal)'!A410</f>
        <v>501</v>
      </c>
      <c r="B410" s="70"/>
      <c r="C410" s="24">
        <f>+'[4]Datos Anuales (sin Out y Cal)'!C410</f>
        <v>2020</v>
      </c>
      <c r="D410" s="31">
        <f>+'[4]Datos Anuales (sin Out y Cal)'!D410</f>
        <v>2632081452.1661983</v>
      </c>
      <c r="E410" s="25">
        <f>+'[4]Datos Anuales (sin Out y Cal)'!E410</f>
        <v>134830443.10764885</v>
      </c>
      <c r="F410" s="25">
        <f>+'[4]Datos Anuales (sin Out y Cal)'!F410</f>
        <v>69049126.414394155</v>
      </c>
      <c r="G410" s="31">
        <f>+'[4]Datos Anuales (sin Out y Cal)'!G410</f>
        <v>68925025.988191471</v>
      </c>
      <c r="H410" s="30">
        <v>501</v>
      </c>
      <c r="I410" s="31"/>
      <c r="J410" s="30">
        <v>2020</v>
      </c>
      <c r="K410" s="25">
        <f>+'[4]Datos Anuales (sin Out y Cal)'!H410</f>
        <v>28571468.857468229</v>
      </c>
      <c r="L410" s="25">
        <f>+'[4]Datos Anuales (sin Out y Cal)'!I410</f>
        <v>3306583.6740000001</v>
      </c>
      <c r="M410" s="25">
        <f>+'[4]Datos Anuales (sin Out y Cal)'!J410</f>
        <v>691358.99999999953</v>
      </c>
      <c r="N410" s="25">
        <f>+'[4]Datos Anuales (sin Out y Cal)'!K410</f>
        <v>565174</v>
      </c>
      <c r="O410" s="25">
        <f>+'[4]Datos Anuales (sin Out y Cal)'!L410</f>
        <v>835.69960496293527</v>
      </c>
      <c r="P410" s="30">
        <v>501</v>
      </c>
      <c r="Q410" s="34"/>
      <c r="R410" s="30">
        <v>2020</v>
      </c>
      <c r="S410" s="25">
        <f>+'[4]Datos Anuales (sin Out y Cal)'!M410</f>
        <v>18968.22</v>
      </c>
      <c r="T410" s="25">
        <f>+'[4]Datos Anuales (sin Out y Cal)'!N410</f>
        <v>2410473558</v>
      </c>
      <c r="U410" s="72">
        <f>+'[4]Datos Anuales (sin Out y Cal)'!O410</f>
        <v>4265.011408875851</v>
      </c>
      <c r="V410" s="25">
        <f>+'[4]Datos Anuales (sin Out y Cal)'!P410</f>
        <v>11216553</v>
      </c>
      <c r="W410" s="72">
        <f>+'[4]Datos Anuales (sin Out y Cal)'!Q410</f>
        <v>19.846194269375449</v>
      </c>
      <c r="X410" s="25">
        <f>+'[4]Datos Anuales (sin Out y Cal)'!R410</f>
        <v>0</v>
      </c>
      <c r="Y410" s="26"/>
      <c r="AA410" s="27">
        <v>0</v>
      </c>
      <c r="AB410" s="27">
        <v>835.69960496293527</v>
      </c>
      <c r="AC410" s="27">
        <v>0</v>
      </c>
      <c r="AD410" s="28">
        <v>0</v>
      </c>
      <c r="AE410" s="28">
        <v>0</v>
      </c>
    </row>
    <row r="411" spans="1:31" x14ac:dyDescent="0.2">
      <c r="A411" s="24">
        <f>+'[4]Datos Anuales (sin Out y Cal)'!A411</f>
        <v>502</v>
      </c>
      <c r="B411" s="70"/>
      <c r="C411" s="24">
        <f>+'[4]Datos Anuales (sin Out y Cal)'!C411</f>
        <v>2020</v>
      </c>
      <c r="D411" s="31">
        <f>+'[4]Datos Anuales (sin Out y Cal)'!D411</f>
        <v>605135547.29628074</v>
      </c>
      <c r="E411" s="25">
        <f>+'[4]Datos Anuales (sin Out y Cal)'!E411</f>
        <v>23698991.991404273</v>
      </c>
      <c r="F411" s="25">
        <f>+'[4]Datos Anuales (sin Out y Cal)'!F411</f>
        <v>9377617.5445295908</v>
      </c>
      <c r="G411" s="31">
        <f>+'[4]Datos Anuales (sin Out y Cal)'!G411</f>
        <v>14022284.719154473</v>
      </c>
      <c r="H411" s="30">
        <v>502</v>
      </c>
      <c r="I411" s="31"/>
      <c r="J411" s="30">
        <v>2020</v>
      </c>
      <c r="K411" s="25">
        <f>+'[4]Datos Anuales (sin Out y Cal)'!H411</f>
        <v>4322228.3620890984</v>
      </c>
      <c r="L411" s="25">
        <f>+'[4]Datos Anuales (sin Out y Cal)'!I411</f>
        <v>777635.28999999992</v>
      </c>
      <c r="M411" s="25">
        <f>+'[4]Datos Anuales (sin Out y Cal)'!J411</f>
        <v>137281.00000000012</v>
      </c>
      <c r="N411" s="25">
        <f>+'[4]Datos Anuales (sin Out y Cal)'!K411</f>
        <v>172295</v>
      </c>
      <c r="O411" s="25">
        <f>+'[4]Datos Anuales (sin Out y Cal)'!L411</f>
        <v>174.45222940712142</v>
      </c>
      <c r="P411" s="30">
        <v>502</v>
      </c>
      <c r="Q411" s="34"/>
      <c r="R411" s="30">
        <v>2020</v>
      </c>
      <c r="S411" s="25">
        <f>+'[4]Datos Anuales (sin Out y Cal)'!M411</f>
        <v>8418.7437000000027</v>
      </c>
      <c r="T411" s="25">
        <f>+'[4]Datos Anuales (sin Out y Cal)'!N411</f>
        <v>660206200</v>
      </c>
      <c r="U411" s="72">
        <f>+'[4]Datos Anuales (sin Out y Cal)'!O411</f>
        <v>3831.8360950695028</v>
      </c>
      <c r="V411" s="25">
        <f>+'[4]Datos Anuales (sin Out y Cal)'!P411</f>
        <v>4022282</v>
      </c>
      <c r="W411" s="72">
        <f>+'[4]Datos Anuales (sin Out y Cal)'!Q411</f>
        <v>23.345320525842304</v>
      </c>
      <c r="X411" s="25">
        <f>+'[4]Datos Anuales (sin Out y Cal)'!R411</f>
        <v>0</v>
      </c>
      <c r="Y411" s="26"/>
      <c r="AA411" s="27">
        <v>0</v>
      </c>
      <c r="AB411" s="27">
        <v>174.45222940712142</v>
      </c>
      <c r="AC411" s="27">
        <v>0</v>
      </c>
      <c r="AD411" s="28">
        <v>0</v>
      </c>
      <c r="AE411" s="28">
        <v>0</v>
      </c>
    </row>
    <row r="439" spans="9:9" x14ac:dyDescent="0.2">
      <c r="I439" s="71" t="s">
        <v>175</v>
      </c>
    </row>
  </sheetData>
  <autoFilter ref="A3:AE3" xr:uid="{00000000-0001-0000-0400-000000000000}"/>
  <pageMargins left="0.25" right="0.25" top="0.75" bottom="0.75" header="0.3" footer="0.3"/>
  <pageSetup orientation="landscape" horizontalDpi="1200" verticalDpi="1200" r:id="rId1"/>
  <headerFooter>
    <oddFooter>&amp;A&amp;RPágina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DFBF1-8659-4AF7-9BBA-9C28F862A497}">
  <sheetPr>
    <tabColor theme="9" tint="-0.249977111117893"/>
  </sheetPr>
  <dimension ref="A2:H96"/>
  <sheetViews>
    <sheetView view="pageLayout" topLeftCell="A72" zoomScaleNormal="80" workbookViewId="0">
      <selection activeCell="G105" sqref="G105"/>
    </sheetView>
  </sheetViews>
  <sheetFormatPr baseColWidth="10" defaultColWidth="11.42578125" defaultRowHeight="11.25" x14ac:dyDescent="0.2"/>
  <cols>
    <col min="1" max="1" width="17.85546875" style="35" customWidth="1"/>
    <col min="2" max="2" width="41" style="35" customWidth="1"/>
    <col min="3" max="3" width="11.42578125" style="35" customWidth="1"/>
    <col min="4" max="4" width="16.28515625" style="35" customWidth="1"/>
    <col min="5" max="5" width="14.7109375" style="35" customWidth="1"/>
    <col min="6" max="6" width="16.42578125" style="35" customWidth="1"/>
    <col min="7" max="7" width="12.85546875" style="62" customWidth="1"/>
    <col min="8" max="16384" width="11.42578125" style="35"/>
  </cols>
  <sheetData>
    <row r="2" spans="1:8" x14ac:dyDescent="0.2">
      <c r="A2" s="49" t="s">
        <v>168</v>
      </c>
      <c r="B2" s="56" t="s">
        <v>169</v>
      </c>
    </row>
    <row r="3" spans="1:8" ht="45" x14ac:dyDescent="0.2">
      <c r="A3" s="63" t="str">
        <f>+[4]DataPanel_Perdidas!A3</f>
        <v>respondent_ID</v>
      </c>
      <c r="B3" s="63" t="str">
        <f>+[4]DataPanel_Perdidas!B3</f>
        <v>respondent_name</v>
      </c>
      <c r="C3" s="63" t="str">
        <f>+[4]DataPanel_Perdidas!C3</f>
        <v>Año</v>
      </c>
      <c r="D3" s="63" t="str">
        <f>+[4]DataPanel_Perdidas!D3</f>
        <v>EnergiaIngresoUsuProp</v>
      </c>
      <c r="E3" s="63" t="str">
        <f>+[4]DataPanel_Perdidas!E3</f>
        <v>EnergiaPerdidasUsuProp</v>
      </c>
      <c r="F3" s="63" t="str">
        <f>+[4]DataPanel_Perdidas!F3</f>
        <v>Longitud_de_red_total</v>
      </c>
      <c r="G3" s="64" t="str">
        <f>+[4]DataPanel_Perdidas!G3</f>
        <v>Longitud_de_red_total_por_cliente</v>
      </c>
      <c r="H3" s="65"/>
    </row>
    <row r="4" spans="1:8" x14ac:dyDescent="0.2">
      <c r="A4" s="51">
        <f>+[4]DataPanel_Perdidas!A4</f>
        <v>6</v>
      </c>
      <c r="B4" s="59" t="str">
        <f>+[4]DataPanel_Perdidas!B4</f>
        <v xml:space="preserve">Appalachian Power Company                                             </v>
      </c>
      <c r="C4" s="51">
        <f>+[4]DataPanel_Perdidas!C4</f>
        <v>2017</v>
      </c>
      <c r="D4" s="66">
        <f>+[4]DataPanel_Perdidas!D4</f>
        <v>29726166.131979696</v>
      </c>
      <c r="E4" s="66">
        <f>+[4]DataPanel_Perdidas!E4</f>
        <v>2133131.1319796955</v>
      </c>
      <c r="F4" s="66">
        <f>+[4]DataPanel_Perdidas!F4</f>
        <v>74128.467019451578</v>
      </c>
      <c r="G4" s="67">
        <f>+[4]DataPanel_Perdidas!G4</f>
        <v>7.7549566129243144E-2</v>
      </c>
    </row>
    <row r="5" spans="1:8" x14ac:dyDescent="0.2">
      <c r="A5" s="51">
        <f>+[4]DataPanel_Perdidas!A5</f>
        <v>9</v>
      </c>
      <c r="B5" s="59" t="str">
        <f>+[4]DataPanel_Perdidas!B5</f>
        <v xml:space="preserve">Atlantic City Electric Company                                        </v>
      </c>
      <c r="C5" s="51">
        <f>+[4]DataPanel_Perdidas!C5</f>
        <v>2017</v>
      </c>
      <c r="D5" s="66">
        <f>+[4]DataPanel_Perdidas!D5</f>
        <v>9223131.6649746187</v>
      </c>
      <c r="E5" s="66">
        <f>+[4]DataPanel_Perdidas!E5</f>
        <v>638578.66497461917</v>
      </c>
      <c r="F5" s="66">
        <f>+[4]DataPanel_Perdidas!F5</f>
        <v>14340.005110912716</v>
      </c>
      <c r="G5" s="67">
        <f>+[4]DataPanel_Perdidas!G5</f>
        <v>2.6009745690278665E-2</v>
      </c>
    </row>
    <row r="6" spans="1:8" x14ac:dyDescent="0.2">
      <c r="A6" s="51">
        <f>+[4]DataPanel_Perdidas!A6</f>
        <v>22</v>
      </c>
      <c r="B6" s="59" t="str">
        <f>+[4]DataPanel_Perdidas!B6</f>
        <v xml:space="preserve">Cleco Power LLC                                                       </v>
      </c>
      <c r="C6" s="51">
        <f>+[4]DataPanel_Perdidas!C6</f>
        <v>2017</v>
      </c>
      <c r="D6" s="66">
        <f>+[4]DataPanel_Perdidas!D6</f>
        <v>9136293.6548223346</v>
      </c>
      <c r="E6" s="66">
        <f>+[4]DataPanel_Perdidas!E6</f>
        <v>791572.65482233511</v>
      </c>
      <c r="F6" s="66">
        <f>+[4]DataPanel_Perdidas!F6</f>
        <v>16866.855532693164</v>
      </c>
      <c r="G6" s="67">
        <f>+[4]DataPanel_Perdidas!G6</f>
        <v>5.8117882187504438E-2</v>
      </c>
    </row>
    <row r="7" spans="1:8" x14ac:dyDescent="0.2">
      <c r="A7" s="51">
        <f>+[4]DataPanel_Perdidas!A7</f>
        <v>32</v>
      </c>
      <c r="B7" s="59" t="str">
        <f>+[4]DataPanel_Perdidas!B7</f>
        <v xml:space="preserve">Commonwealth Edison Company                                           </v>
      </c>
      <c r="C7" s="51">
        <f>+[4]DataPanel_Perdidas!C7</f>
        <v>2017</v>
      </c>
      <c r="D7" s="66">
        <f>+[4]DataPanel_Perdidas!D7</f>
        <v>93345629.213197976</v>
      </c>
      <c r="E7" s="66">
        <f>+[4]DataPanel_Perdidas!E7</f>
        <v>6967961.2131979698</v>
      </c>
      <c r="F7" s="66">
        <f>+[4]DataPanel_Perdidas!F7</f>
        <v>164726.56031743495</v>
      </c>
      <c r="G7" s="67">
        <f>+[4]DataPanel_Perdidas!G7</f>
        <v>4.1270805654976317E-2</v>
      </c>
    </row>
    <row r="8" spans="1:8" x14ac:dyDescent="0.2">
      <c r="A8" s="51">
        <f>+[4]DataPanel_Perdidas!A8</f>
        <v>46</v>
      </c>
      <c r="B8" s="59" t="str">
        <f>+[4]DataPanel_Perdidas!B8</f>
        <v xml:space="preserve">Duquesne Light Company                                                </v>
      </c>
      <c r="C8" s="51">
        <f>+[4]DataPanel_Perdidas!C8</f>
        <v>2017</v>
      </c>
      <c r="D8" s="66">
        <f>+[4]DataPanel_Perdidas!D8</f>
        <v>13509844.238578681</v>
      </c>
      <c r="E8" s="66">
        <f>+[4]DataPanel_Perdidas!E8</f>
        <v>836908.2385786802</v>
      </c>
      <c r="F8" s="66">
        <f>+[4]DataPanel_Perdidas!F8</f>
        <v>61113.915712645525</v>
      </c>
      <c r="G8" s="67">
        <f>+[4]DataPanel_Perdidas!G8</f>
        <v>0.1028670232460967</v>
      </c>
    </row>
    <row r="9" spans="1:8" x14ac:dyDescent="0.2">
      <c r="A9" s="51">
        <f>+[4]DataPanel_Perdidas!A9</f>
        <v>70</v>
      </c>
      <c r="B9" s="59" t="str">
        <f>+[4]DataPanel_Perdidas!B9</f>
        <v xml:space="preserve">Idaho Power Company                                                   </v>
      </c>
      <c r="C9" s="51">
        <f>+[4]DataPanel_Perdidas!C9</f>
        <v>2017</v>
      </c>
      <c r="D9" s="66">
        <f>+[4]DataPanel_Perdidas!D9</f>
        <v>15794842.42639594</v>
      </c>
      <c r="E9" s="66">
        <f>+[4]DataPanel_Perdidas!E9</f>
        <v>1223888.4263959392</v>
      </c>
      <c r="F9" s="66">
        <f>+[4]DataPanel_Perdidas!F9</f>
        <v>43878.263932641879</v>
      </c>
      <c r="G9" s="67">
        <f>+[4]DataPanel_Perdidas!G9</f>
        <v>8.1317785601367487E-2</v>
      </c>
    </row>
    <row r="10" spans="1:8" x14ac:dyDescent="0.2">
      <c r="A10" s="51">
        <f>+[4]DataPanel_Perdidas!A10</f>
        <v>73</v>
      </c>
      <c r="B10" s="59" t="str">
        <f>+[4]DataPanel_Perdidas!B10</f>
        <v xml:space="preserve">Indiana Michigan Power Company                                        </v>
      </c>
      <c r="C10" s="51">
        <f>+[4]DataPanel_Perdidas!C10</f>
        <v>2017</v>
      </c>
      <c r="D10" s="66">
        <f>+[4]DataPanel_Perdidas!D10</f>
        <v>19456248.076142132</v>
      </c>
      <c r="E10" s="66">
        <f>+[4]DataPanel_Perdidas!E10</f>
        <v>1509677.0761421323</v>
      </c>
      <c r="F10" s="66">
        <f>+[4]DataPanel_Perdidas!F10</f>
        <v>32469.842506030302</v>
      </c>
      <c r="G10" s="67">
        <f>+[4]DataPanel_Perdidas!G10</f>
        <v>5.4846409892384811E-2</v>
      </c>
    </row>
    <row r="11" spans="1:8" x14ac:dyDescent="0.2">
      <c r="A11" s="51">
        <f>+[4]DataPanel_Perdidas!A11</f>
        <v>82</v>
      </c>
      <c r="B11" s="59" t="str">
        <f>+[4]DataPanel_Perdidas!B11</f>
        <v xml:space="preserve">Kentucky Utilities Company                                            </v>
      </c>
      <c r="C11" s="51">
        <f>+[4]DataPanel_Perdidas!C11</f>
        <v>2017</v>
      </c>
      <c r="D11" s="66">
        <f>+[4]DataPanel_Perdidas!D11</f>
        <v>19450147.802030455</v>
      </c>
      <c r="E11" s="66">
        <f>+[4]DataPanel_Perdidas!E11</f>
        <v>1221409.8020304567</v>
      </c>
      <c r="F11" s="66">
        <f>+[4]DataPanel_Perdidas!F11</f>
        <v>22637.368168407025</v>
      </c>
      <c r="G11" s="67">
        <f>+[4]DataPanel_Perdidas!G11</f>
        <v>4.1109743757742158E-2</v>
      </c>
    </row>
    <row r="12" spans="1:8" x14ac:dyDescent="0.2">
      <c r="A12" s="51">
        <f>+[4]DataPanel_Perdidas!A12</f>
        <v>95</v>
      </c>
      <c r="B12" s="59" t="str">
        <f>+[4]DataPanel_Perdidas!B12</f>
        <v xml:space="preserve">MDU Resources Group, Inc.                                             </v>
      </c>
      <c r="C12" s="51">
        <f>+[4]DataPanel_Perdidas!C12</f>
        <v>2017</v>
      </c>
      <c r="D12" s="66">
        <f>+[4]DataPanel_Perdidas!D12</f>
        <v>3579356.3045685277</v>
      </c>
      <c r="E12" s="66">
        <f>+[4]DataPanel_Perdidas!E12</f>
        <v>272886.30456852791</v>
      </c>
      <c r="F12" s="66">
        <f>+[4]DataPanel_Perdidas!F12</f>
        <v>7549.609169100152</v>
      </c>
      <c r="G12" s="67">
        <f>+[4]DataPanel_Perdidas!G12</f>
        <v>5.2831045052869834E-2</v>
      </c>
    </row>
    <row r="13" spans="1:8" x14ac:dyDescent="0.2">
      <c r="A13" s="51">
        <f>+[4]DataPanel_Perdidas!A13</f>
        <v>105</v>
      </c>
      <c r="B13" s="59" t="str">
        <f>+[4]DataPanel_Perdidas!B13</f>
        <v xml:space="preserve">Mt. Carmel Public Utility Co                                          </v>
      </c>
      <c r="C13" s="51">
        <f>+[4]DataPanel_Perdidas!C13</f>
        <v>2017</v>
      </c>
      <c r="D13" s="66">
        <f>+[4]DataPanel_Perdidas!D13</f>
        <v>99155.421319796951</v>
      </c>
      <c r="E13" s="66">
        <f>+[4]DataPanel_Perdidas!E13</f>
        <v>7441.4213197969548</v>
      </c>
      <c r="F13" s="66">
        <f>+[4]DataPanel_Perdidas!F13</f>
        <v>359.09497192420514</v>
      </c>
      <c r="G13" s="67">
        <f>+[4]DataPanel_Perdidas!G13</f>
        <v>6.6721473787477725E-2</v>
      </c>
    </row>
    <row r="14" spans="1:8" x14ac:dyDescent="0.2">
      <c r="A14" s="51">
        <f>+[4]DataPanel_Perdidas!A14</f>
        <v>107</v>
      </c>
      <c r="B14" s="59" t="str">
        <f>+[4]DataPanel_Perdidas!B14</f>
        <v xml:space="preserve">The Narragansett Electric Company                                     </v>
      </c>
      <c r="C14" s="51">
        <f>+[4]DataPanel_Perdidas!C14</f>
        <v>2017</v>
      </c>
      <c r="D14" s="66">
        <f>+[4]DataPanel_Perdidas!D14</f>
        <v>4132358</v>
      </c>
      <c r="E14" s="66">
        <f>+[4]DataPanel_Perdidas!E14</f>
        <v>264196</v>
      </c>
      <c r="F14" s="66">
        <f>+[4]DataPanel_Perdidas!F14</f>
        <v>25152.05007100751</v>
      </c>
      <c r="G14" s="67">
        <f>+[4]DataPanel_Perdidas!G14</f>
        <v>5.9578719389356084E-2</v>
      </c>
    </row>
    <row r="15" spans="1:8" x14ac:dyDescent="0.2">
      <c r="A15" s="51">
        <f>+[4]DataPanel_Perdidas!A15</f>
        <v>121</v>
      </c>
      <c r="B15" s="59" t="str">
        <f>+[4]DataPanel_Perdidas!B15</f>
        <v xml:space="preserve">Northern States Power Company (Wisconsin)                             </v>
      </c>
      <c r="C15" s="51">
        <f>+[4]DataPanel_Perdidas!C15</f>
        <v>2017</v>
      </c>
      <c r="D15" s="66">
        <f>+[4]DataPanel_Perdidas!D15</f>
        <v>7331088</v>
      </c>
      <c r="E15" s="66">
        <f>+[4]DataPanel_Perdidas!E15</f>
        <v>603348</v>
      </c>
      <c r="F15" s="66">
        <f>+[4]DataPanel_Perdidas!F15</f>
        <v>40030.030913217539</v>
      </c>
      <c r="G15" s="67">
        <f>+[4]DataPanel_Perdidas!G15</f>
        <v>0.15535507285816452</v>
      </c>
    </row>
    <row r="16" spans="1:8" x14ac:dyDescent="0.2">
      <c r="A16" s="51">
        <f>+[4]DataPanel_Perdidas!A16</f>
        <v>123</v>
      </c>
      <c r="B16" s="59" t="str">
        <f>+[4]DataPanel_Perdidas!B16</f>
        <v xml:space="preserve">Northwestern Wisconsin Electric Company                               </v>
      </c>
      <c r="C16" s="51">
        <f>+[4]DataPanel_Perdidas!C16</f>
        <v>2017</v>
      </c>
      <c r="D16" s="66">
        <f>+[4]DataPanel_Perdidas!D16</f>
        <v>181302.67512690354</v>
      </c>
      <c r="E16" s="66">
        <f>+[4]DataPanel_Perdidas!E16</f>
        <v>13186.675126903552</v>
      </c>
      <c r="F16" s="66">
        <f>+[4]DataPanel_Perdidas!F16</f>
        <v>0</v>
      </c>
      <c r="G16" s="67">
        <f>+[4]DataPanel_Perdidas!G16</f>
        <v>0</v>
      </c>
    </row>
    <row r="17" spans="1:7" x14ac:dyDescent="0.2">
      <c r="A17" s="51">
        <f>+[4]DataPanel_Perdidas!A17</f>
        <v>134</v>
      </c>
      <c r="B17" s="59" t="str">
        <f>+[4]DataPanel_Perdidas!B17</f>
        <v xml:space="preserve">PacifiCorp                                                            </v>
      </c>
      <c r="C17" s="51">
        <f>+[4]DataPanel_Perdidas!C17</f>
        <v>2017</v>
      </c>
      <c r="D17" s="66">
        <f>+[4]DataPanel_Perdidas!D17</f>
        <v>59019749.649746194</v>
      </c>
      <c r="E17" s="66">
        <f>+[4]DataPanel_Perdidas!E17</f>
        <v>3769927.6497461926</v>
      </c>
      <c r="F17" s="66">
        <f>+[4]DataPanel_Perdidas!F17</f>
        <v>90391.979757073132</v>
      </c>
      <c r="G17" s="67">
        <f>+[4]DataPanel_Perdidas!G17</f>
        <v>4.840722861007149E-2</v>
      </c>
    </row>
    <row r="18" spans="1:7" x14ac:dyDescent="0.2">
      <c r="A18" s="51">
        <f>+[4]DataPanel_Perdidas!A18</f>
        <v>138</v>
      </c>
      <c r="B18" s="59" t="str">
        <f>+[4]DataPanel_Perdidas!B18</f>
        <v xml:space="preserve">PPL Electric Utilities Corporation                                    </v>
      </c>
      <c r="C18" s="51">
        <f>+[4]DataPanel_Perdidas!C18</f>
        <v>2017</v>
      </c>
      <c r="D18" s="66">
        <f>+[4]DataPanel_Perdidas!D18</f>
        <v>38386546.142131977</v>
      </c>
      <c r="E18" s="66">
        <f>+[4]DataPanel_Perdidas!E18</f>
        <v>2398581.1421319796</v>
      </c>
      <c r="F18" s="66">
        <f>+[4]DataPanel_Perdidas!F18</f>
        <v>69762.527284740805</v>
      </c>
      <c r="G18" s="67">
        <f>+[4]DataPanel_Perdidas!G18</f>
        <v>4.8814477617764022E-2</v>
      </c>
    </row>
    <row r="19" spans="1:7" x14ac:dyDescent="0.2">
      <c r="A19" s="51">
        <f>+[4]DataPanel_Perdidas!A19</f>
        <v>145</v>
      </c>
      <c r="B19" s="59" t="str">
        <f>+[4]DataPanel_Perdidas!B19</f>
        <v xml:space="preserve">Public Service Company of Colorado                                    </v>
      </c>
      <c r="C19" s="51">
        <f>+[4]DataPanel_Perdidas!C19</f>
        <v>2017</v>
      </c>
      <c r="D19" s="66">
        <f>+[4]DataPanel_Perdidas!D19</f>
        <v>31009628.360406093</v>
      </c>
      <c r="E19" s="66">
        <f>+[4]DataPanel_Perdidas!E19</f>
        <v>2380816.3604060914</v>
      </c>
      <c r="F19" s="66">
        <f>+[4]DataPanel_Perdidas!F19</f>
        <v>119102.66342672311</v>
      </c>
      <c r="G19" s="67">
        <f>+[4]DataPanel_Perdidas!G19</f>
        <v>8.1622394482095295E-2</v>
      </c>
    </row>
    <row r="20" spans="1:7" x14ac:dyDescent="0.2">
      <c r="A20" s="51">
        <f>+[4]DataPanel_Perdidas!A20</f>
        <v>147</v>
      </c>
      <c r="B20" s="59" t="str">
        <f>+[4]DataPanel_Perdidas!B20</f>
        <v xml:space="preserve">Public Service Company of New Mexico                                  </v>
      </c>
      <c r="C20" s="51">
        <f>+[4]DataPanel_Perdidas!C20</f>
        <v>2017</v>
      </c>
      <c r="D20" s="66">
        <f>+[4]DataPanel_Perdidas!D20</f>
        <v>9448248.1218274105</v>
      </c>
      <c r="E20" s="66">
        <f>+[4]DataPanel_Perdidas!E20</f>
        <v>713851.121827411</v>
      </c>
      <c r="F20" s="66">
        <f>+[4]DataPanel_Perdidas!F20</f>
        <v>0</v>
      </c>
      <c r="G20" s="67">
        <f>+[4]DataPanel_Perdidas!G20</f>
        <v>0</v>
      </c>
    </row>
    <row r="21" spans="1:7" x14ac:dyDescent="0.2">
      <c r="A21" s="51">
        <f>+[4]DataPanel_Perdidas!A21</f>
        <v>150</v>
      </c>
      <c r="B21" s="59" t="str">
        <f>+[4]DataPanel_Perdidas!B21</f>
        <v xml:space="preserve">Puget Sound Energy, Inc.                                              </v>
      </c>
      <c r="C21" s="51">
        <f>+[4]DataPanel_Perdidas!C21</f>
        <v>2017</v>
      </c>
      <c r="D21" s="66">
        <f>+[4]DataPanel_Perdidas!D21</f>
        <v>22822038.228426397</v>
      </c>
      <c r="E21" s="66">
        <f>+[4]DataPanel_Perdidas!E21</f>
        <v>1505641.2284263959</v>
      </c>
      <c r="F21" s="66">
        <f>+[4]DataPanel_Perdidas!F21</f>
        <v>34117.510000000009</v>
      </c>
      <c r="G21" s="67">
        <f>+[4]DataPanel_Perdidas!G21</f>
        <v>3.0058314919950247E-2</v>
      </c>
    </row>
    <row r="22" spans="1:7" x14ac:dyDescent="0.2">
      <c r="A22" s="51">
        <f>+[4]DataPanel_Perdidas!A22</f>
        <v>155</v>
      </c>
      <c r="B22" s="59" t="str">
        <f>+[4]DataPanel_Perdidas!B22</f>
        <v xml:space="preserve">San Diego Gas &amp; Electric Company                                      </v>
      </c>
      <c r="C22" s="51">
        <f>+[4]DataPanel_Perdidas!C22</f>
        <v>2017</v>
      </c>
      <c r="D22" s="66">
        <f>+[4]DataPanel_Perdidas!D22</f>
        <v>16642003.304568527</v>
      </c>
      <c r="E22" s="66">
        <f>+[4]DataPanel_Perdidas!E22</f>
        <v>1018920.3045685273</v>
      </c>
      <c r="F22" s="66">
        <f>+[4]DataPanel_Perdidas!F22</f>
        <v>21937.535345332955</v>
      </c>
      <c r="G22" s="67">
        <f>+[4]DataPanel_Perdidas!G22</f>
        <v>1.5297885771321091E-2</v>
      </c>
    </row>
    <row r="23" spans="1:7" x14ac:dyDescent="0.2">
      <c r="A23" s="51">
        <f>+[4]DataPanel_Perdidas!A23</f>
        <v>157</v>
      </c>
      <c r="B23" s="59" t="str">
        <f>+[4]DataPanel_Perdidas!B23</f>
        <v xml:space="preserve">Sierra Pacific Power Company d/b/a NV Energy                          </v>
      </c>
      <c r="C23" s="51">
        <f>+[4]DataPanel_Perdidas!C23</f>
        <v>2017</v>
      </c>
      <c r="D23" s="66">
        <f>+[4]DataPanel_Perdidas!D23</f>
        <v>9204784.3654822335</v>
      </c>
      <c r="E23" s="66">
        <f>+[4]DataPanel_Perdidas!E23</f>
        <v>567160.36548223346</v>
      </c>
      <c r="F23" s="66">
        <f>+[4]DataPanel_Perdidas!F23</f>
        <v>24815.12423740064</v>
      </c>
      <c r="G23" s="67">
        <f>+[4]DataPanel_Perdidas!G23</f>
        <v>7.2533392486264003E-2</v>
      </c>
    </row>
    <row r="24" spans="1:7" x14ac:dyDescent="0.2">
      <c r="A24" s="51">
        <f>+[4]DataPanel_Perdidas!A24</f>
        <v>161</v>
      </c>
      <c r="B24" s="59" t="str">
        <f>+[4]DataPanel_Perdidas!B24</f>
        <v xml:space="preserve">Southern California Edison Company                                    </v>
      </c>
      <c r="C24" s="51">
        <f>+[4]DataPanel_Perdidas!C24</f>
        <v>2017</v>
      </c>
      <c r="D24" s="66">
        <f>+[4]DataPanel_Perdidas!D24</f>
        <v>90227970.131979689</v>
      </c>
      <c r="E24" s="66">
        <f>+[4]DataPanel_Perdidas!E24</f>
        <v>5916799.1319796955</v>
      </c>
      <c r="F24" s="66">
        <f>+[4]DataPanel_Perdidas!F24</f>
        <v>114808.89273066571</v>
      </c>
      <c r="G24" s="67">
        <f>+[4]DataPanel_Perdidas!G24</f>
        <v>2.2636800116303465E-2</v>
      </c>
    </row>
    <row r="25" spans="1:7" x14ac:dyDescent="0.2">
      <c r="A25" s="51">
        <f>+[4]DataPanel_Perdidas!A25</f>
        <v>176</v>
      </c>
      <c r="B25" s="59" t="str">
        <f>+[4]DataPanel_Perdidas!B25</f>
        <v xml:space="preserve">Tucson Electric Power Company                                         </v>
      </c>
      <c r="C25" s="51">
        <f>+[4]DataPanel_Perdidas!C25</f>
        <v>2017</v>
      </c>
      <c r="D25" s="66">
        <f>+[4]DataPanel_Perdidas!D25</f>
        <v>9664970.3299492374</v>
      </c>
      <c r="E25" s="66">
        <f>+[4]DataPanel_Perdidas!E25</f>
        <v>739038.32994923834</v>
      </c>
      <c r="F25" s="66">
        <f>+[4]DataPanel_Perdidas!F25</f>
        <v>0</v>
      </c>
      <c r="G25" s="67">
        <f>+[4]DataPanel_Perdidas!G25</f>
        <v>0</v>
      </c>
    </row>
    <row r="26" spans="1:7" x14ac:dyDescent="0.2">
      <c r="A26" s="51">
        <f>+[4]DataPanel_Perdidas!A26</f>
        <v>178</v>
      </c>
      <c r="B26" s="59" t="str">
        <f>+[4]DataPanel_Perdidas!B26</f>
        <v xml:space="preserve">Duke Energy Kentucky, Inc.                                            </v>
      </c>
      <c r="C26" s="51">
        <f>+[4]DataPanel_Perdidas!C26</f>
        <v>2017</v>
      </c>
      <c r="D26" s="66">
        <f>+[4]DataPanel_Perdidas!D26</f>
        <v>4269364.1319796955</v>
      </c>
      <c r="E26" s="66">
        <f>+[4]DataPanel_Perdidas!E26</f>
        <v>311874.1319796954</v>
      </c>
      <c r="F26" s="66">
        <f>+[4]DataPanel_Perdidas!F26</f>
        <v>7365.4243978763934</v>
      </c>
      <c r="G26" s="67">
        <f>+[4]DataPanel_Perdidas!G26</f>
        <v>5.2135739045234039E-2</v>
      </c>
    </row>
    <row r="27" spans="1:7" x14ac:dyDescent="0.2">
      <c r="A27" s="51">
        <f>+[4]DataPanel_Perdidas!A27</f>
        <v>288</v>
      </c>
      <c r="B27" s="59" t="str">
        <f>+[4]DataPanel_Perdidas!B27</f>
        <v xml:space="preserve">UNS Electric, Inc.                                                    </v>
      </c>
      <c r="C27" s="51">
        <f>+[4]DataPanel_Perdidas!C27</f>
        <v>2017</v>
      </c>
      <c r="D27" s="66">
        <f>+[4]DataPanel_Perdidas!D27</f>
        <v>1775616.5685279188</v>
      </c>
      <c r="E27" s="66">
        <f>+[4]DataPanel_Perdidas!E27</f>
        <v>116193.56852791877</v>
      </c>
      <c r="F27" s="66">
        <f>+[4]DataPanel_Perdidas!F27</f>
        <v>10859.444026792258</v>
      </c>
      <c r="G27" s="67">
        <f>+[4]DataPanel_Perdidas!G27</f>
        <v>0.11295683316474503</v>
      </c>
    </row>
    <row r="28" spans="1:7" x14ac:dyDescent="0.2">
      <c r="A28" s="51">
        <f>+[4]DataPanel_Perdidas!A28</f>
        <v>403</v>
      </c>
      <c r="B28" s="59" t="str">
        <f>+[4]DataPanel_Perdidas!B28</f>
        <v xml:space="preserve">Cheyenne Light, Fuel and Power Company                                </v>
      </c>
      <c r="C28" s="51">
        <f>+[4]DataPanel_Perdidas!C28</f>
        <v>2017</v>
      </c>
      <c r="D28" s="66">
        <f>+[4]DataPanel_Perdidas!D28</f>
        <v>1640732.2284263959</v>
      </c>
      <c r="E28" s="66">
        <f>+[4]DataPanel_Perdidas!E28</f>
        <v>112649.22842639594</v>
      </c>
      <c r="F28" s="66">
        <f>+[4]DataPanel_Perdidas!F28</f>
        <v>2877.9810746048311</v>
      </c>
      <c r="G28" s="67">
        <f>+[4]DataPanel_Perdidas!G28</f>
        <v>6.8502155870916889E-2</v>
      </c>
    </row>
    <row r="29" spans="1:7" x14ac:dyDescent="0.2">
      <c r="A29" s="51">
        <f>+[4]DataPanel_Perdidas!A29</f>
        <v>432</v>
      </c>
      <c r="B29" s="59" t="str">
        <f>+[4]DataPanel_Perdidas!B29</f>
        <v xml:space="preserve">Black Hills/Colorado Electric Utility Company, LP                     </v>
      </c>
      <c r="C29" s="51">
        <f>+[4]DataPanel_Perdidas!C29</f>
        <v>2017</v>
      </c>
      <c r="D29" s="66">
        <f>+[4]DataPanel_Perdidas!D29</f>
        <v>2056065.695431472</v>
      </c>
      <c r="E29" s="66">
        <f>+[4]DataPanel_Perdidas!E29</f>
        <v>154830.69543147209</v>
      </c>
      <c r="F29" s="66">
        <f>+[4]DataPanel_Perdidas!F29</f>
        <v>4710.1976827485641</v>
      </c>
      <c r="G29" s="67">
        <f>+[4]DataPanel_Perdidas!G29</f>
        <v>4.9000246371934376E-2</v>
      </c>
    </row>
    <row r="30" spans="1:7" x14ac:dyDescent="0.2">
      <c r="A30" s="51">
        <f>+[4]DataPanel_Perdidas!A30</f>
        <v>6</v>
      </c>
      <c r="B30" s="59" t="str">
        <f>+[4]DataPanel_Perdidas!B30</f>
        <v xml:space="preserve">Appalachian Power Company                                             </v>
      </c>
      <c r="C30" s="51">
        <f>+[4]DataPanel_Perdidas!C30</f>
        <v>2018</v>
      </c>
      <c r="D30" s="66">
        <f>+[4]DataPanel_Perdidas!D30</f>
        <v>31122703.49746193</v>
      </c>
      <c r="E30" s="66">
        <f>+[4]DataPanel_Perdidas!E30</f>
        <v>2228025.497461929</v>
      </c>
      <c r="F30" s="66">
        <f>+[4]DataPanel_Perdidas!F30</f>
        <v>79824.44675770351</v>
      </c>
      <c r="G30" s="67">
        <f>+[4]DataPanel_Perdidas!G30</f>
        <v>8.3532539728804894E-2</v>
      </c>
    </row>
    <row r="31" spans="1:7" x14ac:dyDescent="0.2">
      <c r="A31" s="51">
        <f>+[4]DataPanel_Perdidas!A31</f>
        <v>22</v>
      </c>
      <c r="B31" s="59" t="str">
        <f>+[4]DataPanel_Perdidas!B31</f>
        <v xml:space="preserve">Cleco Power LLC                                                       </v>
      </c>
      <c r="C31" s="51">
        <f>+[4]DataPanel_Perdidas!C31</f>
        <v>2018</v>
      </c>
      <c r="D31" s="66">
        <f>+[4]DataPanel_Perdidas!D31</f>
        <v>9631361.2436548229</v>
      </c>
      <c r="E31" s="66">
        <f>+[4]DataPanel_Perdidas!E31</f>
        <v>722287.24365482247</v>
      </c>
      <c r="F31" s="66">
        <f>+[4]DataPanel_Perdidas!F31</f>
        <v>16697.47058610657</v>
      </c>
      <c r="G31" s="67">
        <f>+[4]DataPanel_Perdidas!G31</f>
        <v>5.7429554169455131E-2</v>
      </c>
    </row>
    <row r="32" spans="1:7" x14ac:dyDescent="0.2">
      <c r="A32" s="51">
        <f>+[4]DataPanel_Perdidas!A32</f>
        <v>32</v>
      </c>
      <c r="B32" s="59" t="str">
        <f>+[4]DataPanel_Perdidas!B32</f>
        <v xml:space="preserve">Commonwealth Edison Company                                           </v>
      </c>
      <c r="C32" s="51">
        <f>+[4]DataPanel_Perdidas!C32</f>
        <v>2018</v>
      </c>
      <c r="D32" s="66">
        <f>+[4]DataPanel_Perdidas!D32</f>
        <v>96273122.578680202</v>
      </c>
      <c r="E32" s="66">
        <f>+[4]DataPanel_Perdidas!E32</f>
        <v>6833192.5786802033</v>
      </c>
      <c r="F32" s="66">
        <f>+[4]DataPanel_Perdidas!F32</f>
        <v>166907.17888435209</v>
      </c>
      <c r="G32" s="67">
        <f>+[4]DataPanel_Perdidas!G32</f>
        <v>4.1498645542556431E-2</v>
      </c>
    </row>
    <row r="33" spans="1:7" x14ac:dyDescent="0.2">
      <c r="A33" s="51">
        <f>+[4]DataPanel_Perdidas!A33</f>
        <v>70</v>
      </c>
      <c r="B33" s="59" t="str">
        <f>+[4]DataPanel_Perdidas!B33</f>
        <v xml:space="preserve">Idaho Power Company                                                   </v>
      </c>
      <c r="C33" s="51">
        <f>+[4]DataPanel_Perdidas!C33</f>
        <v>2018</v>
      </c>
      <c r="D33" s="66">
        <f>+[4]DataPanel_Perdidas!D33</f>
        <v>15810349.314720813</v>
      </c>
      <c r="E33" s="66">
        <f>+[4]DataPanel_Perdidas!E33</f>
        <v>1223827.3147208123</v>
      </c>
      <c r="F33" s="66">
        <f>+[4]DataPanel_Perdidas!F33</f>
        <v>45206.675754394586</v>
      </c>
      <c r="G33" s="67">
        <f>+[4]DataPanel_Perdidas!G33</f>
        <v>8.1977089253691751E-2</v>
      </c>
    </row>
    <row r="34" spans="1:7" x14ac:dyDescent="0.2">
      <c r="A34" s="51">
        <f>+[4]DataPanel_Perdidas!A34</f>
        <v>73</v>
      </c>
      <c r="B34" s="59" t="str">
        <f>+[4]DataPanel_Perdidas!B34</f>
        <v xml:space="preserve">Indiana Michigan Power Company                                        </v>
      </c>
      <c r="C34" s="51">
        <f>+[4]DataPanel_Perdidas!C34</f>
        <v>2018</v>
      </c>
      <c r="D34" s="66">
        <f>+[4]DataPanel_Perdidas!D34</f>
        <v>20160016.086294416</v>
      </c>
      <c r="E34" s="66">
        <f>+[4]DataPanel_Perdidas!E34</f>
        <v>1671376.0862944163</v>
      </c>
      <c r="F34" s="66">
        <f>+[4]DataPanel_Perdidas!F34</f>
        <v>34352.871540357344</v>
      </c>
      <c r="G34" s="67">
        <f>+[4]DataPanel_Perdidas!G34</f>
        <v>5.7713706053228835E-2</v>
      </c>
    </row>
    <row r="35" spans="1:7" x14ac:dyDescent="0.2">
      <c r="A35" s="51">
        <f>+[4]DataPanel_Perdidas!A35</f>
        <v>81</v>
      </c>
      <c r="B35" s="59" t="str">
        <f>+[4]DataPanel_Perdidas!B35</f>
        <v xml:space="preserve">Kentucky Power Company                                                </v>
      </c>
      <c r="C35" s="51">
        <f>+[4]DataPanel_Perdidas!C35</f>
        <v>2018</v>
      </c>
      <c r="D35" s="66">
        <f>+[4]DataPanel_Perdidas!D35</f>
        <v>6228251.7817258881</v>
      </c>
      <c r="E35" s="66">
        <f>+[4]DataPanel_Perdidas!E35</f>
        <v>380623.78172588826</v>
      </c>
      <c r="F35" s="66">
        <f>+[4]DataPanel_Perdidas!F35</f>
        <v>16099.804946524071</v>
      </c>
      <c r="G35" s="67">
        <f>+[4]DataPanel_Perdidas!G35</f>
        <v>9.6621825673654751E-2</v>
      </c>
    </row>
    <row r="36" spans="1:7" x14ac:dyDescent="0.2">
      <c r="A36" s="51">
        <f>+[4]DataPanel_Perdidas!A36</f>
        <v>82</v>
      </c>
      <c r="B36" s="59" t="str">
        <f>+[4]DataPanel_Perdidas!B36</f>
        <v xml:space="preserve">Kentucky Utilities Company                                            </v>
      </c>
      <c r="C36" s="51">
        <f>+[4]DataPanel_Perdidas!C36</f>
        <v>2018</v>
      </c>
      <c r="D36" s="66">
        <f>+[4]DataPanel_Perdidas!D36</f>
        <v>20443417.203045685</v>
      </c>
      <c r="E36" s="66">
        <f>+[4]DataPanel_Perdidas!E36</f>
        <v>1318722.2030456853</v>
      </c>
      <c r="F36" s="66">
        <f>+[4]DataPanel_Perdidas!F36</f>
        <v>23738.348314874966</v>
      </c>
      <c r="G36" s="67">
        <f>+[4]DataPanel_Perdidas!G36</f>
        <v>4.2930603321611228E-2</v>
      </c>
    </row>
    <row r="37" spans="1:7" x14ac:dyDescent="0.2">
      <c r="A37" s="51">
        <f>+[4]DataPanel_Perdidas!A37</f>
        <v>95</v>
      </c>
      <c r="B37" s="59" t="str">
        <f>+[4]DataPanel_Perdidas!B37</f>
        <v xml:space="preserve">MDU Resources Group, Inc.                                             </v>
      </c>
      <c r="C37" s="51">
        <f>+[4]DataPanel_Perdidas!C37</f>
        <v>2018</v>
      </c>
      <c r="D37" s="66">
        <f>+[4]DataPanel_Perdidas!D37</f>
        <v>3647528.8883248731</v>
      </c>
      <c r="E37" s="66">
        <f>+[4]DataPanel_Perdidas!E37</f>
        <v>293127.88832487311</v>
      </c>
      <c r="F37" s="66">
        <f>+[4]DataPanel_Perdidas!F37</f>
        <v>7716.5279163479117</v>
      </c>
      <c r="G37" s="67">
        <f>+[4]DataPanel_Perdidas!G37</f>
        <v>5.3953433152577307E-2</v>
      </c>
    </row>
    <row r="38" spans="1:7" x14ac:dyDescent="0.2">
      <c r="A38" s="51">
        <f>+[4]DataPanel_Perdidas!A38</f>
        <v>105</v>
      </c>
      <c r="B38" s="59" t="str">
        <f>+[4]DataPanel_Perdidas!B38</f>
        <v xml:space="preserve">Mt. Carmel Public Utility Co                                          </v>
      </c>
      <c r="C38" s="51">
        <f>+[4]DataPanel_Perdidas!C38</f>
        <v>2018</v>
      </c>
      <c r="D38" s="66">
        <f>+[4]DataPanel_Perdidas!D38</f>
        <v>105570.39593908629</v>
      </c>
      <c r="E38" s="66">
        <f>+[4]DataPanel_Perdidas!E38</f>
        <v>6789.3959390862947</v>
      </c>
      <c r="F38" s="66">
        <f>+[4]DataPanel_Perdidas!F38</f>
        <v>374.25106929906224</v>
      </c>
      <c r="G38" s="67">
        <f>+[4]DataPanel_Perdidas!G38</f>
        <v>7.034794535696659E-2</v>
      </c>
    </row>
    <row r="39" spans="1:7" x14ac:dyDescent="0.2">
      <c r="A39" s="51">
        <f>+[4]DataPanel_Perdidas!A39</f>
        <v>107</v>
      </c>
      <c r="B39" s="59" t="str">
        <f>+[4]DataPanel_Perdidas!B39</f>
        <v xml:space="preserve">The Narragansett Electric Company                                     </v>
      </c>
      <c r="C39" s="51">
        <f>+[4]DataPanel_Perdidas!C39</f>
        <v>2018</v>
      </c>
      <c r="D39" s="66">
        <f>+[4]DataPanel_Perdidas!D39</f>
        <v>4323052</v>
      </c>
      <c r="E39" s="66">
        <f>+[4]DataPanel_Perdidas!E39</f>
        <v>288180</v>
      </c>
      <c r="F39" s="66">
        <f>+[4]DataPanel_Perdidas!F39</f>
        <v>25211.400622318783</v>
      </c>
      <c r="G39" s="67">
        <f>+[4]DataPanel_Perdidas!G39</f>
        <v>5.837147903007963E-2</v>
      </c>
    </row>
    <row r="40" spans="1:7" x14ac:dyDescent="0.2">
      <c r="A40" s="51">
        <f>+[4]DataPanel_Perdidas!A40</f>
        <v>115</v>
      </c>
      <c r="B40" s="59" t="str">
        <f>+[4]DataPanel_Perdidas!B40</f>
        <v xml:space="preserve">New York State Electric &amp; Gas Corporation                             </v>
      </c>
      <c r="C40" s="51">
        <f>+[4]DataPanel_Perdidas!C40</f>
        <v>2018</v>
      </c>
      <c r="D40" s="66">
        <f>+[4]DataPanel_Perdidas!D40</f>
        <v>17035992.822335027</v>
      </c>
      <c r="E40" s="66">
        <f>+[4]DataPanel_Perdidas!E40</f>
        <v>1319410.8223350253</v>
      </c>
      <c r="F40" s="66">
        <f>+[4]DataPanel_Perdidas!F40</f>
        <v>46495.923378028463</v>
      </c>
      <c r="G40" s="67">
        <f>+[4]DataPanel_Perdidas!G40</f>
        <v>5.1737155962844415E-2</v>
      </c>
    </row>
    <row r="41" spans="1:7" x14ac:dyDescent="0.2">
      <c r="A41" s="51">
        <f>+[4]DataPanel_Perdidas!A41</f>
        <v>121</v>
      </c>
      <c r="B41" s="59" t="str">
        <f>+[4]DataPanel_Perdidas!B41</f>
        <v xml:space="preserve">Northern States Power Company (Wisconsin)                             </v>
      </c>
      <c r="C41" s="51">
        <f>+[4]DataPanel_Perdidas!C41</f>
        <v>2018</v>
      </c>
      <c r="D41" s="66">
        <f>+[4]DataPanel_Perdidas!D41</f>
        <v>7548690</v>
      </c>
      <c r="E41" s="66">
        <f>+[4]DataPanel_Perdidas!E41</f>
        <v>560728</v>
      </c>
      <c r="F41" s="66">
        <f>+[4]DataPanel_Perdidas!F41</f>
        <v>41395.036099115656</v>
      </c>
      <c r="G41" s="67">
        <f>+[4]DataPanel_Perdidas!G41</f>
        <v>0.15959285870913087</v>
      </c>
    </row>
    <row r="42" spans="1:7" x14ac:dyDescent="0.2">
      <c r="A42" s="51">
        <f>+[4]DataPanel_Perdidas!A42</f>
        <v>123</v>
      </c>
      <c r="B42" s="59" t="str">
        <f>+[4]DataPanel_Perdidas!B42</f>
        <v xml:space="preserve">Northwestern Wisconsin Electric Company                               </v>
      </c>
      <c r="C42" s="51">
        <f>+[4]DataPanel_Perdidas!C42</f>
        <v>2018</v>
      </c>
      <c r="D42" s="66">
        <f>+[4]DataPanel_Perdidas!D42</f>
        <v>194071</v>
      </c>
      <c r="E42" s="66">
        <f>+[4]DataPanel_Perdidas!E42</f>
        <v>14248</v>
      </c>
      <c r="F42" s="66">
        <f>+[4]DataPanel_Perdidas!F42</f>
        <v>0</v>
      </c>
      <c r="G42" s="67">
        <f>+[4]DataPanel_Perdidas!G42</f>
        <v>0</v>
      </c>
    </row>
    <row r="43" spans="1:7" x14ac:dyDescent="0.2">
      <c r="A43" s="51">
        <f>+[4]DataPanel_Perdidas!A43</f>
        <v>144</v>
      </c>
      <c r="B43" s="59" t="str">
        <f>+[4]DataPanel_Perdidas!B43</f>
        <v xml:space="preserve">Duke Energy Indiana, LLC                                              </v>
      </c>
      <c r="C43" s="51">
        <f>+[4]DataPanel_Perdidas!C43</f>
        <v>2018</v>
      </c>
      <c r="D43" s="66">
        <f>+[4]DataPanel_Perdidas!D43</f>
        <v>30571100.918781728</v>
      </c>
      <c r="E43" s="66">
        <f>+[4]DataPanel_Perdidas!E43</f>
        <v>1940430.9187817257</v>
      </c>
      <c r="F43" s="66">
        <f>+[4]DataPanel_Perdidas!F43</f>
        <v>40668.162086732431</v>
      </c>
      <c r="G43" s="67">
        <f>+[4]DataPanel_Perdidas!G43</f>
        <v>4.8981851791263603E-2</v>
      </c>
    </row>
    <row r="44" spans="1:7" x14ac:dyDescent="0.2">
      <c r="A44" s="51">
        <f>+[4]DataPanel_Perdidas!A44</f>
        <v>147</v>
      </c>
      <c r="B44" s="59" t="str">
        <f>+[4]DataPanel_Perdidas!B44</f>
        <v xml:space="preserve">Public Service Company of New Mexico                                  </v>
      </c>
      <c r="C44" s="51">
        <f>+[4]DataPanel_Perdidas!C44</f>
        <v>2018</v>
      </c>
      <c r="D44" s="66">
        <f>+[4]DataPanel_Perdidas!D44</f>
        <v>9624947.8730964474</v>
      </c>
      <c r="E44" s="66">
        <f>+[4]DataPanel_Perdidas!E44</f>
        <v>771893.87309644651</v>
      </c>
      <c r="F44" s="66">
        <f>+[4]DataPanel_Perdidas!F44</f>
        <v>0</v>
      </c>
      <c r="G44" s="67">
        <f>+[4]DataPanel_Perdidas!G44</f>
        <v>0</v>
      </c>
    </row>
    <row r="45" spans="1:7" x14ac:dyDescent="0.2">
      <c r="A45" s="51">
        <f>+[4]DataPanel_Perdidas!A45</f>
        <v>151</v>
      </c>
      <c r="B45" s="59" t="str">
        <f>+[4]DataPanel_Perdidas!B45</f>
        <v xml:space="preserve">Rochester Gas and Electric Corporation                                </v>
      </c>
      <c r="C45" s="51">
        <f>+[4]DataPanel_Perdidas!C45</f>
        <v>2018</v>
      </c>
      <c r="D45" s="66">
        <f>+[4]DataPanel_Perdidas!D45</f>
        <v>7711277.9492385788</v>
      </c>
      <c r="E45" s="66">
        <f>+[4]DataPanel_Perdidas!E45</f>
        <v>491771.94923857867</v>
      </c>
      <c r="F45" s="66">
        <f>+[4]DataPanel_Perdidas!F45</f>
        <v>20766.213659410081</v>
      </c>
      <c r="G45" s="67">
        <f>+[4]DataPanel_Perdidas!G45</f>
        <v>5.4457901269281614E-2</v>
      </c>
    </row>
    <row r="46" spans="1:7" x14ac:dyDescent="0.2">
      <c r="A46" s="51">
        <f>+[4]DataPanel_Perdidas!A46</f>
        <v>155</v>
      </c>
      <c r="B46" s="59" t="str">
        <f>+[4]DataPanel_Perdidas!B46</f>
        <v xml:space="preserve">San Diego Gas &amp; Electric Company                                      </v>
      </c>
      <c r="C46" s="51">
        <f>+[4]DataPanel_Perdidas!C46</f>
        <v>2018</v>
      </c>
      <c r="D46" s="66">
        <f>+[4]DataPanel_Perdidas!D46</f>
        <v>16425085.837563451</v>
      </c>
      <c r="E46" s="66">
        <f>+[4]DataPanel_Perdidas!E46</f>
        <v>1286074.8375634514</v>
      </c>
      <c r="F46" s="66">
        <f>+[4]DataPanel_Perdidas!F46</f>
        <v>22991.121044919837</v>
      </c>
      <c r="G46" s="67">
        <f>+[4]DataPanel_Perdidas!G46</f>
        <v>1.5918896550164468E-2</v>
      </c>
    </row>
    <row r="47" spans="1:7" x14ac:dyDescent="0.2">
      <c r="A47" s="51">
        <f>+[4]DataPanel_Perdidas!A47</f>
        <v>163</v>
      </c>
      <c r="B47" s="59" t="str">
        <f>+[4]DataPanel_Perdidas!B47</f>
        <v xml:space="preserve">Southern Indiana Gas and Electric Company                             </v>
      </c>
      <c r="C47" s="51">
        <f>+[4]DataPanel_Perdidas!C47</f>
        <v>2018</v>
      </c>
      <c r="D47" s="66">
        <f>+[4]DataPanel_Perdidas!D47</f>
        <v>5280876.1370558375</v>
      </c>
      <c r="E47" s="66">
        <f>+[4]DataPanel_Perdidas!E47</f>
        <v>322854.13705583755</v>
      </c>
      <c r="F47" s="66">
        <f>+[4]DataPanel_Perdidas!F47</f>
        <v>8981.3656851448577</v>
      </c>
      <c r="G47" s="67">
        <f>+[4]DataPanel_Perdidas!G47</f>
        <v>6.1387961348859287E-2</v>
      </c>
    </row>
    <row r="48" spans="1:7" x14ac:dyDescent="0.2">
      <c r="A48" s="51">
        <f>+[4]DataPanel_Perdidas!A48</f>
        <v>176</v>
      </c>
      <c r="B48" s="59" t="str">
        <f>+[4]DataPanel_Perdidas!B48</f>
        <v xml:space="preserve">Tucson Electric Power Company                                         </v>
      </c>
      <c r="C48" s="51">
        <f>+[4]DataPanel_Perdidas!C48</f>
        <v>2018</v>
      </c>
      <c r="D48" s="66">
        <f>+[4]DataPanel_Perdidas!D48</f>
        <v>9634392.258883249</v>
      </c>
      <c r="E48" s="66">
        <f>+[4]DataPanel_Perdidas!E48</f>
        <v>734267.25888324901</v>
      </c>
      <c r="F48" s="66">
        <f>+[4]DataPanel_Perdidas!F48</f>
        <v>0</v>
      </c>
      <c r="G48" s="67">
        <f>+[4]DataPanel_Perdidas!G48</f>
        <v>0</v>
      </c>
    </row>
    <row r="49" spans="1:7" x14ac:dyDescent="0.2">
      <c r="A49" s="51">
        <f>+[4]DataPanel_Perdidas!A49</f>
        <v>178</v>
      </c>
      <c r="B49" s="59" t="str">
        <f>+[4]DataPanel_Perdidas!B49</f>
        <v xml:space="preserve">Duke Energy Kentucky, Inc.                                            </v>
      </c>
      <c r="C49" s="51">
        <f>+[4]DataPanel_Perdidas!C49</f>
        <v>2018</v>
      </c>
      <c r="D49" s="66">
        <f>+[4]DataPanel_Perdidas!D49</f>
        <v>4450275.6700507617</v>
      </c>
      <c r="E49" s="66">
        <f>+[4]DataPanel_Perdidas!E49</f>
        <v>316668.67005076143</v>
      </c>
      <c r="F49" s="66">
        <f>+[4]DataPanel_Perdidas!F49</f>
        <v>7394.6365566481818</v>
      </c>
      <c r="G49" s="67">
        <f>+[4]DataPanel_Perdidas!G49</f>
        <v>5.1930815600714789E-2</v>
      </c>
    </row>
    <row r="50" spans="1:7" x14ac:dyDescent="0.2">
      <c r="A50" s="51">
        <f>+[4]DataPanel_Perdidas!A50</f>
        <v>288</v>
      </c>
      <c r="B50" s="59" t="str">
        <f>+[4]DataPanel_Perdidas!B50</f>
        <v xml:space="preserve">UNS Electric, Inc.                                                    </v>
      </c>
      <c r="C50" s="51">
        <f>+[4]DataPanel_Perdidas!C50</f>
        <v>2018</v>
      </c>
      <c r="D50" s="66">
        <f>+[4]DataPanel_Perdidas!D50</f>
        <v>1836423.3147208123</v>
      </c>
      <c r="E50" s="66">
        <f>+[4]DataPanel_Perdidas!E50</f>
        <v>136171.3147208122</v>
      </c>
      <c r="F50" s="66">
        <f>+[4]DataPanel_Perdidas!F50</f>
        <v>11022.117277667108</v>
      </c>
      <c r="G50" s="67">
        <f>+[4]DataPanel_Perdidas!G50</f>
        <v>0.11542450967271717</v>
      </c>
    </row>
    <row r="51" spans="1:7" x14ac:dyDescent="0.2">
      <c r="A51" s="51">
        <f>+[4]DataPanel_Perdidas!A51</f>
        <v>403</v>
      </c>
      <c r="B51" s="59" t="str">
        <f>+[4]DataPanel_Perdidas!B51</f>
        <v xml:space="preserve">Cheyenne Light, Fuel and Power Company                                </v>
      </c>
      <c r="C51" s="51">
        <f>+[4]DataPanel_Perdidas!C51</f>
        <v>2018</v>
      </c>
      <c r="D51" s="66">
        <f>+[4]DataPanel_Perdidas!D51</f>
        <v>1740061.8477157361</v>
      </c>
      <c r="E51" s="66">
        <f>+[4]DataPanel_Perdidas!E51</f>
        <v>118878.84771573603</v>
      </c>
      <c r="F51" s="66">
        <f>+[4]DataPanel_Perdidas!F51</f>
        <v>2841.730907315763</v>
      </c>
      <c r="G51" s="67">
        <f>+[4]DataPanel_Perdidas!G51</f>
        <v>6.6976146204618614E-2</v>
      </c>
    </row>
    <row r="52" spans="1:7" x14ac:dyDescent="0.2">
      <c r="A52" s="51">
        <f>+[4]DataPanel_Perdidas!A52</f>
        <v>432</v>
      </c>
      <c r="B52" s="59" t="str">
        <f>+[4]DataPanel_Perdidas!B52</f>
        <v xml:space="preserve">Black Hills/Colorado Electric Utility Company, LP                     </v>
      </c>
      <c r="C52" s="51">
        <f>+[4]DataPanel_Perdidas!C52</f>
        <v>2018</v>
      </c>
      <c r="D52" s="66">
        <f>+[4]DataPanel_Perdidas!D52</f>
        <v>2111883.6497461931</v>
      </c>
      <c r="E52" s="66">
        <f>+[4]DataPanel_Perdidas!E52</f>
        <v>142200.64974619291</v>
      </c>
      <c r="F52" s="66">
        <f>+[4]DataPanel_Perdidas!F52</f>
        <v>4790.646005141688</v>
      </c>
      <c r="G52" s="67">
        <f>+[4]DataPanel_Perdidas!G52</f>
        <v>4.9523910984159529E-2</v>
      </c>
    </row>
    <row r="53" spans="1:7" x14ac:dyDescent="0.2">
      <c r="A53" s="51">
        <f>+[4]DataPanel_Perdidas!A53</f>
        <v>6</v>
      </c>
      <c r="B53" s="59" t="str">
        <f>+[4]DataPanel_Perdidas!B53</f>
        <v xml:space="preserve">Appalachian Power Company                                             </v>
      </c>
      <c r="C53" s="51">
        <f>+[4]DataPanel_Perdidas!C53</f>
        <v>2019</v>
      </c>
      <c r="D53" s="66">
        <f>+[4]DataPanel_Perdidas!D53</f>
        <v>29905433.685279187</v>
      </c>
      <c r="E53" s="66">
        <f>+[4]DataPanel_Perdidas!E53</f>
        <v>1884339.6852791877</v>
      </c>
      <c r="F53" s="66">
        <f>+[4]DataPanel_Perdidas!F53</f>
        <v>83501.368281892093</v>
      </c>
      <c r="G53" s="67">
        <f>+[4]DataPanel_Perdidas!G53</f>
        <v>8.7464562539690552E-2</v>
      </c>
    </row>
    <row r="54" spans="1:7" x14ac:dyDescent="0.2">
      <c r="A54" s="51">
        <f>+[4]DataPanel_Perdidas!A54</f>
        <v>7</v>
      </c>
      <c r="B54" s="59" t="str">
        <f>+[4]DataPanel_Perdidas!B54</f>
        <v xml:space="preserve">Arizona Public Service Company                                        </v>
      </c>
      <c r="C54" s="51">
        <f>+[4]DataPanel_Perdidas!C54</f>
        <v>2019</v>
      </c>
      <c r="D54" s="66">
        <f>+[4]DataPanel_Perdidas!D54</f>
        <v>29738454.649746194</v>
      </c>
      <c r="E54" s="66">
        <f>+[4]DataPanel_Perdidas!E54</f>
        <v>1893877.6497461926</v>
      </c>
      <c r="F54" s="66">
        <f>+[4]DataPanel_Perdidas!F54</f>
        <v>54251.370326273551</v>
      </c>
      <c r="G54" s="67">
        <f>+[4]DataPanel_Perdidas!G54</f>
        <v>4.305107381050987E-2</v>
      </c>
    </row>
    <row r="55" spans="1:7" x14ac:dyDescent="0.2">
      <c r="A55" s="51">
        <f>+[4]DataPanel_Perdidas!A55</f>
        <v>9</v>
      </c>
      <c r="B55" s="59" t="str">
        <f>+[4]DataPanel_Perdidas!B55</f>
        <v xml:space="preserve">Atlantic City Electric Company                                        </v>
      </c>
      <c r="C55" s="51">
        <f>+[4]DataPanel_Perdidas!C55</f>
        <v>2019</v>
      </c>
      <c r="D55" s="66">
        <f>+[4]DataPanel_Perdidas!D55</f>
        <v>9392500.4974619299</v>
      </c>
      <c r="E55" s="66">
        <f>+[4]DataPanel_Perdidas!E55</f>
        <v>604575.49746192899</v>
      </c>
      <c r="F55" s="66">
        <f>+[4]DataPanel_Perdidas!F55</f>
        <v>15591.236179822681</v>
      </c>
      <c r="G55" s="67">
        <f>+[4]DataPanel_Perdidas!G55</f>
        <v>2.7913320132381146E-2</v>
      </c>
    </row>
    <row r="56" spans="1:7" x14ac:dyDescent="0.2">
      <c r="A56" s="51">
        <f>+[4]DataPanel_Perdidas!A56</f>
        <v>22</v>
      </c>
      <c r="B56" s="59" t="str">
        <f>+[4]DataPanel_Perdidas!B56</f>
        <v xml:space="preserve">Cleco Power LLC                                                       </v>
      </c>
      <c r="C56" s="51">
        <f>+[4]DataPanel_Perdidas!C56</f>
        <v>2019</v>
      </c>
      <c r="D56" s="66">
        <f>+[4]DataPanel_Perdidas!D56</f>
        <v>9169347.223350253</v>
      </c>
      <c r="E56" s="66">
        <f>+[4]DataPanel_Perdidas!E56</f>
        <v>652836.22335025389</v>
      </c>
      <c r="F56" s="66">
        <f>+[4]DataPanel_Perdidas!F56</f>
        <v>18483.232169612656</v>
      </c>
      <c r="G56" s="67">
        <f>+[4]DataPanel_Perdidas!G56</f>
        <v>6.4193937962312306E-2</v>
      </c>
    </row>
    <row r="57" spans="1:7" x14ac:dyDescent="0.2">
      <c r="A57" s="51">
        <f>+[4]DataPanel_Perdidas!A57</f>
        <v>32</v>
      </c>
      <c r="B57" s="59" t="str">
        <f>+[4]DataPanel_Perdidas!B57</f>
        <v xml:space="preserve">Commonwealth Edison Company                                           </v>
      </c>
      <c r="C57" s="51">
        <f>+[4]DataPanel_Perdidas!C57</f>
        <v>2019</v>
      </c>
      <c r="D57" s="66">
        <f>+[4]DataPanel_Perdidas!D57</f>
        <v>93064135.664974615</v>
      </c>
      <c r="E57" s="66">
        <f>+[4]DataPanel_Perdidas!E57</f>
        <v>6457321.6649746187</v>
      </c>
      <c r="F57" s="66">
        <f>+[4]DataPanel_Perdidas!F57</f>
        <v>171779.88800040341</v>
      </c>
      <c r="G57" s="67">
        <f>+[4]DataPanel_Perdidas!G57</f>
        <v>4.2432619337905313E-2</v>
      </c>
    </row>
    <row r="58" spans="1:7" x14ac:dyDescent="0.2">
      <c r="A58" s="51">
        <f>+[4]DataPanel_Perdidas!A58</f>
        <v>70</v>
      </c>
      <c r="B58" s="59" t="str">
        <f>+[4]DataPanel_Perdidas!B58</f>
        <v xml:space="preserve">Idaho Power Company                                                   </v>
      </c>
      <c r="C58" s="51">
        <f>+[4]DataPanel_Perdidas!C58</f>
        <v>2019</v>
      </c>
      <c r="D58" s="66">
        <f>+[4]DataPanel_Perdidas!D58</f>
        <v>15640121.944162436</v>
      </c>
      <c r="E58" s="66">
        <f>+[4]DataPanel_Perdidas!E58</f>
        <v>1103407.9441624363</v>
      </c>
      <c r="F58" s="66">
        <f>+[4]DataPanel_Perdidas!F58</f>
        <v>45892.5330401623</v>
      </c>
      <c r="G58" s="67">
        <f>+[4]DataPanel_Perdidas!G58</f>
        <v>8.1214654003193013E-2</v>
      </c>
    </row>
    <row r="59" spans="1:7" x14ac:dyDescent="0.2">
      <c r="A59" s="51">
        <f>+[4]DataPanel_Perdidas!A59</f>
        <v>73</v>
      </c>
      <c r="B59" s="59" t="str">
        <f>+[4]DataPanel_Perdidas!B59</f>
        <v xml:space="preserve">Indiana Michigan Power Company                                        </v>
      </c>
      <c r="C59" s="51">
        <f>+[4]DataPanel_Perdidas!C59</f>
        <v>2019</v>
      </c>
      <c r="D59" s="66">
        <f>+[4]DataPanel_Perdidas!D59</f>
        <v>19129661.05076142</v>
      </c>
      <c r="E59" s="66">
        <f>+[4]DataPanel_Perdidas!E59</f>
        <v>1378140.0507614203</v>
      </c>
      <c r="F59" s="66">
        <f>+[4]DataPanel_Perdidas!F59</f>
        <v>36499.012399370105</v>
      </c>
      <c r="G59" s="67">
        <f>+[4]DataPanel_Perdidas!G59</f>
        <v>6.1164934282566356E-2</v>
      </c>
    </row>
    <row r="60" spans="1:7" x14ac:dyDescent="0.2">
      <c r="A60" s="51">
        <f>+[4]DataPanel_Perdidas!A60</f>
        <v>82</v>
      </c>
      <c r="B60" s="59" t="str">
        <f>+[4]DataPanel_Perdidas!B60</f>
        <v xml:space="preserve">Kentucky Utilities Company                                            </v>
      </c>
      <c r="C60" s="51">
        <f>+[4]DataPanel_Perdidas!C60</f>
        <v>2019</v>
      </c>
      <c r="D60" s="66">
        <f>+[4]DataPanel_Perdidas!D60</f>
        <v>19826350.355329949</v>
      </c>
      <c r="E60" s="66">
        <f>+[4]DataPanel_Perdidas!E60</f>
        <v>1267618.3553299492</v>
      </c>
      <c r="F60" s="66">
        <f>+[4]DataPanel_Perdidas!F60</f>
        <v>25057.629263448129</v>
      </c>
      <c r="G60" s="67">
        <f>+[4]DataPanel_Perdidas!G60</f>
        <v>4.5055604277717175E-2</v>
      </c>
    </row>
    <row r="61" spans="1:7" x14ac:dyDescent="0.2">
      <c r="A61" s="51">
        <f>+[4]DataPanel_Perdidas!A61</f>
        <v>95</v>
      </c>
      <c r="B61" s="59" t="str">
        <f>+[4]DataPanel_Perdidas!B61</f>
        <v xml:space="preserve">MDU Resources Group, Inc.                                             </v>
      </c>
      <c r="C61" s="51">
        <f>+[4]DataPanel_Perdidas!C61</f>
        <v>2019</v>
      </c>
      <c r="D61" s="66">
        <f>+[4]DataPanel_Perdidas!D61</f>
        <v>3619894.4619289339</v>
      </c>
      <c r="E61" s="66">
        <f>+[4]DataPanel_Perdidas!E61</f>
        <v>305589.46192893398</v>
      </c>
      <c r="F61" s="66">
        <f>+[4]DataPanel_Perdidas!F61</f>
        <v>7676.0983300802945</v>
      </c>
      <c r="G61" s="67">
        <f>+[4]DataPanel_Perdidas!G61</f>
        <v>5.357859626769617E-2</v>
      </c>
    </row>
    <row r="62" spans="1:7" x14ac:dyDescent="0.2">
      <c r="A62" s="51">
        <f>+[4]DataPanel_Perdidas!A62</f>
        <v>105</v>
      </c>
      <c r="B62" s="59" t="str">
        <f>+[4]DataPanel_Perdidas!B62</f>
        <v xml:space="preserve">Mt. Carmel Public Utility Co                                          </v>
      </c>
      <c r="C62" s="51">
        <f>+[4]DataPanel_Perdidas!C62</f>
        <v>2019</v>
      </c>
      <c r="D62" s="66">
        <f>+[4]DataPanel_Perdidas!D62</f>
        <v>100984.98477157361</v>
      </c>
      <c r="E62" s="66">
        <f>+[4]DataPanel_Perdidas!E62</f>
        <v>6608.9847715736041</v>
      </c>
      <c r="F62" s="66">
        <f>+[4]DataPanel_Perdidas!F62</f>
        <v>373.81453747127847</v>
      </c>
      <c r="G62" s="67">
        <f>+[4]DataPanel_Perdidas!G62</f>
        <v>7.0717846665016737E-2</v>
      </c>
    </row>
    <row r="63" spans="1:7" x14ac:dyDescent="0.2">
      <c r="A63" s="51">
        <f>+[4]DataPanel_Perdidas!A63</f>
        <v>121</v>
      </c>
      <c r="B63" s="59" t="str">
        <f>+[4]DataPanel_Perdidas!B63</f>
        <v xml:space="preserve">Northern States Power Company (Wisconsin)                             </v>
      </c>
      <c r="C63" s="51">
        <f>+[4]DataPanel_Perdidas!C63</f>
        <v>2019</v>
      </c>
      <c r="D63" s="66">
        <f>+[4]DataPanel_Perdidas!D63</f>
        <v>7362547</v>
      </c>
      <c r="E63" s="66">
        <f>+[4]DataPanel_Perdidas!E63</f>
        <v>572720</v>
      </c>
      <c r="F63" s="66">
        <f>+[4]DataPanel_Perdidas!F63</f>
        <v>42408.860782151365</v>
      </c>
      <c r="G63" s="67">
        <f>+[4]DataPanel_Perdidas!G63</f>
        <v>0.16242817992880454</v>
      </c>
    </row>
    <row r="64" spans="1:7" x14ac:dyDescent="0.2">
      <c r="A64" s="51">
        <f>+[4]DataPanel_Perdidas!A64</f>
        <v>123</v>
      </c>
      <c r="B64" s="59" t="str">
        <f>+[4]DataPanel_Perdidas!B64</f>
        <v xml:space="preserve">Northwestern Wisconsin Electric Company                               </v>
      </c>
      <c r="C64" s="51">
        <f>+[4]DataPanel_Perdidas!C64</f>
        <v>2019</v>
      </c>
      <c r="D64" s="66">
        <f>+[4]DataPanel_Perdidas!D64</f>
        <v>192986</v>
      </c>
      <c r="E64" s="66">
        <f>+[4]DataPanel_Perdidas!E64</f>
        <v>15160</v>
      </c>
      <c r="F64" s="66">
        <f>+[4]DataPanel_Perdidas!F64</f>
        <v>0</v>
      </c>
      <c r="G64" s="67">
        <f>+[4]DataPanel_Perdidas!G64</f>
        <v>0</v>
      </c>
    </row>
    <row r="65" spans="1:7" x14ac:dyDescent="0.2">
      <c r="A65" s="51">
        <f>+[4]DataPanel_Perdidas!A65</f>
        <v>147</v>
      </c>
      <c r="B65" s="59" t="str">
        <f>+[4]DataPanel_Perdidas!B65</f>
        <v xml:space="preserve">Public Service Company of New Mexico                                  </v>
      </c>
      <c r="C65" s="51">
        <f>+[4]DataPanel_Perdidas!C65</f>
        <v>2019</v>
      </c>
      <c r="D65" s="66">
        <f>+[4]DataPanel_Perdidas!D65</f>
        <v>9836616.253807107</v>
      </c>
      <c r="E65" s="66">
        <f>+[4]DataPanel_Perdidas!E65</f>
        <v>822977.25380710652</v>
      </c>
      <c r="F65" s="66">
        <f>+[4]DataPanel_Perdidas!F65</f>
        <v>0</v>
      </c>
      <c r="G65" s="67">
        <f>+[4]DataPanel_Perdidas!G65</f>
        <v>0</v>
      </c>
    </row>
    <row r="66" spans="1:7" x14ac:dyDescent="0.2">
      <c r="A66" s="51">
        <f>+[4]DataPanel_Perdidas!A66</f>
        <v>157</v>
      </c>
      <c r="B66" s="59" t="str">
        <f>+[4]DataPanel_Perdidas!B66</f>
        <v xml:space="preserve">Sierra Pacific Power Company d/b/a NV Energy                          </v>
      </c>
      <c r="C66" s="51">
        <f>+[4]DataPanel_Perdidas!C66</f>
        <v>2019</v>
      </c>
      <c r="D66" s="66">
        <f>+[4]DataPanel_Perdidas!D66</f>
        <v>9893155.0964467004</v>
      </c>
      <c r="E66" s="66">
        <f>+[4]DataPanel_Perdidas!E66</f>
        <v>697403.09644670051</v>
      </c>
      <c r="F66" s="66">
        <f>+[4]DataPanel_Perdidas!F66</f>
        <v>26327.496205246913</v>
      </c>
      <c r="G66" s="67">
        <f>+[4]DataPanel_Perdidas!G66</f>
        <v>7.4709126575615528E-2</v>
      </c>
    </row>
    <row r="67" spans="1:7" x14ac:dyDescent="0.2">
      <c r="A67" s="51">
        <f>+[4]DataPanel_Perdidas!A67</f>
        <v>163</v>
      </c>
      <c r="B67" s="59" t="str">
        <f>+[4]DataPanel_Perdidas!B67</f>
        <v xml:space="preserve">Southern Indiana Gas and Electric Company                             </v>
      </c>
      <c r="C67" s="51">
        <f>+[4]DataPanel_Perdidas!C67</f>
        <v>2019</v>
      </c>
      <c r="D67" s="66">
        <f>+[4]DataPanel_Perdidas!D67</f>
        <v>5022959.6497461926</v>
      </c>
      <c r="E67" s="66">
        <f>+[4]DataPanel_Perdidas!E67</f>
        <v>319035.64974619291</v>
      </c>
      <c r="F67" s="66">
        <f>+[4]DataPanel_Perdidas!F67</f>
        <v>9510.7459141138024</v>
      </c>
      <c r="G67" s="67">
        <f>+[4]DataPanel_Perdidas!G67</f>
        <v>6.457288093391679E-2</v>
      </c>
    </row>
    <row r="68" spans="1:7" x14ac:dyDescent="0.2">
      <c r="A68" s="51">
        <f>+[4]DataPanel_Perdidas!A68</f>
        <v>176</v>
      </c>
      <c r="B68" s="59" t="str">
        <f>+[4]DataPanel_Perdidas!B68</f>
        <v xml:space="preserve">Tucson Electric Power Company                                         </v>
      </c>
      <c r="C68" s="51">
        <f>+[4]DataPanel_Perdidas!C68</f>
        <v>2019</v>
      </c>
      <c r="D68" s="66">
        <f>+[4]DataPanel_Perdidas!D68</f>
        <v>9468104.7614213191</v>
      </c>
      <c r="E68" s="66">
        <f>+[4]DataPanel_Perdidas!E68</f>
        <v>724081.76142132003</v>
      </c>
      <c r="F68" s="66">
        <f>+[4]DataPanel_Perdidas!F68</f>
        <v>0</v>
      </c>
      <c r="G68" s="67">
        <f>+[4]DataPanel_Perdidas!G68</f>
        <v>0</v>
      </c>
    </row>
    <row r="69" spans="1:7" x14ac:dyDescent="0.2">
      <c r="A69" s="51">
        <f>+[4]DataPanel_Perdidas!A69</f>
        <v>178</v>
      </c>
      <c r="B69" s="59" t="str">
        <f>+[4]DataPanel_Perdidas!B69</f>
        <v xml:space="preserve">Duke Energy Kentucky, Inc.                                            </v>
      </c>
      <c r="C69" s="51">
        <f>+[4]DataPanel_Perdidas!C69</f>
        <v>2019</v>
      </c>
      <c r="D69" s="66">
        <f>+[4]DataPanel_Perdidas!D69</f>
        <v>4347141.9746192889</v>
      </c>
      <c r="E69" s="66">
        <f>+[4]DataPanel_Perdidas!E69</f>
        <v>276146.97461928934</v>
      </c>
      <c r="F69" s="66">
        <f>+[4]DataPanel_Perdidas!F69</f>
        <v>7392.9686346165181</v>
      </c>
      <c r="G69" s="67">
        <f>+[4]DataPanel_Perdidas!G69</f>
        <v>5.1543369921750501E-2</v>
      </c>
    </row>
    <row r="70" spans="1:7" x14ac:dyDescent="0.2">
      <c r="A70" s="51">
        <f>+[4]DataPanel_Perdidas!A70</f>
        <v>288</v>
      </c>
      <c r="B70" s="59" t="str">
        <f>+[4]DataPanel_Perdidas!B70</f>
        <v xml:space="preserve">UNS Electric, Inc.                                                    </v>
      </c>
      <c r="C70" s="51">
        <f>+[4]DataPanel_Perdidas!C70</f>
        <v>2019</v>
      </c>
      <c r="D70" s="66">
        <f>+[4]DataPanel_Perdidas!D70</f>
        <v>1821541.994923858</v>
      </c>
      <c r="E70" s="66">
        <f>+[4]DataPanel_Perdidas!E70</f>
        <v>134141.99492385786</v>
      </c>
      <c r="F70" s="66">
        <f>+[4]DataPanel_Perdidas!F70</f>
        <v>10836.408702067181</v>
      </c>
      <c r="G70" s="67">
        <f>+[4]DataPanel_Perdidas!G70</f>
        <v>0.11194752737184456</v>
      </c>
    </row>
    <row r="71" spans="1:7" x14ac:dyDescent="0.2">
      <c r="A71" s="51">
        <f>+[4]DataPanel_Perdidas!A71</f>
        <v>403</v>
      </c>
      <c r="B71" s="59" t="str">
        <f>+[4]DataPanel_Perdidas!B71</f>
        <v xml:space="preserve">Cheyenne Light, Fuel and Power Company                                </v>
      </c>
      <c r="C71" s="51">
        <f>+[4]DataPanel_Perdidas!C71</f>
        <v>2019</v>
      </c>
      <c r="D71" s="66">
        <f>+[4]DataPanel_Perdidas!D71</f>
        <v>1791627.3502538071</v>
      </c>
      <c r="E71" s="66">
        <f>+[4]DataPanel_Perdidas!E71</f>
        <v>114876.35025380712</v>
      </c>
      <c r="F71" s="66">
        <f>+[4]DataPanel_Perdidas!F71</f>
        <v>2954.3864774680724</v>
      </c>
      <c r="G71" s="67">
        <f>+[4]DataPanel_Perdidas!G71</f>
        <v>6.8709858074051638E-2</v>
      </c>
    </row>
    <row r="72" spans="1:7" x14ac:dyDescent="0.2">
      <c r="A72" s="51">
        <f>+[4]DataPanel_Perdidas!A72</f>
        <v>432</v>
      </c>
      <c r="B72" s="59" t="str">
        <f>+[4]DataPanel_Perdidas!B72</f>
        <v xml:space="preserve">Black Hills/Colorado Electric Utility Company, LP                     </v>
      </c>
      <c r="C72" s="51">
        <f>+[4]DataPanel_Perdidas!C72</f>
        <v>2019</v>
      </c>
      <c r="D72" s="66">
        <f>+[4]DataPanel_Perdidas!D72</f>
        <v>2165766.9035532996</v>
      </c>
      <c r="E72" s="66">
        <f>+[4]DataPanel_Perdidas!E72</f>
        <v>211407.90355329949</v>
      </c>
      <c r="F72" s="66">
        <f>+[4]DataPanel_Perdidas!F72</f>
        <v>5027.7065006418488</v>
      </c>
      <c r="G72" s="67">
        <f>+[4]DataPanel_Perdidas!G72</f>
        <v>5.143749489116313E-2</v>
      </c>
    </row>
    <row r="73" spans="1:7" x14ac:dyDescent="0.2">
      <c r="A73" s="51">
        <f>+[4]DataPanel_Perdidas!A73</f>
        <v>6</v>
      </c>
      <c r="B73" s="59" t="str">
        <f>+[4]DataPanel_Perdidas!B73</f>
        <v xml:space="preserve">Appalachian Power Company                                             </v>
      </c>
      <c r="C73" s="51">
        <f>+[4]DataPanel_Perdidas!C73</f>
        <v>2020</v>
      </c>
      <c r="D73" s="66">
        <f>+[4]DataPanel_Perdidas!D73</f>
        <v>28428922.705583755</v>
      </c>
      <c r="E73" s="66">
        <f>+[4]DataPanel_Perdidas!E73</f>
        <v>1959607.7055837559</v>
      </c>
      <c r="F73" s="66">
        <f>+[4]DataPanel_Perdidas!F73</f>
        <v>87132.576340787971</v>
      </c>
      <c r="G73" s="67">
        <f>+[4]DataPanel_Perdidas!G73</f>
        <v>9.0747786665987581E-2</v>
      </c>
    </row>
    <row r="74" spans="1:7" x14ac:dyDescent="0.2">
      <c r="A74" s="51">
        <f>+[4]DataPanel_Perdidas!A74</f>
        <v>9</v>
      </c>
      <c r="B74" s="59" t="str">
        <f>+[4]DataPanel_Perdidas!B74</f>
        <v xml:space="preserve">Atlantic City Electric Company                                        </v>
      </c>
      <c r="C74" s="51">
        <f>+[4]DataPanel_Perdidas!C74</f>
        <v>2020</v>
      </c>
      <c r="D74" s="66">
        <f>+[4]DataPanel_Perdidas!D74</f>
        <v>8985373.6294416245</v>
      </c>
      <c r="E74" s="66">
        <f>+[4]DataPanel_Perdidas!E74</f>
        <v>565398.62944162439</v>
      </c>
      <c r="F74" s="66">
        <f>+[4]DataPanel_Perdidas!F74</f>
        <v>16003.974800288039</v>
      </c>
      <c r="G74" s="67">
        <f>+[4]DataPanel_Perdidas!G74</f>
        <v>2.8474087543702276E-2</v>
      </c>
    </row>
    <row r="75" spans="1:7" x14ac:dyDescent="0.2">
      <c r="A75" s="51">
        <f>+[4]DataPanel_Perdidas!A75</f>
        <v>22</v>
      </c>
      <c r="B75" s="59" t="str">
        <f>+[4]DataPanel_Perdidas!B75</f>
        <v xml:space="preserve">Cleco Power LLC                                                       </v>
      </c>
      <c r="C75" s="51">
        <f>+[4]DataPanel_Perdidas!C75</f>
        <v>2020</v>
      </c>
      <c r="D75" s="66">
        <f>+[4]DataPanel_Perdidas!D75</f>
        <v>8834100.8375634514</v>
      </c>
      <c r="E75" s="66">
        <f>+[4]DataPanel_Perdidas!E75</f>
        <v>575237.83756345185</v>
      </c>
      <c r="F75" s="66">
        <f>+[4]DataPanel_Perdidas!F75</f>
        <v>19564.72</v>
      </c>
      <c r="G75" s="67">
        <f>+[4]DataPanel_Perdidas!G75</f>
        <v>6.7458038534210493E-2</v>
      </c>
    </row>
    <row r="76" spans="1:7" x14ac:dyDescent="0.2">
      <c r="A76" s="51">
        <f>+[4]DataPanel_Perdidas!A76</f>
        <v>32</v>
      </c>
      <c r="B76" s="59" t="str">
        <f>+[4]DataPanel_Perdidas!B76</f>
        <v xml:space="preserve">Commonwealth Edison Company                                           </v>
      </c>
      <c r="C76" s="51">
        <f>+[4]DataPanel_Perdidas!C76</f>
        <v>2020</v>
      </c>
      <c r="D76" s="66">
        <f>+[4]DataPanel_Perdidas!D76</f>
        <v>89637569.48730965</v>
      </c>
      <c r="E76" s="66">
        <f>+[4]DataPanel_Perdidas!E76</f>
        <v>6079801.4873096449</v>
      </c>
      <c r="F76" s="66">
        <f>+[4]DataPanel_Perdidas!F76</f>
        <v>174524</v>
      </c>
      <c r="G76" s="67">
        <f>+[4]DataPanel_Perdidas!G76</f>
        <v>4.2827134682018514E-2</v>
      </c>
    </row>
    <row r="77" spans="1:7" x14ac:dyDescent="0.2">
      <c r="A77" s="51">
        <f>+[4]DataPanel_Perdidas!A77</f>
        <v>45</v>
      </c>
      <c r="B77" s="59" t="str">
        <f>+[4]DataPanel_Perdidas!B77</f>
        <v xml:space="preserve">Duke Energy Carolinas, LLC                                            </v>
      </c>
      <c r="C77" s="51">
        <f>+[4]DataPanel_Perdidas!C77</f>
        <v>2020</v>
      </c>
      <c r="D77" s="66">
        <f>+[4]DataPanel_Perdidas!D77</f>
        <v>80679151.477157354</v>
      </c>
      <c r="E77" s="66">
        <f>+[4]DataPanel_Perdidas!E77</f>
        <v>4962266.4771573599</v>
      </c>
      <c r="F77" s="66">
        <f>+[4]DataPanel_Perdidas!F77</f>
        <v>164981.05467005511</v>
      </c>
      <c r="G77" s="67">
        <f>+[4]DataPanel_Perdidas!G77</f>
        <v>6.1054956388823037E-2</v>
      </c>
    </row>
    <row r="78" spans="1:7" x14ac:dyDescent="0.2">
      <c r="A78" s="51">
        <f>+[4]DataPanel_Perdidas!A78</f>
        <v>55</v>
      </c>
      <c r="B78" s="59" t="str">
        <f>+[4]DataPanel_Perdidas!B78</f>
        <v xml:space="preserve">Duke Energy Florida, LLC                                              </v>
      </c>
      <c r="C78" s="51">
        <f>+[4]DataPanel_Perdidas!C78</f>
        <v>2020</v>
      </c>
      <c r="D78" s="66">
        <f>+[4]DataPanel_Perdidas!D78</f>
        <v>41781282.461928934</v>
      </c>
      <c r="E78" s="66">
        <f>+[4]DataPanel_Perdidas!E78</f>
        <v>2551069.4619289339</v>
      </c>
      <c r="F78" s="66">
        <f>+[4]DataPanel_Perdidas!F78</f>
        <v>71770.697115713003</v>
      </c>
      <c r="G78" s="67">
        <f>+[4]DataPanel_Perdidas!G78</f>
        <v>3.8507435353373781E-2</v>
      </c>
    </row>
    <row r="79" spans="1:7" x14ac:dyDescent="0.2">
      <c r="A79" s="51">
        <f>+[4]DataPanel_Perdidas!A79</f>
        <v>56</v>
      </c>
      <c r="B79" s="59" t="str">
        <f>+[4]DataPanel_Perdidas!B79</f>
        <v xml:space="preserve">Florida Power &amp; Light Company                                         </v>
      </c>
      <c r="C79" s="51">
        <f>+[4]DataPanel_Perdidas!C79</f>
        <v>2020</v>
      </c>
      <c r="D79" s="66">
        <f>+[4]DataPanel_Perdidas!D79</f>
        <v>121330320.09644669</v>
      </c>
      <c r="E79" s="66">
        <f>+[4]DataPanel_Perdidas!E79</f>
        <v>7799368.0964467004</v>
      </c>
      <c r="F79" s="66">
        <f>+[4]DataPanel_Perdidas!F79</f>
        <v>195157.65145088849</v>
      </c>
      <c r="G79" s="67">
        <f>+[4]DataPanel_Perdidas!G79</f>
        <v>3.7990625151647701E-2</v>
      </c>
    </row>
    <row r="80" spans="1:7" x14ac:dyDescent="0.2">
      <c r="A80" s="51">
        <f>+[4]DataPanel_Perdidas!A80</f>
        <v>70</v>
      </c>
      <c r="B80" s="59" t="str">
        <f>+[4]DataPanel_Perdidas!B80</f>
        <v xml:space="preserve">Idaho Power Company                                                   </v>
      </c>
      <c r="C80" s="51">
        <f>+[4]DataPanel_Perdidas!C80</f>
        <v>2020</v>
      </c>
      <c r="D80" s="66">
        <f>+[4]DataPanel_Perdidas!D80</f>
        <v>15859139.842639593</v>
      </c>
      <c r="E80" s="66">
        <f>+[4]DataPanel_Perdidas!E80</f>
        <v>1030879.8426395939</v>
      </c>
      <c r="F80" s="66">
        <f>+[4]DataPanel_Perdidas!F80</f>
        <v>45997.700000000004</v>
      </c>
      <c r="G80" s="67">
        <f>+[4]DataPanel_Perdidas!G80</f>
        <v>7.9334283092673985E-2</v>
      </c>
    </row>
    <row r="81" spans="1:7" x14ac:dyDescent="0.2">
      <c r="A81" s="51">
        <f>+[4]DataPanel_Perdidas!A81</f>
        <v>73</v>
      </c>
      <c r="B81" s="59" t="str">
        <f>+[4]DataPanel_Perdidas!B81</f>
        <v xml:space="preserve">Indiana Michigan Power Company                                        </v>
      </c>
      <c r="C81" s="51">
        <f>+[4]DataPanel_Perdidas!C81</f>
        <v>2020</v>
      </c>
      <c r="D81" s="66">
        <f>+[4]DataPanel_Perdidas!D81</f>
        <v>18399768.233502537</v>
      </c>
      <c r="E81" s="66">
        <f>+[4]DataPanel_Perdidas!E81</f>
        <v>1168661.2335025379</v>
      </c>
      <c r="F81" s="66">
        <f>+[4]DataPanel_Perdidas!F81</f>
        <v>37717.995065360694</v>
      </c>
      <c r="G81" s="67">
        <f>+[4]DataPanel_Perdidas!G81</f>
        <v>6.2764366624223633E-2</v>
      </c>
    </row>
    <row r="82" spans="1:7" x14ac:dyDescent="0.2">
      <c r="A82" s="51">
        <f>+[4]DataPanel_Perdidas!A82</f>
        <v>81</v>
      </c>
      <c r="B82" s="59" t="str">
        <f>+[4]DataPanel_Perdidas!B82</f>
        <v xml:space="preserve">Kentucky Power Company                                                </v>
      </c>
      <c r="C82" s="51">
        <f>+[4]DataPanel_Perdidas!C82</f>
        <v>2020</v>
      </c>
      <c r="D82" s="66">
        <f>+[4]DataPanel_Perdidas!D82</f>
        <v>5485478.2131979698</v>
      </c>
      <c r="E82" s="66">
        <f>+[4]DataPanel_Perdidas!E82</f>
        <v>369001.21319796954</v>
      </c>
      <c r="F82" s="66">
        <f>+[4]DataPanel_Perdidas!F82</f>
        <v>17581.591205330133</v>
      </c>
      <c r="G82" s="67">
        <f>+[4]DataPanel_Perdidas!G82</f>
        <v>0.10606526951490772</v>
      </c>
    </row>
    <row r="83" spans="1:7" x14ac:dyDescent="0.2">
      <c r="A83" s="51">
        <f>+[4]DataPanel_Perdidas!A83</f>
        <v>95</v>
      </c>
      <c r="B83" s="59" t="str">
        <f>+[4]DataPanel_Perdidas!B83</f>
        <v xml:space="preserve">MDU Resources Group, Inc.                                             </v>
      </c>
      <c r="C83" s="51">
        <f>+[4]DataPanel_Perdidas!C83</f>
        <v>2020</v>
      </c>
      <c r="D83" s="66">
        <f>+[4]DataPanel_Perdidas!D83</f>
        <v>3499901.8426395939</v>
      </c>
      <c r="E83" s="66">
        <f>+[4]DataPanel_Perdidas!E83</f>
        <v>295377.84263959393</v>
      </c>
      <c r="F83" s="66">
        <f>+[4]DataPanel_Perdidas!F83</f>
        <v>7683.0109548663813</v>
      </c>
      <c r="G83" s="67">
        <f>+[4]DataPanel_Perdidas!G83</f>
        <v>5.3463769213780883E-2</v>
      </c>
    </row>
    <row r="84" spans="1:7" x14ac:dyDescent="0.2">
      <c r="A84" s="51">
        <f>+[4]DataPanel_Perdidas!A84</f>
        <v>105</v>
      </c>
      <c r="B84" s="59" t="str">
        <f>+[4]DataPanel_Perdidas!B84</f>
        <v xml:space="preserve">Mt. Carmel Public Utility Co                                          </v>
      </c>
      <c r="C84" s="51">
        <f>+[4]DataPanel_Perdidas!C84</f>
        <v>2020</v>
      </c>
      <c r="D84" s="66">
        <f>+[4]DataPanel_Perdidas!D84</f>
        <v>92953.644670050766</v>
      </c>
      <c r="E84" s="66">
        <f>+[4]DataPanel_Perdidas!E84</f>
        <v>6733.6446700507613</v>
      </c>
      <c r="F84" s="66">
        <f>+[4]DataPanel_Perdidas!F84</f>
        <v>374.54280839883921</v>
      </c>
      <c r="G84" s="67">
        <f>+[4]DataPanel_Perdidas!G84</f>
        <v>7.1097723689984668E-2</v>
      </c>
    </row>
    <row r="85" spans="1:7" x14ac:dyDescent="0.2">
      <c r="A85" s="51">
        <f>+[4]DataPanel_Perdidas!A85</f>
        <v>121</v>
      </c>
      <c r="B85" s="59" t="str">
        <f>+[4]DataPanel_Perdidas!B85</f>
        <v xml:space="preserve">Northern States Power Company (Wisconsin)                             </v>
      </c>
      <c r="C85" s="51">
        <f>+[4]DataPanel_Perdidas!C85</f>
        <v>2020</v>
      </c>
      <c r="D85" s="66">
        <f>+[4]DataPanel_Perdidas!D85</f>
        <v>7132279</v>
      </c>
      <c r="E85" s="66">
        <f>+[4]DataPanel_Perdidas!E85</f>
        <v>521771</v>
      </c>
      <c r="F85" s="66">
        <f>+[4]DataPanel_Perdidas!F85</f>
        <v>43409.768906097845</v>
      </c>
      <c r="G85" s="67">
        <f>+[4]DataPanel_Perdidas!G85</f>
        <v>0.16497272826326551</v>
      </c>
    </row>
    <row r="86" spans="1:7" x14ac:dyDescent="0.2">
      <c r="A86" s="51">
        <f>+[4]DataPanel_Perdidas!A86</f>
        <v>123</v>
      </c>
      <c r="B86" s="59" t="str">
        <f>+[4]DataPanel_Perdidas!B86</f>
        <v xml:space="preserve">Northwestern Wisconsin Electric Company                               </v>
      </c>
      <c r="C86" s="51">
        <f>+[4]DataPanel_Perdidas!C86</f>
        <v>2020</v>
      </c>
      <c r="D86" s="66">
        <f>+[4]DataPanel_Perdidas!D86</f>
        <v>188953</v>
      </c>
      <c r="E86" s="66">
        <f>+[4]DataPanel_Perdidas!E86</f>
        <v>13530</v>
      </c>
      <c r="F86" s="66">
        <f>+[4]DataPanel_Perdidas!F86</f>
        <v>0</v>
      </c>
      <c r="G86" s="67">
        <f>+[4]DataPanel_Perdidas!G86</f>
        <v>0</v>
      </c>
    </row>
    <row r="87" spans="1:7" x14ac:dyDescent="0.2">
      <c r="A87" s="51">
        <f>+[4]DataPanel_Perdidas!A87</f>
        <v>134</v>
      </c>
      <c r="B87" s="59" t="str">
        <f>+[4]DataPanel_Perdidas!B87</f>
        <v xml:space="preserve">PacifiCorp                                                            </v>
      </c>
      <c r="C87" s="51">
        <f>+[4]DataPanel_Perdidas!C87</f>
        <v>2020</v>
      </c>
      <c r="D87" s="66">
        <f>+[4]DataPanel_Perdidas!D87</f>
        <v>58274273.984771572</v>
      </c>
      <c r="E87" s="66">
        <f>+[4]DataPanel_Perdidas!E87</f>
        <v>3714295.9847715739</v>
      </c>
      <c r="F87" s="66">
        <f>+[4]DataPanel_Perdidas!F87</f>
        <v>93959.6</v>
      </c>
      <c r="G87" s="67">
        <f>+[4]DataPanel_Perdidas!G87</f>
        <v>4.776496041937367E-2</v>
      </c>
    </row>
    <row r="88" spans="1:7" x14ac:dyDescent="0.2">
      <c r="A88" s="51">
        <f>+[4]DataPanel_Perdidas!A88</f>
        <v>147</v>
      </c>
      <c r="B88" s="59" t="str">
        <f>+[4]DataPanel_Perdidas!B88</f>
        <v xml:space="preserve">Public Service Company of New Mexico                                  </v>
      </c>
      <c r="C88" s="51">
        <f>+[4]DataPanel_Perdidas!C88</f>
        <v>2020</v>
      </c>
      <c r="D88" s="66">
        <f>+[4]DataPanel_Perdidas!D88</f>
        <v>9902636.3401015233</v>
      </c>
      <c r="E88" s="66">
        <f>+[4]DataPanel_Perdidas!E88</f>
        <v>956753.34010152286</v>
      </c>
      <c r="F88" s="66">
        <f>+[4]DataPanel_Perdidas!F88</f>
        <v>0</v>
      </c>
      <c r="G88" s="67">
        <f>+[4]DataPanel_Perdidas!G88</f>
        <v>0</v>
      </c>
    </row>
    <row r="89" spans="1:7" x14ac:dyDescent="0.2">
      <c r="A89" s="51">
        <f>+[4]DataPanel_Perdidas!A89</f>
        <v>150</v>
      </c>
      <c r="B89" s="59" t="str">
        <f>+[4]DataPanel_Perdidas!B89</f>
        <v xml:space="preserve">Puget Sound Energy, Inc.                                              </v>
      </c>
      <c r="C89" s="51">
        <f>+[4]DataPanel_Perdidas!C89</f>
        <v>2020</v>
      </c>
      <c r="D89" s="66">
        <f>+[4]DataPanel_Perdidas!D89</f>
        <v>21572469.375634518</v>
      </c>
      <c r="E89" s="66">
        <f>+[4]DataPanel_Perdidas!E89</f>
        <v>1484247.3756345175</v>
      </c>
      <c r="F89" s="66">
        <f>+[4]DataPanel_Perdidas!F89</f>
        <v>38549.083222069487</v>
      </c>
      <c r="G89" s="67">
        <f>+[4]DataPanel_Perdidas!G89</f>
        <v>3.2625113066748493E-2</v>
      </c>
    </row>
    <row r="90" spans="1:7" x14ac:dyDescent="0.2">
      <c r="A90" s="51">
        <f>+[4]DataPanel_Perdidas!A90</f>
        <v>151</v>
      </c>
      <c r="B90" s="59" t="str">
        <f>+[4]DataPanel_Perdidas!B90</f>
        <v xml:space="preserve">Rochester Gas and Electric Corporation                                </v>
      </c>
      <c r="C90" s="51">
        <f>+[4]DataPanel_Perdidas!C90</f>
        <v>2020</v>
      </c>
      <c r="D90" s="66">
        <f>+[4]DataPanel_Perdidas!D90</f>
        <v>7382233.243654822</v>
      </c>
      <c r="E90" s="66">
        <f>+[4]DataPanel_Perdidas!E90</f>
        <v>472536.24365482235</v>
      </c>
      <c r="F90" s="66">
        <f>+[4]DataPanel_Perdidas!F90</f>
        <v>25606.062922378394</v>
      </c>
      <c r="G90" s="67">
        <f>+[4]DataPanel_Perdidas!G90</f>
        <v>6.6358783647413516E-2</v>
      </c>
    </row>
    <row r="91" spans="1:7" x14ac:dyDescent="0.2">
      <c r="A91" s="51">
        <f>+[4]DataPanel_Perdidas!A91</f>
        <v>157</v>
      </c>
      <c r="B91" s="59" t="str">
        <f>+[4]DataPanel_Perdidas!B91</f>
        <v xml:space="preserve">Sierra Pacific Power Company d/b/a NV Energy                          </v>
      </c>
      <c r="C91" s="51">
        <f>+[4]DataPanel_Perdidas!C91</f>
        <v>2020</v>
      </c>
      <c r="D91" s="66">
        <f>+[4]DataPanel_Perdidas!D91</f>
        <v>10272071.162436549</v>
      </c>
      <c r="E91" s="66">
        <f>+[4]DataPanel_Perdidas!E91</f>
        <v>1063447.1624365482</v>
      </c>
      <c r="F91" s="66">
        <f>+[4]DataPanel_Perdidas!F91</f>
        <v>27644.619025657783</v>
      </c>
      <c r="G91" s="67">
        <f>+[4]DataPanel_Perdidas!G91</f>
        <v>7.706740884805087E-2</v>
      </c>
    </row>
    <row r="92" spans="1:7" x14ac:dyDescent="0.2">
      <c r="A92" s="51">
        <f>+[4]DataPanel_Perdidas!A92</f>
        <v>176</v>
      </c>
      <c r="B92" s="59" t="str">
        <f>+[4]DataPanel_Perdidas!B92</f>
        <v xml:space="preserve">Tucson Electric Power Company                                         </v>
      </c>
      <c r="C92" s="51">
        <f>+[4]DataPanel_Perdidas!C92</f>
        <v>2020</v>
      </c>
      <c r="D92" s="66">
        <f>+[4]DataPanel_Perdidas!D92</f>
        <v>9800030.5837563463</v>
      </c>
      <c r="E92" s="66">
        <f>+[4]DataPanel_Perdidas!E92</f>
        <v>689171.58375634532</v>
      </c>
      <c r="F92" s="66">
        <f>+[4]DataPanel_Perdidas!F92</f>
        <v>0</v>
      </c>
      <c r="G92" s="67">
        <f>+[4]DataPanel_Perdidas!G92</f>
        <v>0</v>
      </c>
    </row>
    <row r="93" spans="1:7" x14ac:dyDescent="0.2">
      <c r="A93" s="51">
        <f>+[4]DataPanel_Perdidas!A93</f>
        <v>178</v>
      </c>
      <c r="B93" s="59" t="str">
        <f>+[4]DataPanel_Perdidas!B93</f>
        <v xml:space="preserve">Duke Energy Kentucky, Inc.                                            </v>
      </c>
      <c r="C93" s="51">
        <f>+[4]DataPanel_Perdidas!C93</f>
        <v>2020</v>
      </c>
      <c r="D93" s="66">
        <f>+[4]DataPanel_Perdidas!D93</f>
        <v>4114262.614213198</v>
      </c>
      <c r="E93" s="66">
        <f>+[4]DataPanel_Perdidas!E93</f>
        <v>263811.61421319796</v>
      </c>
      <c r="F93" s="66">
        <f>+[4]DataPanel_Perdidas!F93</f>
        <v>7903.5206569835254</v>
      </c>
      <c r="G93" s="67">
        <f>+[4]DataPanel_Perdidas!G93</f>
        <v>5.4149280320253262E-2</v>
      </c>
    </row>
    <row r="94" spans="1:7" x14ac:dyDescent="0.2">
      <c r="A94" s="51">
        <f>+[4]DataPanel_Perdidas!A94</f>
        <v>288</v>
      </c>
      <c r="B94" s="59" t="str">
        <f>+[4]DataPanel_Perdidas!B94</f>
        <v xml:space="preserve">UNS Electric, Inc.                                                    </v>
      </c>
      <c r="C94" s="51">
        <f>+[4]DataPanel_Perdidas!C94</f>
        <v>2020</v>
      </c>
      <c r="D94" s="66">
        <f>+[4]DataPanel_Perdidas!D94</f>
        <v>1973337.5989847716</v>
      </c>
      <c r="E94" s="66">
        <f>+[4]DataPanel_Perdidas!E94</f>
        <v>164391.59898477158</v>
      </c>
      <c r="F94" s="66">
        <f>+[4]DataPanel_Perdidas!F94</f>
        <v>10714.303181538067</v>
      </c>
      <c r="G94" s="67">
        <f>+[4]DataPanel_Perdidas!G94</f>
        <v>0.10896160093498558</v>
      </c>
    </row>
    <row r="95" spans="1:7" x14ac:dyDescent="0.2">
      <c r="A95" s="51">
        <f>+[4]DataPanel_Perdidas!A95</f>
        <v>309</v>
      </c>
      <c r="B95" s="59" t="str">
        <f>+[4]DataPanel_Perdidas!B95</f>
        <v xml:space="preserve">NSTAR Electric Company                                                </v>
      </c>
      <c r="C95" s="51">
        <f>+[4]DataPanel_Perdidas!C95</f>
        <v>2020</v>
      </c>
      <c r="D95" s="66">
        <f>+[4]DataPanel_Perdidas!D95</f>
        <v>24081087.152284265</v>
      </c>
      <c r="E95" s="66">
        <f>+[4]DataPanel_Perdidas!E95</f>
        <v>1663969.1522842639</v>
      </c>
      <c r="F95" s="66">
        <f>+[4]DataPanel_Perdidas!F95</f>
        <v>30875.676827454557</v>
      </c>
      <c r="G95" s="67">
        <f>+[4]DataPanel_Perdidas!G95</f>
        <v>2.1374616876580689E-2</v>
      </c>
    </row>
    <row r="96" spans="1:7" x14ac:dyDescent="0.2">
      <c r="A96" s="51">
        <f>+[4]DataPanel_Perdidas!A96</f>
        <v>432</v>
      </c>
      <c r="B96" s="59" t="str">
        <f>+[4]DataPanel_Perdidas!B96</f>
        <v xml:space="preserve">Black Hills/Colorado Electric Utility Company, LP                     </v>
      </c>
      <c r="C96" s="51">
        <f>+[4]DataPanel_Perdidas!C96</f>
        <v>2020</v>
      </c>
      <c r="D96" s="66">
        <f>+[4]DataPanel_Perdidas!D96</f>
        <v>2039249.192893401</v>
      </c>
      <c r="E96" s="66">
        <f>+[4]DataPanel_Perdidas!E96</f>
        <v>127622.19289340102</v>
      </c>
      <c r="F96" s="66">
        <f>+[4]DataPanel_Perdidas!F96</f>
        <v>5187.4167239996359</v>
      </c>
      <c r="G96" s="67">
        <f>+[4]DataPanel_Perdidas!G96</f>
        <v>5.2701046662125099E-2</v>
      </c>
    </row>
  </sheetData>
  <pageMargins left="0.25" right="0.25" top="0.75" bottom="0.75" header="0.3" footer="0.3"/>
  <pageSetup orientation="landscape" verticalDpi="0" r:id="rId1"/>
  <headerFooter>
    <oddFooter>&amp;A&amp;RPágina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24301-8760-4E67-9A6F-41832867CE83}">
  <sheetPr>
    <tabColor theme="9" tint="0.39997558519241921"/>
  </sheetPr>
  <dimension ref="A1"/>
  <sheetViews>
    <sheetView tabSelected="1" view="pageLayout" zoomScaleNormal="100" workbookViewId="0">
      <selection activeCell="E26" sqref="E26"/>
    </sheetView>
  </sheetViews>
  <sheetFormatPr baseColWidth="10" defaultColWidth="11.42578125" defaultRowHeight="15" x14ac:dyDescent="0.25"/>
  <sheetData/>
  <pageMargins left="0.25" right="0.25" top="0.75" bottom="0.75" header="0.3" footer="0.3"/>
  <pageSetup orientation="portrait" verticalDpi="0" r:id="rId1"/>
  <headerFooter>
    <oddFooter>&amp;A&amp;RPágina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CB865-3BE5-4CCE-A352-F546F3835459}">
  <sheetPr>
    <tabColor theme="9" tint="0.39997558519241921"/>
  </sheetPr>
  <dimension ref="A1:B8"/>
  <sheetViews>
    <sheetView view="pageLayout" topLeftCell="A46" zoomScaleNormal="100" workbookViewId="0">
      <selection activeCell="E24" sqref="E24"/>
    </sheetView>
  </sheetViews>
  <sheetFormatPr baseColWidth="10" defaultColWidth="11.42578125" defaultRowHeight="15" x14ac:dyDescent="0.25"/>
  <cols>
    <col min="1" max="1" width="23.42578125" bestFit="1" customWidth="1"/>
  </cols>
  <sheetData>
    <row r="1" spans="1:2" ht="15.75" thickBot="1" x14ac:dyDescent="0.3">
      <c r="A1" s="12" t="s">
        <v>170</v>
      </c>
      <c r="B1" s="13" t="s">
        <v>171</v>
      </c>
    </row>
    <row r="2" spans="1:2" ht="15.75" thickBot="1" x14ac:dyDescent="0.3">
      <c r="A2" s="14" t="s">
        <v>160</v>
      </c>
      <c r="B2" s="15">
        <v>-2.4551349999999998</v>
      </c>
    </row>
    <row r="3" spans="1:2" ht="15.75" thickBot="1" x14ac:dyDescent="0.3">
      <c r="A3" s="14" t="s">
        <v>172</v>
      </c>
      <c r="B3" s="15">
        <v>0.98731460000000004</v>
      </c>
    </row>
    <row r="4" spans="1:2" ht="15.75" thickBot="1" x14ac:dyDescent="0.3">
      <c r="A4" s="14" t="s">
        <v>173</v>
      </c>
      <c r="B4" s="15"/>
    </row>
    <row r="5" spans="1:2" ht="15.75" thickBot="1" x14ac:dyDescent="0.3">
      <c r="A5" s="14" t="s">
        <v>174</v>
      </c>
      <c r="B5" s="15"/>
    </row>
    <row r="6" spans="1:2" ht="15.75" thickBot="1" x14ac:dyDescent="0.3">
      <c r="A6" s="14" t="s">
        <v>172</v>
      </c>
      <c r="B6" s="15"/>
    </row>
    <row r="7" spans="1:2" ht="15.75" thickBot="1" x14ac:dyDescent="0.3">
      <c r="A7" s="14" t="s">
        <v>172</v>
      </c>
      <c r="B7" s="15"/>
    </row>
    <row r="8" spans="1:2" ht="15.75" thickBot="1" x14ac:dyDescent="0.3">
      <c r="A8" s="16" t="s">
        <v>167</v>
      </c>
      <c r="B8" s="17">
        <v>0.99529999999999996</v>
      </c>
    </row>
  </sheetData>
  <pageMargins left="0.25" right="0.25" top="0.75" bottom="0.75" header="0.3" footer="0.3"/>
  <pageSetup orientation="portrait" verticalDpi="0" r:id="rId1"/>
  <headerFooter>
    <oddFooter>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4F218-6900-4355-8BD9-818231D3E976}">
  <sheetPr>
    <tabColor theme="4" tint="0.39997558519241921"/>
  </sheetPr>
  <dimension ref="A1:S59"/>
  <sheetViews>
    <sheetView showGridLines="0" view="pageLayout" zoomScaleNormal="100" workbookViewId="0">
      <selection activeCell="G60" sqref="G60"/>
    </sheetView>
  </sheetViews>
  <sheetFormatPr baseColWidth="10" defaultColWidth="11.42578125" defaultRowHeight="11.25" x14ac:dyDescent="0.2"/>
  <cols>
    <col min="1" max="1" width="3.85546875" style="35" customWidth="1"/>
    <col min="2" max="2" width="5.5703125" style="35" bestFit="1" customWidth="1"/>
    <col min="3" max="3" width="40.7109375" style="35" customWidth="1"/>
    <col min="4" max="4" width="10.85546875" style="35" bestFit="1" customWidth="1"/>
    <col min="5" max="5" width="0.85546875" style="35" customWidth="1"/>
    <col min="6" max="6" width="3.85546875" style="35" customWidth="1"/>
    <col min="7" max="7" width="4.42578125" style="35" customWidth="1"/>
    <col min="8" max="8" width="40.7109375" style="35" customWidth="1"/>
    <col min="9" max="9" width="10.85546875" style="35" bestFit="1" customWidth="1"/>
    <col min="10" max="10" width="11.42578125" style="35"/>
    <col min="11" max="12" width="3.85546875" style="35" customWidth="1"/>
    <col min="13" max="13" width="40.7109375" style="35" customWidth="1"/>
    <col min="14" max="14" width="10.85546875" style="35" bestFit="1" customWidth="1"/>
    <col min="15" max="15" width="0.85546875" style="35" customWidth="1"/>
    <col min="16" max="17" width="3.85546875" style="35" customWidth="1"/>
    <col min="18" max="18" width="40.7109375" style="35" customWidth="1"/>
    <col min="19" max="19" width="10.85546875" style="35" bestFit="1" customWidth="1"/>
    <col min="20" max="16384" width="11.42578125" style="35"/>
  </cols>
  <sheetData>
    <row r="1" spans="1:19" ht="12" thickBot="1" x14ac:dyDescent="0.25">
      <c r="A1" s="36" t="s">
        <v>35</v>
      </c>
      <c r="B1" s="36"/>
      <c r="C1" s="37"/>
      <c r="G1" s="36"/>
      <c r="H1" s="37"/>
      <c r="K1" s="36" t="s">
        <v>36</v>
      </c>
      <c r="L1" s="36"/>
      <c r="M1" s="37"/>
      <c r="P1" s="36"/>
      <c r="R1" s="37"/>
    </row>
    <row r="2" spans="1:19" ht="12" thickBot="1" x14ac:dyDescent="0.25">
      <c r="A2" s="38" t="s">
        <v>37</v>
      </c>
      <c r="B2" s="38" t="s">
        <v>38</v>
      </c>
      <c r="C2" s="38" t="s">
        <v>39</v>
      </c>
      <c r="D2" s="39" t="s">
        <v>40</v>
      </c>
      <c r="F2" s="38" t="s">
        <v>37</v>
      </c>
      <c r="G2" s="38" t="s">
        <v>38</v>
      </c>
      <c r="H2" s="38" t="s">
        <v>39</v>
      </c>
      <c r="I2" s="39" t="s">
        <v>40</v>
      </c>
      <c r="K2" s="38" t="s">
        <v>37</v>
      </c>
      <c r="L2" s="38" t="s">
        <v>38</v>
      </c>
      <c r="M2" s="38" t="s">
        <v>39</v>
      </c>
      <c r="N2" s="39" t="s">
        <v>40</v>
      </c>
      <c r="P2" s="38" t="s">
        <v>37</v>
      </c>
      <c r="Q2" s="38" t="s">
        <v>38</v>
      </c>
      <c r="R2" s="38" t="s">
        <v>39</v>
      </c>
      <c r="S2" s="39" t="s">
        <v>40</v>
      </c>
    </row>
    <row r="3" spans="1:19" ht="12" thickBot="1" x14ac:dyDescent="0.25">
      <c r="A3" s="40">
        <v>1</v>
      </c>
      <c r="B3" s="41">
        <v>98</v>
      </c>
      <c r="C3" s="42" t="str">
        <f>+VLOOKUP(B3,'[5]Tabla Base de Datos'!$B$4:$C$102,2,0)</f>
        <v xml:space="preserve">ALLETE, Inc.                                                          </v>
      </c>
      <c r="D3" s="43">
        <f>+VLOOKUP($B3,'[6]resultado DEA'!$B$2:$T$103,18,0)</f>
        <v>1</v>
      </c>
      <c r="F3" s="40">
        <f>+A53+1</f>
        <v>52</v>
      </c>
      <c r="G3" s="41">
        <v>93</v>
      </c>
      <c r="H3" s="42" t="s">
        <v>41</v>
      </c>
      <c r="I3" s="43">
        <f>+VLOOKUP($G3,'[6]resultado DEA'!$B$2:$T$103,18,0)</f>
        <v>0.96394500000000005</v>
      </c>
      <c r="K3" s="40">
        <v>1</v>
      </c>
      <c r="L3" s="41">
        <v>98</v>
      </c>
      <c r="M3" s="42" t="s">
        <v>42</v>
      </c>
      <c r="N3" s="43">
        <f>+VLOOKUP($L3,'[6]resultado DEA'!$B$2:$T$103,18,0)</f>
        <v>1</v>
      </c>
      <c r="P3" s="40">
        <f>K37+1</f>
        <v>36</v>
      </c>
      <c r="Q3" s="41">
        <v>428</v>
      </c>
      <c r="R3" s="42" t="s">
        <v>43</v>
      </c>
      <c r="S3" s="43">
        <f>+VLOOKUP($Q3,'[6]resultado DEA'!$B$2:$T$103,18,0)</f>
        <v>1</v>
      </c>
    </row>
    <row r="4" spans="1:19" ht="12" thickBot="1" x14ac:dyDescent="0.25">
      <c r="A4" s="40">
        <f>+A3+1</f>
        <v>2</v>
      </c>
      <c r="B4" s="41">
        <v>443</v>
      </c>
      <c r="C4" s="42" t="s">
        <v>44</v>
      </c>
      <c r="D4" s="43">
        <f>+VLOOKUP($B4,'[6]resultado DEA'!$B$2:$T$103,18,0)</f>
        <v>1</v>
      </c>
      <c r="F4" s="40">
        <f>+F3+1</f>
        <v>53</v>
      </c>
      <c r="G4" s="41">
        <v>164</v>
      </c>
      <c r="H4" s="42" t="s">
        <v>45</v>
      </c>
      <c r="I4" s="43">
        <f>+VLOOKUP($G4,'[6]resultado DEA'!$B$2:$T$103,18,0)</f>
        <v>0.95876399999999995</v>
      </c>
      <c r="K4" s="40">
        <f>+K3+1</f>
        <v>2</v>
      </c>
      <c r="L4" s="41">
        <v>443</v>
      </c>
      <c r="M4" s="42" t="s">
        <v>44</v>
      </c>
      <c r="N4" s="43">
        <f>+VLOOKUP($L4,'[6]resultado DEA'!$B$2:$T$103,18,0)</f>
        <v>1</v>
      </c>
      <c r="P4" s="40">
        <f>P3+1</f>
        <v>37</v>
      </c>
      <c r="Q4" s="41">
        <v>288</v>
      </c>
      <c r="R4" s="42" t="s">
        <v>46</v>
      </c>
      <c r="S4" s="43">
        <f>+VLOOKUP($Q4,'[6]resultado DEA'!$B$2:$T$103,18,0)</f>
        <v>1</v>
      </c>
    </row>
    <row r="5" spans="1:19" ht="12" thickBot="1" x14ac:dyDescent="0.25">
      <c r="A5" s="40">
        <f>+A4+1</f>
        <v>3</v>
      </c>
      <c r="B5" s="41">
        <v>403</v>
      </c>
      <c r="C5" s="42" t="s">
        <v>47</v>
      </c>
      <c r="D5" s="43">
        <f>+VLOOKUP($B5,'[6]resultado DEA'!$B$2:$T$103,18,0)</f>
        <v>1</v>
      </c>
      <c r="F5" s="40">
        <f t="shared" ref="F5:F53" si="0">+F4+1</f>
        <v>54</v>
      </c>
      <c r="G5" s="41">
        <v>178</v>
      </c>
      <c r="H5" s="42" t="s">
        <v>48</v>
      </c>
      <c r="I5" s="43">
        <f>+VLOOKUP($G5,'[6]resultado DEA'!$B$2:$T$103,18,0)</f>
        <v>0.95735000000000003</v>
      </c>
      <c r="K5" s="40">
        <f t="shared" ref="K5:K37" si="1">+K4+1</f>
        <v>3</v>
      </c>
      <c r="L5" s="41">
        <v>403</v>
      </c>
      <c r="M5" s="42" t="s">
        <v>47</v>
      </c>
      <c r="N5" s="43">
        <f>+VLOOKUP($L5,'[6]resultado DEA'!$B$2:$T$103,18,0)</f>
        <v>1</v>
      </c>
      <c r="P5" s="40">
        <f t="shared" ref="P5:P37" si="2">P4+1</f>
        <v>38</v>
      </c>
      <c r="Q5" s="41">
        <v>192</v>
      </c>
      <c r="R5" s="42" t="s">
        <v>49</v>
      </c>
      <c r="S5" s="43">
        <f>+VLOOKUP($Q5,'[6]resultado DEA'!$B$2:$T$103,18,0)</f>
        <v>1</v>
      </c>
    </row>
    <row r="6" spans="1:19" ht="12" thickBot="1" x14ac:dyDescent="0.25">
      <c r="A6" s="40">
        <f t="shared" ref="A6:A53" si="3">+A5+1</f>
        <v>4</v>
      </c>
      <c r="B6" s="41">
        <v>30</v>
      </c>
      <c r="C6" s="42" t="s">
        <v>50</v>
      </c>
      <c r="D6" s="43">
        <f>+VLOOKUP($B6,'[6]resultado DEA'!$B$2:$T$103,18,0)</f>
        <v>1</v>
      </c>
      <c r="F6" s="40">
        <f t="shared" si="0"/>
        <v>55</v>
      </c>
      <c r="G6" s="41">
        <v>144</v>
      </c>
      <c r="H6" s="42" t="s">
        <v>51</v>
      </c>
      <c r="I6" s="43">
        <f>+VLOOKUP($G6,'[6]resultado DEA'!$B$2:$T$103,18,0)</f>
        <v>0.94986999999999999</v>
      </c>
      <c r="K6" s="40">
        <f t="shared" si="1"/>
        <v>4</v>
      </c>
      <c r="L6" s="41">
        <v>30</v>
      </c>
      <c r="M6" s="42" t="s">
        <v>50</v>
      </c>
      <c r="N6" s="43">
        <f>+VLOOKUP($L6,'[6]resultado DEA'!$B$2:$T$103,18,0)</f>
        <v>1</v>
      </c>
      <c r="P6" s="40">
        <f t="shared" si="2"/>
        <v>39</v>
      </c>
      <c r="Q6" s="41">
        <v>95</v>
      </c>
      <c r="R6" s="42" t="s">
        <v>52</v>
      </c>
      <c r="S6" s="43">
        <f>+VLOOKUP($Q6,'[6]resultado DEA'!$B$2:$T$103,18,0)</f>
        <v>1</v>
      </c>
    </row>
    <row r="7" spans="1:19" ht="12" thickBot="1" x14ac:dyDescent="0.25">
      <c r="A7" s="40">
        <f t="shared" si="3"/>
        <v>5</v>
      </c>
      <c r="B7" s="41">
        <v>32</v>
      </c>
      <c r="C7" s="42" t="s">
        <v>53</v>
      </c>
      <c r="D7" s="43">
        <f>+VLOOKUP($B7,'[6]resultado DEA'!$B$2:$T$103,18,0)</f>
        <v>1</v>
      </c>
      <c r="F7" s="40">
        <f t="shared" si="0"/>
        <v>56</v>
      </c>
      <c r="G7" s="41">
        <v>100</v>
      </c>
      <c r="H7" s="42" t="s">
        <v>54</v>
      </c>
      <c r="I7" s="43">
        <f>+VLOOKUP($G7,'[6]resultado DEA'!$B$2:$T$103,18,0)</f>
        <v>0.94924900000000001</v>
      </c>
      <c r="K7" s="40">
        <f t="shared" si="1"/>
        <v>5</v>
      </c>
      <c r="L7" s="41">
        <v>32</v>
      </c>
      <c r="M7" s="42" t="s">
        <v>53</v>
      </c>
      <c r="N7" s="43">
        <f>+VLOOKUP($L7,'[6]resultado DEA'!$B$2:$T$103,18,0)</f>
        <v>1</v>
      </c>
      <c r="P7" s="40">
        <f t="shared" si="2"/>
        <v>40</v>
      </c>
      <c r="Q7" s="41">
        <v>193</v>
      </c>
      <c r="R7" s="42" t="s">
        <v>55</v>
      </c>
      <c r="S7" s="43">
        <f>+VLOOKUP($Q7,'[6]resultado DEA'!$B$2:$T$103,18,0)</f>
        <v>1</v>
      </c>
    </row>
    <row r="8" spans="1:19" ht="12" thickBot="1" x14ac:dyDescent="0.25">
      <c r="A8" s="40">
        <f t="shared" si="3"/>
        <v>6</v>
      </c>
      <c r="B8" s="41">
        <v>45</v>
      </c>
      <c r="C8" s="42" t="s">
        <v>56</v>
      </c>
      <c r="D8" s="43">
        <f>+VLOOKUP($B8,'[6]resultado DEA'!$B$2:$T$103,18,0)</f>
        <v>1</v>
      </c>
      <c r="F8" s="40">
        <f t="shared" si="0"/>
        <v>57</v>
      </c>
      <c r="G8" s="41">
        <v>188</v>
      </c>
      <c r="H8" s="42" t="s">
        <v>57</v>
      </c>
      <c r="I8" s="43">
        <f>+VLOOKUP($G8,'[6]resultado DEA'!$B$2:$T$103,18,0)</f>
        <v>0.943859</v>
      </c>
      <c r="K8" s="40">
        <f t="shared" si="1"/>
        <v>6</v>
      </c>
      <c r="L8" s="41">
        <v>45</v>
      </c>
      <c r="M8" s="42" t="s">
        <v>56</v>
      </c>
      <c r="N8" s="43">
        <f>+VLOOKUP($L8,'[6]resultado DEA'!$B$2:$T$103,18,0)</f>
        <v>1</v>
      </c>
      <c r="P8" s="40">
        <f t="shared" si="2"/>
        <v>41</v>
      </c>
      <c r="Q8" s="41">
        <v>61</v>
      </c>
      <c r="R8" s="42" t="s">
        <v>58</v>
      </c>
      <c r="S8" s="43">
        <f>+VLOOKUP($Q8,'[6]resultado DEA'!$B$2:$T$103,18,0)</f>
        <v>1</v>
      </c>
    </row>
    <row r="9" spans="1:19" ht="12" thickBot="1" x14ac:dyDescent="0.25">
      <c r="A9" s="40">
        <f t="shared" si="3"/>
        <v>7</v>
      </c>
      <c r="B9" s="41">
        <v>55</v>
      </c>
      <c r="C9" s="42" t="s">
        <v>59</v>
      </c>
      <c r="D9" s="43">
        <f>+VLOOKUP($B9,'[6]resultado DEA'!$B$2:$T$103,18,0)</f>
        <v>1</v>
      </c>
      <c r="F9" s="40">
        <f t="shared" si="0"/>
        <v>58</v>
      </c>
      <c r="G9" s="41">
        <v>281</v>
      </c>
      <c r="H9" s="42" t="s">
        <v>60</v>
      </c>
      <c r="I9" s="43">
        <f>+VLOOKUP($G9,'[6]resultado DEA'!$B$2:$T$103,18,0)</f>
        <v>0.942936</v>
      </c>
      <c r="K9" s="40">
        <f t="shared" si="1"/>
        <v>7</v>
      </c>
      <c r="L9" s="41">
        <v>55</v>
      </c>
      <c r="M9" s="42" t="s">
        <v>59</v>
      </c>
      <c r="N9" s="43">
        <f>+VLOOKUP($L9,'[6]resultado DEA'!$B$2:$T$103,18,0)</f>
        <v>1</v>
      </c>
      <c r="P9" s="40">
        <f t="shared" si="2"/>
        <v>42</v>
      </c>
      <c r="Q9" s="41">
        <v>73</v>
      </c>
      <c r="R9" s="42" t="s">
        <v>61</v>
      </c>
      <c r="S9" s="43">
        <f>+VLOOKUP($Q9,'[6]resultado DEA'!$B$2:$T$103,18,0)</f>
        <v>1</v>
      </c>
    </row>
    <row r="10" spans="1:19" ht="12" thickBot="1" x14ac:dyDescent="0.25">
      <c r="A10" s="40">
        <f t="shared" si="3"/>
        <v>8</v>
      </c>
      <c r="B10" s="41">
        <v>27</v>
      </c>
      <c r="C10" s="42" t="s">
        <v>62</v>
      </c>
      <c r="D10" s="43">
        <f>+VLOOKUP($B10,'[6]resultado DEA'!$B$2:$T$103,18,0)</f>
        <v>1</v>
      </c>
      <c r="F10" s="40">
        <f t="shared" si="0"/>
        <v>59</v>
      </c>
      <c r="G10" s="41">
        <v>148</v>
      </c>
      <c r="H10" s="42" t="s">
        <v>63</v>
      </c>
      <c r="I10" s="43">
        <f>+VLOOKUP($G10,'[6]resultado DEA'!$B$2:$T$103,18,0)</f>
        <v>0.93636799999999998</v>
      </c>
      <c r="K10" s="40">
        <f t="shared" si="1"/>
        <v>8</v>
      </c>
      <c r="L10" s="41">
        <v>27</v>
      </c>
      <c r="M10" s="42" t="s">
        <v>62</v>
      </c>
      <c r="N10" s="43">
        <f>+VLOOKUP($L10,'[6]resultado DEA'!$B$2:$T$103,18,0)</f>
        <v>1</v>
      </c>
      <c r="P10" s="40">
        <f t="shared" si="2"/>
        <v>43</v>
      </c>
      <c r="Q10" s="41">
        <v>6</v>
      </c>
      <c r="R10" s="42" t="s">
        <v>64</v>
      </c>
      <c r="S10" s="43">
        <f>+VLOOKUP($Q10,'[6]resultado DEA'!$B$2:$T$103,18,0)</f>
        <v>1</v>
      </c>
    </row>
    <row r="11" spans="1:19" ht="12" thickBot="1" x14ac:dyDescent="0.25">
      <c r="A11" s="44">
        <f t="shared" si="3"/>
        <v>9</v>
      </c>
      <c r="B11" s="45"/>
      <c r="C11" s="46" t="s">
        <v>65</v>
      </c>
      <c r="D11" s="47" t="e">
        <f>+VLOOKUP($B11,'[6]resultado DEA'!$B$2:$T$103,18,0)</f>
        <v>#N/A</v>
      </c>
      <c r="F11" s="40">
        <f t="shared" si="0"/>
        <v>60</v>
      </c>
      <c r="G11" s="41">
        <v>150</v>
      </c>
      <c r="H11" s="42" t="s">
        <v>66</v>
      </c>
      <c r="I11" s="43">
        <f>+VLOOKUP($G11,'[6]resultado DEA'!$B$2:$T$103,18,0)</f>
        <v>0.92730100000000004</v>
      </c>
      <c r="K11" s="44">
        <f t="shared" si="1"/>
        <v>9</v>
      </c>
      <c r="L11" s="41">
        <v>49</v>
      </c>
      <c r="M11" s="42" t="s">
        <v>67</v>
      </c>
      <c r="N11" s="43">
        <f>+VLOOKUP($L11,'[6]resultado DEA'!$B$2:$T$103,18,0)</f>
        <v>1</v>
      </c>
      <c r="P11" s="44">
        <f t="shared" si="2"/>
        <v>44</v>
      </c>
      <c r="Q11" s="41">
        <v>195</v>
      </c>
      <c r="R11" s="42" t="s">
        <v>68</v>
      </c>
      <c r="S11" s="43">
        <f>+VLOOKUP($Q11,'[6]resultado DEA'!$B$2:$T$103,18,0)</f>
        <v>1</v>
      </c>
    </row>
    <row r="12" spans="1:19" ht="12" thickBot="1" x14ac:dyDescent="0.25">
      <c r="A12" s="40">
        <f t="shared" si="3"/>
        <v>10</v>
      </c>
      <c r="B12" s="41">
        <v>49</v>
      </c>
      <c r="C12" s="42" t="s">
        <v>67</v>
      </c>
      <c r="D12" s="43">
        <f>+VLOOKUP($B12,'[6]resultado DEA'!$B$2:$T$103,18,0)</f>
        <v>1</v>
      </c>
      <c r="F12" s="40">
        <f t="shared" si="0"/>
        <v>61</v>
      </c>
      <c r="G12" s="41">
        <v>44</v>
      </c>
      <c r="H12" s="42" t="s">
        <v>69</v>
      </c>
      <c r="I12" s="43">
        <f>+VLOOKUP($G12,'[6]resultado DEA'!$B$2:$T$103,18,0)</f>
        <v>0.92666199999999999</v>
      </c>
      <c r="K12" s="40">
        <f t="shared" si="1"/>
        <v>10</v>
      </c>
      <c r="L12" s="41">
        <v>454</v>
      </c>
      <c r="M12" s="42" t="s">
        <v>70</v>
      </c>
      <c r="N12" s="43">
        <f>+VLOOKUP($L12,'[6]resultado DEA'!$B$2:$T$103,18,0)</f>
        <v>1</v>
      </c>
      <c r="P12" s="40">
        <f t="shared" si="2"/>
        <v>45</v>
      </c>
      <c r="Q12" s="41">
        <v>194</v>
      </c>
      <c r="R12" s="42" t="s">
        <v>71</v>
      </c>
      <c r="S12" s="43">
        <f>+VLOOKUP($Q12,'[6]resultado DEA'!$B$2:$T$103,18,0)</f>
        <v>1</v>
      </c>
    </row>
    <row r="13" spans="1:19" ht="12" thickBot="1" x14ac:dyDescent="0.25">
      <c r="A13" s="44">
        <f t="shared" si="3"/>
        <v>11</v>
      </c>
      <c r="B13" s="45"/>
      <c r="C13" s="46" t="s">
        <v>72</v>
      </c>
      <c r="D13" s="47" t="e">
        <f>+VLOOKUP($B13,'[6]resultado DEA'!$B$2:$T$103,18,0)</f>
        <v>#N/A</v>
      </c>
      <c r="F13" s="40">
        <f t="shared" si="0"/>
        <v>62</v>
      </c>
      <c r="G13" s="41">
        <v>9</v>
      </c>
      <c r="H13" s="42" t="s">
        <v>73</v>
      </c>
      <c r="I13" s="43">
        <f>+VLOOKUP($G13,'[6]resultado DEA'!$B$2:$T$103,18,0)</f>
        <v>0.91896599999999995</v>
      </c>
      <c r="K13" s="44">
        <f t="shared" si="1"/>
        <v>11</v>
      </c>
      <c r="L13" s="41">
        <v>315</v>
      </c>
      <c r="M13" s="42" t="s">
        <v>74</v>
      </c>
      <c r="N13" s="43">
        <f>+VLOOKUP($L13,'[6]resultado DEA'!$B$2:$T$103,18,0)</f>
        <v>1</v>
      </c>
      <c r="P13" s="44">
        <f t="shared" si="2"/>
        <v>46</v>
      </c>
      <c r="Q13" s="41">
        <v>17</v>
      </c>
      <c r="R13" s="42" t="s">
        <v>75</v>
      </c>
      <c r="S13" s="43">
        <f>+VLOOKUP($Q13,'[6]resultado DEA'!$B$2:$T$103,18,0)</f>
        <v>0.99917900000000004</v>
      </c>
    </row>
    <row r="14" spans="1:19" ht="12" thickBot="1" x14ac:dyDescent="0.25">
      <c r="A14" s="40">
        <f t="shared" si="3"/>
        <v>12</v>
      </c>
      <c r="B14" s="41">
        <v>454</v>
      </c>
      <c r="C14" s="42" t="s">
        <v>70</v>
      </c>
      <c r="D14" s="43">
        <f>+VLOOKUP($B14,'[6]resultado DEA'!$B$2:$T$103,18,0)</f>
        <v>1</v>
      </c>
      <c r="F14" s="40">
        <f t="shared" si="0"/>
        <v>63</v>
      </c>
      <c r="G14" s="41">
        <v>82</v>
      </c>
      <c r="H14" s="42" t="s">
        <v>76</v>
      </c>
      <c r="I14" s="43">
        <f>+VLOOKUP($G14,'[6]resultado DEA'!$B$2:$T$103,18,0)</f>
        <v>0.91067100000000001</v>
      </c>
      <c r="K14" s="40">
        <f t="shared" si="1"/>
        <v>12</v>
      </c>
      <c r="L14" s="41">
        <v>54</v>
      </c>
      <c r="M14" s="42" t="s">
        <v>77</v>
      </c>
      <c r="N14" s="43">
        <f>+VLOOKUP($L14,'[6]resultado DEA'!$B$2:$T$103,18,0)</f>
        <v>1</v>
      </c>
      <c r="P14" s="40">
        <f t="shared" si="2"/>
        <v>47</v>
      </c>
      <c r="Q14" s="41">
        <v>74</v>
      </c>
      <c r="R14" s="42" t="s">
        <v>78</v>
      </c>
      <c r="S14" s="43">
        <f>+VLOOKUP($Q14,'[6]resultado DEA'!$B$2:$T$103,18,0)</f>
        <v>0.99532399999999999</v>
      </c>
    </row>
    <row r="15" spans="1:19" ht="12" thickBot="1" x14ac:dyDescent="0.25">
      <c r="A15" s="40">
        <f t="shared" si="3"/>
        <v>13</v>
      </c>
      <c r="B15" s="41">
        <v>315</v>
      </c>
      <c r="C15" s="42" t="s">
        <v>74</v>
      </c>
      <c r="D15" s="43">
        <f>+VLOOKUP($B15,'[6]resultado DEA'!$B$2:$T$103,18,0)</f>
        <v>1</v>
      </c>
      <c r="F15" s="40">
        <f t="shared" si="0"/>
        <v>64</v>
      </c>
      <c r="G15" s="41">
        <v>177</v>
      </c>
      <c r="H15" s="42" t="s">
        <v>79</v>
      </c>
      <c r="I15" s="43">
        <f>+VLOOKUP($G15,'[6]resultado DEA'!$B$2:$T$103,18,0)</f>
        <v>0.90735699999999997</v>
      </c>
      <c r="K15" s="40">
        <f t="shared" si="1"/>
        <v>13</v>
      </c>
      <c r="L15" s="41">
        <v>56</v>
      </c>
      <c r="M15" s="42" t="s">
        <v>80</v>
      </c>
      <c r="N15" s="43">
        <f>+VLOOKUP($L15,'[6]resultado DEA'!$B$2:$T$103,18,0)</f>
        <v>1</v>
      </c>
      <c r="P15" s="40">
        <f t="shared" si="2"/>
        <v>48</v>
      </c>
      <c r="Q15" s="41">
        <v>137</v>
      </c>
      <c r="R15" s="42" t="s">
        <v>81</v>
      </c>
      <c r="S15" s="43">
        <f>+VLOOKUP($Q15,'[6]resultado DEA'!$B$2:$T$103,18,0)</f>
        <v>0.97579199999999999</v>
      </c>
    </row>
    <row r="16" spans="1:19" ht="12" thickBot="1" x14ac:dyDescent="0.25">
      <c r="A16" s="40">
        <f t="shared" si="3"/>
        <v>14</v>
      </c>
      <c r="B16" s="41">
        <v>54</v>
      </c>
      <c r="C16" s="42" t="s">
        <v>77</v>
      </c>
      <c r="D16" s="43">
        <f>+VLOOKUP($B16,'[6]resultado DEA'!$B$2:$T$103,18,0)</f>
        <v>1</v>
      </c>
      <c r="F16" s="40">
        <f t="shared" si="0"/>
        <v>65</v>
      </c>
      <c r="G16" s="41">
        <v>179</v>
      </c>
      <c r="H16" s="42" t="s">
        <v>82</v>
      </c>
      <c r="I16" s="43">
        <f>+VLOOKUP($G16,'[6]resultado DEA'!$B$2:$T$103,18,0)</f>
        <v>0.90622000000000003</v>
      </c>
      <c r="K16" s="40">
        <f t="shared" si="1"/>
        <v>14</v>
      </c>
      <c r="L16" s="41">
        <v>57</v>
      </c>
      <c r="M16" s="42" t="s">
        <v>83</v>
      </c>
      <c r="N16" s="43">
        <f>+VLOOKUP($L16,'[6]resultado DEA'!$B$2:$T$103,18,0)</f>
        <v>1</v>
      </c>
      <c r="P16" s="40">
        <f t="shared" si="2"/>
        <v>49</v>
      </c>
      <c r="Q16" s="41">
        <v>41</v>
      </c>
      <c r="R16" s="42" t="s">
        <v>84</v>
      </c>
      <c r="S16" s="43">
        <f>+VLOOKUP($Q16,'[6]resultado DEA'!$B$2:$T$103,18,0)</f>
        <v>0.97183699999999995</v>
      </c>
    </row>
    <row r="17" spans="1:19" ht="12" thickBot="1" x14ac:dyDescent="0.25">
      <c r="A17" s="40">
        <f t="shared" si="3"/>
        <v>15</v>
      </c>
      <c r="B17" s="41">
        <v>56</v>
      </c>
      <c r="C17" s="42" t="s">
        <v>80</v>
      </c>
      <c r="D17" s="43">
        <f>+VLOOKUP($B17,'[6]resultado DEA'!$B$2:$T$103,18,0)</f>
        <v>1</v>
      </c>
      <c r="F17" s="40">
        <f t="shared" si="0"/>
        <v>66</v>
      </c>
      <c r="G17" s="41">
        <v>114</v>
      </c>
      <c r="H17" s="42" t="s">
        <v>85</v>
      </c>
      <c r="I17" s="43">
        <f>+VLOOKUP($G17,'[6]resultado DEA'!$B$2:$T$103,18,0)</f>
        <v>0.90196100000000001</v>
      </c>
      <c r="K17" s="40">
        <f t="shared" si="1"/>
        <v>15</v>
      </c>
      <c r="L17" s="41">
        <v>83</v>
      </c>
      <c r="M17" s="42" t="s">
        <v>86</v>
      </c>
      <c r="N17" s="43">
        <f>+VLOOKUP($L17,'[6]resultado DEA'!$B$2:$T$103,18,0)</f>
        <v>1</v>
      </c>
      <c r="P17" s="40">
        <f t="shared" si="2"/>
        <v>50</v>
      </c>
      <c r="Q17" s="41">
        <v>93</v>
      </c>
      <c r="R17" s="42" t="s">
        <v>41</v>
      </c>
      <c r="S17" s="43">
        <f>+VLOOKUP($Q17,'[6]resultado DEA'!$B$2:$T$103,18,0)</f>
        <v>0.96394500000000005</v>
      </c>
    </row>
    <row r="18" spans="1:19" ht="12" thickBot="1" x14ac:dyDescent="0.25">
      <c r="A18" s="40">
        <f t="shared" si="3"/>
        <v>16</v>
      </c>
      <c r="B18" s="41">
        <v>57</v>
      </c>
      <c r="C18" s="42" t="s">
        <v>83</v>
      </c>
      <c r="D18" s="43">
        <f>+VLOOKUP($B18,'[6]resultado DEA'!$B$2:$T$103,18,0)</f>
        <v>1</v>
      </c>
      <c r="F18" s="40">
        <f t="shared" si="0"/>
        <v>67</v>
      </c>
      <c r="G18" s="41">
        <v>117</v>
      </c>
      <c r="H18" s="42" t="s">
        <v>87</v>
      </c>
      <c r="I18" s="43">
        <f>+VLOOKUP($G18,'[6]resultado DEA'!$B$2:$T$103,18,0)</f>
        <v>0.89739100000000005</v>
      </c>
      <c r="K18" s="40">
        <f t="shared" si="1"/>
        <v>16</v>
      </c>
      <c r="L18" s="41">
        <v>59</v>
      </c>
      <c r="M18" s="42" t="s">
        <v>88</v>
      </c>
      <c r="N18" s="43">
        <f>+VLOOKUP($L18,'[6]resultado DEA'!$B$2:$T$103,18,0)</f>
        <v>1</v>
      </c>
      <c r="P18" s="40">
        <f t="shared" si="2"/>
        <v>51</v>
      </c>
      <c r="Q18" s="41">
        <v>164</v>
      </c>
      <c r="R18" s="42" t="s">
        <v>45</v>
      </c>
      <c r="S18" s="43">
        <f>+VLOOKUP($Q18,'[6]resultado DEA'!$B$2:$T$103,18,0)</f>
        <v>0.95876399999999995</v>
      </c>
    </row>
    <row r="19" spans="1:19" ht="12" thickBot="1" x14ac:dyDescent="0.25">
      <c r="A19" s="40">
        <f t="shared" si="3"/>
        <v>17</v>
      </c>
      <c r="B19" s="41">
        <v>83</v>
      </c>
      <c r="C19" s="42" t="s">
        <v>86</v>
      </c>
      <c r="D19" s="43">
        <f>+VLOOKUP($B19,'[6]resultado DEA'!$B$2:$T$103,18,0)</f>
        <v>1</v>
      </c>
      <c r="F19" s="40">
        <f t="shared" si="0"/>
        <v>68</v>
      </c>
      <c r="G19" s="41">
        <v>81</v>
      </c>
      <c r="H19" s="42" t="s">
        <v>89</v>
      </c>
      <c r="I19" s="43">
        <f>+VLOOKUP($G19,'[6]resultado DEA'!$B$2:$T$103,18,0)</f>
        <v>0.88516899999999998</v>
      </c>
      <c r="K19" s="40">
        <f t="shared" si="1"/>
        <v>17</v>
      </c>
      <c r="L19" s="41">
        <v>88</v>
      </c>
      <c r="M19" s="42" t="s">
        <v>90</v>
      </c>
      <c r="N19" s="43">
        <f>+VLOOKUP($L19,'[6]resultado DEA'!$B$2:$T$103,18,0)</f>
        <v>1</v>
      </c>
      <c r="P19" s="40">
        <f t="shared" si="2"/>
        <v>52</v>
      </c>
      <c r="Q19" s="41">
        <v>178</v>
      </c>
      <c r="R19" s="42" t="s">
        <v>48</v>
      </c>
      <c r="S19" s="43">
        <f>+VLOOKUP($Q19,'[6]resultado DEA'!$B$2:$T$103,18,0)</f>
        <v>0.95735000000000003</v>
      </c>
    </row>
    <row r="20" spans="1:19" ht="12" thickBot="1" x14ac:dyDescent="0.25">
      <c r="A20" s="40">
        <f t="shared" si="3"/>
        <v>18</v>
      </c>
      <c r="B20" s="41">
        <v>59</v>
      </c>
      <c r="C20" s="42" t="s">
        <v>88</v>
      </c>
      <c r="D20" s="43">
        <f>+VLOOKUP($B20,'[6]resultado DEA'!$B$2:$T$103,18,0)</f>
        <v>1</v>
      </c>
      <c r="F20" s="40">
        <f t="shared" si="0"/>
        <v>69</v>
      </c>
      <c r="G20" s="41">
        <v>290</v>
      </c>
      <c r="H20" s="42" t="s">
        <v>91</v>
      </c>
      <c r="I20" s="43">
        <f>+VLOOKUP($G20,'[6]resultado DEA'!$B$2:$T$103,18,0)</f>
        <v>0.88123399999999996</v>
      </c>
      <c r="K20" s="40">
        <f t="shared" si="1"/>
        <v>18</v>
      </c>
      <c r="L20" s="41">
        <v>105</v>
      </c>
      <c r="M20" s="42" t="s">
        <v>92</v>
      </c>
      <c r="N20" s="43">
        <f>+VLOOKUP($L20,'[6]resultado DEA'!$B$2:$T$103,18,0)</f>
        <v>1</v>
      </c>
      <c r="P20" s="40">
        <f t="shared" si="2"/>
        <v>53</v>
      </c>
      <c r="Q20" s="41">
        <v>144</v>
      </c>
      <c r="R20" s="42" t="s">
        <v>51</v>
      </c>
      <c r="S20" s="43">
        <f>+VLOOKUP($Q20,'[6]resultado DEA'!$B$2:$T$103,18,0)</f>
        <v>0.94986999999999999</v>
      </c>
    </row>
    <row r="21" spans="1:19" ht="12" thickBot="1" x14ac:dyDescent="0.25">
      <c r="A21" s="40">
        <f t="shared" si="3"/>
        <v>19</v>
      </c>
      <c r="B21" s="41">
        <v>88</v>
      </c>
      <c r="C21" s="42" t="s">
        <v>90</v>
      </c>
      <c r="D21" s="43">
        <f>+VLOOKUP($B21,'[6]resultado DEA'!$B$2:$T$103,18,0)</f>
        <v>1</v>
      </c>
      <c r="F21" s="40">
        <f t="shared" si="0"/>
        <v>70</v>
      </c>
      <c r="G21" s="41">
        <v>157</v>
      </c>
      <c r="H21" s="42" t="s">
        <v>93</v>
      </c>
      <c r="I21" s="43">
        <f>+VLOOKUP($G21,'[6]resultado DEA'!$B$2:$T$103,18,0)</f>
        <v>0.87391200000000002</v>
      </c>
      <c r="K21" s="40">
        <f t="shared" si="1"/>
        <v>19</v>
      </c>
      <c r="L21" s="41">
        <v>108</v>
      </c>
      <c r="M21" s="42" t="s">
        <v>94</v>
      </c>
      <c r="N21" s="43">
        <f>+VLOOKUP($L21,'[6]resultado DEA'!$B$2:$T$103,18,0)</f>
        <v>1</v>
      </c>
      <c r="P21" s="40">
        <f t="shared" si="2"/>
        <v>54</v>
      </c>
      <c r="Q21" s="41">
        <v>100</v>
      </c>
      <c r="R21" s="42" t="s">
        <v>54</v>
      </c>
      <c r="S21" s="43">
        <f>+VLOOKUP($Q21,'[6]resultado DEA'!$B$2:$T$103,18,0)</f>
        <v>0.94924900000000001</v>
      </c>
    </row>
    <row r="22" spans="1:19" ht="12" thickBot="1" x14ac:dyDescent="0.25">
      <c r="A22" s="40">
        <f t="shared" si="3"/>
        <v>20</v>
      </c>
      <c r="B22" s="41">
        <v>105</v>
      </c>
      <c r="C22" s="42" t="s">
        <v>92</v>
      </c>
      <c r="D22" s="43">
        <f>+VLOOKUP($B22,'[6]resultado DEA'!$B$2:$T$103,18,0)</f>
        <v>1</v>
      </c>
      <c r="F22" s="40">
        <f t="shared" si="0"/>
        <v>71</v>
      </c>
      <c r="G22" s="41">
        <v>159</v>
      </c>
      <c r="H22" s="42" t="s">
        <v>95</v>
      </c>
      <c r="I22" s="43">
        <f>+VLOOKUP($G22,'[6]resultado DEA'!$B$2:$T$103,18,0)</f>
        <v>0.85614900000000005</v>
      </c>
      <c r="K22" s="40">
        <f t="shared" si="1"/>
        <v>20</v>
      </c>
      <c r="L22" s="41">
        <v>115</v>
      </c>
      <c r="M22" s="42" t="s">
        <v>96</v>
      </c>
      <c r="N22" s="43">
        <f>+VLOOKUP($L22,'[6]resultado DEA'!$B$2:$T$103,18,0)</f>
        <v>1</v>
      </c>
      <c r="P22" s="40">
        <f t="shared" si="2"/>
        <v>55</v>
      </c>
      <c r="Q22" s="41">
        <v>188</v>
      </c>
      <c r="R22" s="42" t="s">
        <v>57</v>
      </c>
      <c r="S22" s="43">
        <f>+VLOOKUP($Q22,'[6]resultado DEA'!$B$2:$T$103,18,0)</f>
        <v>0.943859</v>
      </c>
    </row>
    <row r="23" spans="1:19" ht="12" thickBot="1" x14ac:dyDescent="0.25">
      <c r="A23" s="40">
        <f t="shared" si="3"/>
        <v>21</v>
      </c>
      <c r="B23" s="41">
        <v>108</v>
      </c>
      <c r="C23" s="42" t="s">
        <v>94</v>
      </c>
      <c r="D23" s="43">
        <f>+VLOOKUP($B23,'[6]resultado DEA'!$B$2:$T$103,18,0)</f>
        <v>1</v>
      </c>
      <c r="F23" s="40">
        <f t="shared" si="0"/>
        <v>72</v>
      </c>
      <c r="G23" s="41">
        <v>155</v>
      </c>
      <c r="H23" s="42" t="s">
        <v>97</v>
      </c>
      <c r="I23" s="43">
        <f>+VLOOKUP($G23,'[6]resultado DEA'!$B$2:$T$103,18,0)</f>
        <v>0.85185100000000002</v>
      </c>
      <c r="K23" s="40">
        <f t="shared" si="1"/>
        <v>21</v>
      </c>
      <c r="L23" s="41">
        <v>119</v>
      </c>
      <c r="M23" s="42" t="s">
        <v>98</v>
      </c>
      <c r="N23" s="43">
        <f>+VLOOKUP($L23,'[6]resultado DEA'!$B$2:$T$103,18,0)</f>
        <v>1</v>
      </c>
      <c r="P23" s="40">
        <f t="shared" si="2"/>
        <v>56</v>
      </c>
      <c r="Q23" s="41">
        <v>281</v>
      </c>
      <c r="R23" s="42" t="s">
        <v>60</v>
      </c>
      <c r="S23" s="43">
        <f>+VLOOKUP($Q23,'[6]resultado DEA'!$B$2:$T$103,18,0)</f>
        <v>0.942936</v>
      </c>
    </row>
    <row r="24" spans="1:19" ht="12" thickBot="1" x14ac:dyDescent="0.25">
      <c r="A24" s="40">
        <f t="shared" si="3"/>
        <v>22</v>
      </c>
      <c r="B24" s="41">
        <v>115</v>
      </c>
      <c r="C24" s="42" t="s">
        <v>96</v>
      </c>
      <c r="D24" s="43">
        <f>+VLOOKUP($B24,'[6]resultado DEA'!$B$2:$T$103,18,0)</f>
        <v>1</v>
      </c>
      <c r="F24" s="40">
        <f t="shared" si="0"/>
        <v>73</v>
      </c>
      <c r="G24" s="41">
        <v>107</v>
      </c>
      <c r="H24" s="42" t="s">
        <v>99</v>
      </c>
      <c r="I24" s="43">
        <f>+VLOOKUP($G24,'[6]resultado DEA'!$B$2:$T$103,18,0)</f>
        <v>0.84893300000000005</v>
      </c>
      <c r="K24" s="40">
        <f t="shared" si="1"/>
        <v>22</v>
      </c>
      <c r="L24" s="41">
        <v>120</v>
      </c>
      <c r="M24" s="42" t="s">
        <v>100</v>
      </c>
      <c r="N24" s="43">
        <f>+VLOOKUP($L24,'[6]resultado DEA'!$B$2:$T$103,18,0)</f>
        <v>1</v>
      </c>
      <c r="P24" s="40">
        <f t="shared" si="2"/>
        <v>57</v>
      </c>
      <c r="Q24" s="41">
        <v>148</v>
      </c>
      <c r="R24" s="42" t="s">
        <v>63</v>
      </c>
      <c r="S24" s="43">
        <f>+VLOOKUP($Q24,'[6]resultado DEA'!$B$2:$T$103,18,0)</f>
        <v>0.93636799999999998</v>
      </c>
    </row>
    <row r="25" spans="1:19" ht="12" thickBot="1" x14ac:dyDescent="0.25">
      <c r="A25" s="40">
        <f t="shared" si="3"/>
        <v>23</v>
      </c>
      <c r="B25" s="41">
        <v>119</v>
      </c>
      <c r="C25" s="42" t="s">
        <v>98</v>
      </c>
      <c r="D25" s="43">
        <f>+VLOOKUP($B25,'[6]resultado DEA'!$B$2:$T$103,18,0)</f>
        <v>1</v>
      </c>
      <c r="F25" s="40">
        <f t="shared" si="0"/>
        <v>74</v>
      </c>
      <c r="G25" s="41">
        <v>62</v>
      </c>
      <c r="H25" s="42" t="s">
        <v>101</v>
      </c>
      <c r="I25" s="43">
        <f>+VLOOKUP($G25,'[6]resultado DEA'!$B$2:$T$103,18,0)</f>
        <v>0.84603700000000004</v>
      </c>
      <c r="K25" s="40">
        <f t="shared" si="1"/>
        <v>23</v>
      </c>
      <c r="L25" s="41">
        <v>126</v>
      </c>
      <c r="M25" s="42" t="s">
        <v>102</v>
      </c>
      <c r="N25" s="43">
        <f>+VLOOKUP($L25,'[6]resultado DEA'!$B$2:$T$103,18,0)</f>
        <v>1</v>
      </c>
      <c r="P25" s="40">
        <f t="shared" si="2"/>
        <v>58</v>
      </c>
      <c r="Q25" s="41">
        <v>150</v>
      </c>
      <c r="R25" s="42" t="s">
        <v>66</v>
      </c>
      <c r="S25" s="43">
        <f>+VLOOKUP($Q25,'[6]resultado DEA'!$B$2:$T$103,18,0)</f>
        <v>0.92730100000000004</v>
      </c>
    </row>
    <row r="26" spans="1:19" ht="12" thickBot="1" x14ac:dyDescent="0.25">
      <c r="A26" s="40">
        <f t="shared" si="3"/>
        <v>24</v>
      </c>
      <c r="B26" s="41">
        <v>120</v>
      </c>
      <c r="C26" s="42" t="s">
        <v>100</v>
      </c>
      <c r="D26" s="43">
        <f>+VLOOKUP($B26,'[6]resultado DEA'!$B$2:$T$103,18,0)</f>
        <v>1</v>
      </c>
      <c r="F26" s="40">
        <f t="shared" si="0"/>
        <v>75</v>
      </c>
      <c r="G26" s="41">
        <v>163</v>
      </c>
      <c r="H26" s="42" t="s">
        <v>103</v>
      </c>
      <c r="I26" s="43">
        <f>+VLOOKUP($G26,'[6]resultado DEA'!$B$2:$T$103,18,0)</f>
        <v>0.84548900000000005</v>
      </c>
      <c r="K26" s="40">
        <f t="shared" si="1"/>
        <v>24</v>
      </c>
      <c r="L26" s="41">
        <v>127</v>
      </c>
      <c r="M26" s="42" t="s">
        <v>104</v>
      </c>
      <c r="N26" s="43">
        <f>+VLOOKUP($L26,'[6]resultado DEA'!$B$2:$T$103,18,0)</f>
        <v>1</v>
      </c>
      <c r="P26" s="40">
        <f t="shared" si="2"/>
        <v>59</v>
      </c>
      <c r="Q26" s="41">
        <v>44</v>
      </c>
      <c r="R26" s="42" t="s">
        <v>69</v>
      </c>
      <c r="S26" s="43">
        <f>+VLOOKUP($Q26,'[6]resultado DEA'!$B$2:$T$103,18,0)</f>
        <v>0.92666199999999999</v>
      </c>
    </row>
    <row r="27" spans="1:19" ht="12" thickBot="1" x14ac:dyDescent="0.25">
      <c r="A27" s="40">
        <f t="shared" si="3"/>
        <v>25</v>
      </c>
      <c r="B27" s="41">
        <v>126</v>
      </c>
      <c r="C27" s="42" t="s">
        <v>102</v>
      </c>
      <c r="D27" s="43">
        <f>+VLOOKUP($B27,'[6]resultado DEA'!$B$2:$T$103,18,0)</f>
        <v>1</v>
      </c>
      <c r="F27" s="40">
        <f t="shared" si="0"/>
        <v>76</v>
      </c>
      <c r="G27" s="41">
        <v>42</v>
      </c>
      <c r="H27" s="42" t="s">
        <v>105</v>
      </c>
      <c r="I27" s="43">
        <f>+VLOOKUP($G27,'[6]resultado DEA'!$B$2:$T$103,18,0)</f>
        <v>0.84479899999999997</v>
      </c>
      <c r="K27" s="40">
        <f t="shared" si="1"/>
        <v>25</v>
      </c>
      <c r="L27" s="41">
        <v>134</v>
      </c>
      <c r="M27" s="42" t="s">
        <v>106</v>
      </c>
      <c r="N27" s="43">
        <f>+VLOOKUP($L27,'[6]resultado DEA'!$B$2:$T$103,18,0)</f>
        <v>1</v>
      </c>
      <c r="P27" s="40">
        <f t="shared" si="2"/>
        <v>60</v>
      </c>
      <c r="Q27" s="41">
        <v>9</v>
      </c>
      <c r="R27" s="42" t="s">
        <v>73</v>
      </c>
      <c r="S27" s="43">
        <f>+VLOOKUP($Q27,'[6]resultado DEA'!$B$2:$T$103,18,0)</f>
        <v>0.91896599999999995</v>
      </c>
    </row>
    <row r="28" spans="1:19" ht="12" thickBot="1" x14ac:dyDescent="0.25">
      <c r="A28" s="40">
        <f t="shared" si="3"/>
        <v>26</v>
      </c>
      <c r="B28" s="41">
        <v>127</v>
      </c>
      <c r="C28" s="42" t="s">
        <v>104</v>
      </c>
      <c r="D28" s="43">
        <f>+VLOOKUP($B28,'[6]resultado DEA'!$B$2:$T$103,18,0)</f>
        <v>1</v>
      </c>
      <c r="F28" s="40">
        <f t="shared" si="0"/>
        <v>77</v>
      </c>
      <c r="G28" s="41">
        <v>432</v>
      </c>
      <c r="H28" s="42" t="s">
        <v>107</v>
      </c>
      <c r="I28" s="43">
        <f>+VLOOKUP($G28,'[6]resultado DEA'!$B$2:$T$103,18,0)</f>
        <v>0.83999299999999999</v>
      </c>
      <c r="K28" s="40">
        <f t="shared" si="1"/>
        <v>26</v>
      </c>
      <c r="L28" s="41">
        <v>143</v>
      </c>
      <c r="M28" s="42" t="s">
        <v>108</v>
      </c>
      <c r="N28" s="43">
        <f>+VLOOKUP($L28,'[6]resultado DEA'!$B$2:$T$103,18,0)</f>
        <v>1</v>
      </c>
      <c r="P28" s="40">
        <f t="shared" si="2"/>
        <v>61</v>
      </c>
      <c r="Q28" s="41">
        <v>82</v>
      </c>
      <c r="R28" s="42" t="s">
        <v>76</v>
      </c>
      <c r="S28" s="43">
        <f>+VLOOKUP($Q28,'[6]resultado DEA'!$B$2:$T$103,18,0)</f>
        <v>0.91067100000000001</v>
      </c>
    </row>
    <row r="29" spans="1:19" ht="12" thickBot="1" x14ac:dyDescent="0.25">
      <c r="A29" s="40">
        <f t="shared" si="3"/>
        <v>27</v>
      </c>
      <c r="B29" s="41">
        <v>134</v>
      </c>
      <c r="C29" s="42" t="s">
        <v>106</v>
      </c>
      <c r="D29" s="43">
        <f>+VLOOKUP($B29,'[6]resultado DEA'!$B$2:$T$103,18,0)</f>
        <v>1</v>
      </c>
      <c r="F29" s="40">
        <f t="shared" si="0"/>
        <v>78</v>
      </c>
      <c r="G29" s="41">
        <v>39</v>
      </c>
      <c r="H29" s="42" t="s">
        <v>109</v>
      </c>
      <c r="I29" s="43">
        <f>+VLOOKUP($G29,'[6]resultado DEA'!$B$2:$T$103,18,0)</f>
        <v>0.83974300000000002</v>
      </c>
      <c r="K29" s="40">
        <f t="shared" si="1"/>
        <v>27</v>
      </c>
      <c r="L29" s="41">
        <v>145</v>
      </c>
      <c r="M29" s="42" t="s">
        <v>110</v>
      </c>
      <c r="N29" s="43">
        <f>+VLOOKUP($L29,'[6]resultado DEA'!$B$2:$T$103,18,0)</f>
        <v>1</v>
      </c>
      <c r="P29" s="40">
        <f t="shared" si="2"/>
        <v>62</v>
      </c>
      <c r="Q29" s="41">
        <v>177</v>
      </c>
      <c r="R29" s="42" t="s">
        <v>79</v>
      </c>
      <c r="S29" s="43">
        <f>+VLOOKUP($Q29,'[6]resultado DEA'!$B$2:$T$103,18,0)</f>
        <v>0.90735699999999997</v>
      </c>
    </row>
    <row r="30" spans="1:19" ht="12" thickBot="1" x14ac:dyDescent="0.25">
      <c r="A30" s="40">
        <f t="shared" si="3"/>
        <v>28</v>
      </c>
      <c r="B30" s="41">
        <v>143</v>
      </c>
      <c r="C30" s="42" t="s">
        <v>108</v>
      </c>
      <c r="D30" s="43">
        <f>+VLOOKUP($B30,'[6]resultado DEA'!$B$2:$T$103,18,0)</f>
        <v>1</v>
      </c>
      <c r="F30" s="40">
        <f t="shared" si="0"/>
        <v>79</v>
      </c>
      <c r="G30" s="41">
        <v>135</v>
      </c>
      <c r="H30" s="42" t="s">
        <v>111</v>
      </c>
      <c r="I30" s="43">
        <f>+VLOOKUP($G30,'[6]resultado DEA'!$B$2:$T$103,18,0)</f>
        <v>0.83540400000000004</v>
      </c>
      <c r="K30" s="40">
        <f t="shared" si="1"/>
        <v>28</v>
      </c>
      <c r="L30" s="41">
        <v>149</v>
      </c>
      <c r="M30" s="42" t="s">
        <v>112</v>
      </c>
      <c r="N30" s="43">
        <f>+VLOOKUP($L30,'[6]resultado DEA'!$B$2:$T$103,18,0)</f>
        <v>1</v>
      </c>
      <c r="P30" s="40">
        <f t="shared" si="2"/>
        <v>63</v>
      </c>
      <c r="Q30" s="41">
        <v>179</v>
      </c>
      <c r="R30" s="42" t="s">
        <v>82</v>
      </c>
      <c r="S30" s="43">
        <f>+VLOOKUP($Q30,'[6]resultado DEA'!$B$2:$T$103,18,0)</f>
        <v>0.90622000000000003</v>
      </c>
    </row>
    <row r="31" spans="1:19" ht="12" thickBot="1" x14ac:dyDescent="0.25">
      <c r="A31" s="40">
        <f t="shared" si="3"/>
        <v>29</v>
      </c>
      <c r="B31" s="41">
        <v>145</v>
      </c>
      <c r="C31" s="42" t="s">
        <v>110</v>
      </c>
      <c r="D31" s="43">
        <f>+VLOOKUP($B31,'[6]resultado DEA'!$B$2:$T$103,18,0)</f>
        <v>1</v>
      </c>
      <c r="F31" s="40">
        <f t="shared" si="0"/>
        <v>80</v>
      </c>
      <c r="G31" s="41">
        <v>3</v>
      </c>
      <c r="H31" s="42" t="s">
        <v>113</v>
      </c>
      <c r="I31" s="43">
        <f>+VLOOKUP($G31,'[6]resultado DEA'!$B$2:$T$103,18,0)</f>
        <v>0.81897600000000004</v>
      </c>
      <c r="K31" s="40">
        <f t="shared" si="1"/>
        <v>29</v>
      </c>
      <c r="L31" s="41">
        <v>161</v>
      </c>
      <c r="M31" s="42" t="s">
        <v>114</v>
      </c>
      <c r="N31" s="43">
        <f>+VLOOKUP($L31,'[6]resultado DEA'!$B$2:$T$103,18,0)</f>
        <v>1</v>
      </c>
      <c r="P31" s="40">
        <f t="shared" si="2"/>
        <v>64</v>
      </c>
      <c r="Q31" s="41">
        <v>114</v>
      </c>
      <c r="R31" s="42" t="s">
        <v>85</v>
      </c>
      <c r="S31" s="43">
        <f>+VLOOKUP($Q31,'[6]resultado DEA'!$B$2:$T$103,18,0)</f>
        <v>0.90196100000000001</v>
      </c>
    </row>
    <row r="32" spans="1:19" ht="12" thickBot="1" x14ac:dyDescent="0.25">
      <c r="A32" s="40">
        <f t="shared" si="3"/>
        <v>30</v>
      </c>
      <c r="B32" s="41">
        <v>149</v>
      </c>
      <c r="C32" s="42" t="s">
        <v>112</v>
      </c>
      <c r="D32" s="43">
        <f>+VLOOKUP($B32,'[6]resultado DEA'!$B$2:$T$103,18,0)</f>
        <v>1</v>
      </c>
      <c r="F32" s="40">
        <f t="shared" si="0"/>
        <v>81</v>
      </c>
      <c r="G32" s="41">
        <v>2</v>
      </c>
      <c r="H32" s="42" t="s">
        <v>115</v>
      </c>
      <c r="I32" s="43">
        <f>+VLOOKUP($G32,'[6]resultado DEA'!$B$2:$T$103,18,0)</f>
        <v>0.80921699999999996</v>
      </c>
      <c r="K32" s="40">
        <f t="shared" si="1"/>
        <v>30</v>
      </c>
      <c r="L32" s="41">
        <v>166</v>
      </c>
      <c r="M32" s="42" t="s">
        <v>116</v>
      </c>
      <c r="N32" s="43">
        <f>+VLOOKUP($L32,'[6]resultado DEA'!$B$2:$T$103,18,0)</f>
        <v>1</v>
      </c>
      <c r="P32" s="40">
        <f t="shared" si="2"/>
        <v>65</v>
      </c>
      <c r="Q32" s="41">
        <v>117</v>
      </c>
      <c r="R32" s="42" t="s">
        <v>87</v>
      </c>
      <c r="S32" s="43">
        <f>+VLOOKUP($Q32,'[6]resultado DEA'!$B$2:$T$103,18,0)</f>
        <v>0.89739100000000005</v>
      </c>
    </row>
    <row r="33" spans="1:19" ht="12" thickBot="1" x14ac:dyDescent="0.25">
      <c r="A33" s="40">
        <f t="shared" si="3"/>
        <v>31</v>
      </c>
      <c r="B33" s="41">
        <v>161</v>
      </c>
      <c r="C33" s="42" t="s">
        <v>114</v>
      </c>
      <c r="D33" s="43">
        <f>+VLOOKUP($B33,'[6]resultado DEA'!$B$2:$T$103,18,0)</f>
        <v>1</v>
      </c>
      <c r="F33" s="40">
        <f t="shared" si="0"/>
        <v>82</v>
      </c>
      <c r="G33" s="41">
        <v>181</v>
      </c>
      <c r="H33" s="42" t="s">
        <v>117</v>
      </c>
      <c r="I33" s="43">
        <f>+VLOOKUP($G33,'[6]resultado DEA'!$B$2:$T$103,18,0)</f>
        <v>0.79903900000000005</v>
      </c>
      <c r="K33" s="40">
        <f t="shared" si="1"/>
        <v>31</v>
      </c>
      <c r="L33" s="41">
        <v>167</v>
      </c>
      <c r="M33" s="42" t="s">
        <v>118</v>
      </c>
      <c r="N33" s="43">
        <f>+VLOOKUP($L33,'[6]resultado DEA'!$B$2:$T$103,18,0)</f>
        <v>1</v>
      </c>
      <c r="P33" s="40">
        <f t="shared" si="2"/>
        <v>66</v>
      </c>
      <c r="Q33" s="41">
        <v>81</v>
      </c>
      <c r="R33" s="42" t="s">
        <v>89</v>
      </c>
      <c r="S33" s="43">
        <f>+VLOOKUP($Q33,'[6]resultado DEA'!$B$2:$T$103,18,0)</f>
        <v>0.88516899999999998</v>
      </c>
    </row>
    <row r="34" spans="1:19" ht="12" thickBot="1" x14ac:dyDescent="0.25">
      <c r="A34" s="40">
        <f t="shared" si="3"/>
        <v>32</v>
      </c>
      <c r="B34" s="41">
        <v>166</v>
      </c>
      <c r="C34" s="42" t="s">
        <v>116</v>
      </c>
      <c r="D34" s="43">
        <f>+VLOOKUP($B34,'[6]resultado DEA'!$B$2:$T$103,18,0)</f>
        <v>1</v>
      </c>
      <c r="F34" s="40">
        <f t="shared" si="0"/>
        <v>83</v>
      </c>
      <c r="G34" s="41">
        <v>152</v>
      </c>
      <c r="H34" s="42" t="s">
        <v>119</v>
      </c>
      <c r="I34" s="43">
        <f>+VLOOKUP($G34,'[6]resultado DEA'!$B$2:$T$103,18,0)</f>
        <v>0.79453700000000005</v>
      </c>
      <c r="K34" s="40">
        <f t="shared" si="1"/>
        <v>32</v>
      </c>
      <c r="L34" s="41">
        <v>170</v>
      </c>
      <c r="M34" s="42" t="s">
        <v>120</v>
      </c>
      <c r="N34" s="43">
        <f>+VLOOKUP($L34,'[6]resultado DEA'!$B$2:$T$103,18,0)</f>
        <v>1</v>
      </c>
      <c r="P34" s="40">
        <f t="shared" si="2"/>
        <v>67</v>
      </c>
      <c r="Q34" s="41">
        <v>290</v>
      </c>
      <c r="R34" s="42" t="s">
        <v>91</v>
      </c>
      <c r="S34" s="43">
        <f>+VLOOKUP($Q34,'[6]resultado DEA'!$B$2:$T$103,18,0)</f>
        <v>0.88123399999999996</v>
      </c>
    </row>
    <row r="35" spans="1:19" ht="12" thickBot="1" x14ac:dyDescent="0.25">
      <c r="A35" s="40">
        <f t="shared" si="3"/>
        <v>33</v>
      </c>
      <c r="B35" s="41">
        <v>167</v>
      </c>
      <c r="C35" s="42" t="s">
        <v>118</v>
      </c>
      <c r="D35" s="43">
        <f>+VLOOKUP($B35,'[6]resultado DEA'!$B$2:$T$103,18,0)</f>
        <v>1</v>
      </c>
      <c r="F35" s="40">
        <f t="shared" si="0"/>
        <v>84</v>
      </c>
      <c r="G35" s="41">
        <v>138</v>
      </c>
      <c r="H35" s="42" t="s">
        <v>121</v>
      </c>
      <c r="I35" s="43">
        <f>+VLOOKUP($G35,'[6]resultado DEA'!$B$2:$T$103,18,0)</f>
        <v>0.79209099999999999</v>
      </c>
      <c r="K35" s="40">
        <f t="shared" si="1"/>
        <v>33</v>
      </c>
      <c r="L35" s="41">
        <v>51</v>
      </c>
      <c r="M35" s="42" t="s">
        <v>122</v>
      </c>
      <c r="N35" s="43">
        <f>+VLOOKUP($L35,'[6]resultado DEA'!$B$2:$T$103,18,0)</f>
        <v>1</v>
      </c>
      <c r="P35" s="40">
        <f t="shared" si="2"/>
        <v>68</v>
      </c>
      <c r="Q35" s="41">
        <v>157</v>
      </c>
      <c r="R35" s="42" t="s">
        <v>93</v>
      </c>
      <c r="S35" s="43">
        <f>+VLOOKUP($Q35,'[6]resultado DEA'!$B$2:$T$103,18,0)</f>
        <v>0.87391200000000002</v>
      </c>
    </row>
    <row r="36" spans="1:19" ht="12" thickBot="1" x14ac:dyDescent="0.25">
      <c r="A36" s="40">
        <f t="shared" si="3"/>
        <v>34</v>
      </c>
      <c r="B36" s="41">
        <v>170</v>
      </c>
      <c r="C36" s="42" t="s">
        <v>120</v>
      </c>
      <c r="D36" s="43">
        <f>+VLOOKUP($B36,'[6]resultado DEA'!$B$2:$T$103,18,0)</f>
        <v>1</v>
      </c>
      <c r="F36" s="40">
        <f t="shared" si="0"/>
        <v>85</v>
      </c>
      <c r="G36" s="41">
        <v>121</v>
      </c>
      <c r="H36" s="42" t="s">
        <v>123</v>
      </c>
      <c r="I36" s="43">
        <f>+VLOOKUP($G36,'[6]resultado DEA'!$B$2:$T$103,18,0)</f>
        <v>0.78899900000000001</v>
      </c>
      <c r="K36" s="40">
        <f t="shared" si="1"/>
        <v>34</v>
      </c>
      <c r="L36" s="41">
        <v>142</v>
      </c>
      <c r="M36" s="42" t="s">
        <v>124</v>
      </c>
      <c r="N36" s="43">
        <f>+VLOOKUP($L36,'[6]resultado DEA'!$B$2:$T$103,18,0)</f>
        <v>1</v>
      </c>
      <c r="P36" s="40">
        <f t="shared" si="2"/>
        <v>69</v>
      </c>
      <c r="Q36" s="41">
        <v>159</v>
      </c>
      <c r="R36" s="42" t="s">
        <v>95</v>
      </c>
      <c r="S36" s="43">
        <f>+VLOOKUP($Q36,'[6]resultado DEA'!$B$2:$T$103,18,0)</f>
        <v>0.85614900000000005</v>
      </c>
    </row>
    <row r="37" spans="1:19" ht="12" thickBot="1" x14ac:dyDescent="0.25">
      <c r="A37" s="40">
        <f t="shared" si="3"/>
        <v>35</v>
      </c>
      <c r="B37" s="41">
        <v>51</v>
      </c>
      <c r="C37" s="42" t="s">
        <v>122</v>
      </c>
      <c r="D37" s="43">
        <f>+VLOOKUP($B37,'[6]resultado DEA'!$B$2:$T$103,18,0)</f>
        <v>1</v>
      </c>
      <c r="F37" s="40">
        <f t="shared" si="0"/>
        <v>86</v>
      </c>
      <c r="G37" s="41">
        <v>151</v>
      </c>
      <c r="H37" s="42" t="s">
        <v>125</v>
      </c>
      <c r="I37" s="43">
        <f>+VLOOKUP($G37,'[6]resultado DEA'!$B$2:$T$103,18,0)</f>
        <v>0.78661800000000004</v>
      </c>
      <c r="K37" s="40">
        <f t="shared" si="1"/>
        <v>35</v>
      </c>
      <c r="L37" s="41">
        <v>175</v>
      </c>
      <c r="M37" s="42" t="s">
        <v>126</v>
      </c>
      <c r="N37" s="43">
        <f>+VLOOKUP($L37,'[6]resultado DEA'!$B$2:$T$103,18,0)</f>
        <v>1</v>
      </c>
      <c r="P37" s="40">
        <f t="shared" si="2"/>
        <v>70</v>
      </c>
      <c r="Q37" s="41">
        <v>155</v>
      </c>
      <c r="R37" s="42" t="s">
        <v>97</v>
      </c>
      <c r="S37" s="43">
        <f>+VLOOKUP($Q37,'[6]resultado DEA'!$B$2:$T$103,18,0)</f>
        <v>0.85185100000000002</v>
      </c>
    </row>
    <row r="38" spans="1:19" ht="12" thickBot="1" x14ac:dyDescent="0.25">
      <c r="A38" s="40">
        <f t="shared" si="3"/>
        <v>36</v>
      </c>
      <c r="B38" s="41">
        <v>142</v>
      </c>
      <c r="C38" s="42" t="s">
        <v>124</v>
      </c>
      <c r="D38" s="43">
        <f>+VLOOKUP($B38,'[6]resultado DEA'!$B$2:$T$103,18,0)</f>
        <v>1</v>
      </c>
      <c r="F38" s="40">
        <f t="shared" si="0"/>
        <v>87</v>
      </c>
      <c r="G38" s="41">
        <v>131</v>
      </c>
      <c r="H38" s="42" t="s">
        <v>127</v>
      </c>
      <c r="I38" s="43">
        <f>+VLOOKUP($G38,'[6]resultado DEA'!$B$2:$T$103,18,0)</f>
        <v>0.77277300000000004</v>
      </c>
    </row>
    <row r="39" spans="1:19" ht="12" thickBot="1" x14ac:dyDescent="0.25">
      <c r="A39" s="40">
        <f t="shared" si="3"/>
        <v>37</v>
      </c>
      <c r="B39" s="41">
        <v>175</v>
      </c>
      <c r="C39" s="42" t="s">
        <v>126</v>
      </c>
      <c r="D39" s="43">
        <f>+VLOOKUP($B39,'[6]resultado DEA'!$B$2:$T$103,18,0)</f>
        <v>1</v>
      </c>
      <c r="F39" s="40">
        <f t="shared" si="0"/>
        <v>88</v>
      </c>
      <c r="G39" s="41">
        <v>130</v>
      </c>
      <c r="H39" s="42" t="s">
        <v>128</v>
      </c>
      <c r="I39" s="43">
        <f>+VLOOKUP($G39,'[6]resultado DEA'!$B$2:$T$103,18,0)</f>
        <v>0.76185199999999997</v>
      </c>
    </row>
    <row r="40" spans="1:19" ht="12" thickBot="1" x14ac:dyDescent="0.25">
      <c r="A40" s="40">
        <f t="shared" si="3"/>
        <v>38</v>
      </c>
      <c r="B40" s="41">
        <v>428</v>
      </c>
      <c r="C40" s="42" t="s">
        <v>43</v>
      </c>
      <c r="D40" s="43">
        <f>+VLOOKUP($B40,'[6]resultado DEA'!$B$2:$T$103,18,0)</f>
        <v>1</v>
      </c>
      <c r="F40" s="40">
        <f t="shared" si="0"/>
        <v>89</v>
      </c>
      <c r="G40" s="45"/>
      <c r="H40" s="46" t="s">
        <v>129</v>
      </c>
      <c r="I40" s="47" t="e">
        <f>+VLOOKUP($G40,'[6]resultado DEA'!$B$2:$T$103,18,0)</f>
        <v>#N/A</v>
      </c>
    </row>
    <row r="41" spans="1:19" ht="12" thickBot="1" x14ac:dyDescent="0.25">
      <c r="A41" s="40">
        <f t="shared" si="3"/>
        <v>39</v>
      </c>
      <c r="B41" s="41">
        <v>288</v>
      </c>
      <c r="C41" s="42" t="s">
        <v>46</v>
      </c>
      <c r="D41" s="43">
        <f>+VLOOKUP($B41,'[6]resultado DEA'!$B$2:$T$103,18,0)</f>
        <v>1</v>
      </c>
      <c r="F41" s="40">
        <f t="shared" si="0"/>
        <v>90</v>
      </c>
      <c r="G41" s="41">
        <v>70</v>
      </c>
      <c r="H41" s="42" t="s">
        <v>130</v>
      </c>
      <c r="I41" s="43">
        <f>+VLOOKUP($G41,'[6]resultado DEA'!$B$2:$T$103,18,0)</f>
        <v>0.74351699999999998</v>
      </c>
    </row>
    <row r="42" spans="1:19" ht="12" thickBot="1" x14ac:dyDescent="0.25">
      <c r="A42" s="40">
        <f t="shared" si="3"/>
        <v>40</v>
      </c>
      <c r="B42" s="41">
        <v>192</v>
      </c>
      <c r="C42" s="42" t="s">
        <v>49</v>
      </c>
      <c r="D42" s="43">
        <f>+VLOOKUP($B42,'[6]resultado DEA'!$B$2:$T$103,18,0)</f>
        <v>1</v>
      </c>
      <c r="F42" s="40">
        <f t="shared" si="0"/>
        <v>91</v>
      </c>
      <c r="G42" s="41">
        <v>101</v>
      </c>
      <c r="H42" s="42" t="s">
        <v>131</v>
      </c>
      <c r="I42" s="43">
        <f>+VLOOKUP($G42,'[6]resultado DEA'!$B$2:$T$103,18,0)</f>
        <v>0.73944699999999997</v>
      </c>
    </row>
    <row r="43" spans="1:19" ht="12" thickBot="1" x14ac:dyDescent="0.25">
      <c r="A43" s="40">
        <f t="shared" si="3"/>
        <v>41</v>
      </c>
      <c r="B43" s="41">
        <v>95</v>
      </c>
      <c r="C43" s="42" t="s">
        <v>52</v>
      </c>
      <c r="D43" s="43">
        <f>+VLOOKUP($B43,'[6]resultado DEA'!$B$2:$T$103,18,0)</f>
        <v>1</v>
      </c>
      <c r="F43" s="40">
        <f t="shared" si="0"/>
        <v>92</v>
      </c>
      <c r="G43" s="41">
        <v>96</v>
      </c>
      <c r="H43" s="42" t="s">
        <v>132</v>
      </c>
      <c r="I43" s="43">
        <f>+VLOOKUP($G43,'[6]resultado DEA'!$B$2:$T$103,18,0)</f>
        <v>0.72520099999999998</v>
      </c>
    </row>
    <row r="44" spans="1:19" ht="12" thickBot="1" x14ac:dyDescent="0.25">
      <c r="A44" s="40">
        <f t="shared" si="3"/>
        <v>42</v>
      </c>
      <c r="B44" s="41">
        <v>193</v>
      </c>
      <c r="C44" s="42" t="s">
        <v>55</v>
      </c>
      <c r="D44" s="43">
        <f>+VLOOKUP($B44,'[6]resultado DEA'!$B$2:$T$103,18,0)</f>
        <v>1</v>
      </c>
      <c r="F44" s="40">
        <f t="shared" si="0"/>
        <v>93</v>
      </c>
      <c r="G44" s="41">
        <v>7</v>
      </c>
      <c r="H44" s="42" t="s">
        <v>133</v>
      </c>
      <c r="I44" s="43">
        <f>+VLOOKUP($G44,'[6]resultado DEA'!$B$2:$T$103,18,0)</f>
        <v>0.71113099999999996</v>
      </c>
    </row>
    <row r="45" spans="1:19" ht="12" thickBot="1" x14ac:dyDescent="0.25">
      <c r="A45" s="40">
        <f t="shared" si="3"/>
        <v>43</v>
      </c>
      <c r="B45" s="41">
        <v>61</v>
      </c>
      <c r="C45" s="42" t="s">
        <v>58</v>
      </c>
      <c r="D45" s="43">
        <f>+VLOOKUP($B45,'[6]resultado DEA'!$B$2:$T$103,18,0)</f>
        <v>1</v>
      </c>
      <c r="F45" s="40">
        <f t="shared" si="0"/>
        <v>94</v>
      </c>
      <c r="G45" s="41">
        <v>77</v>
      </c>
      <c r="H45" s="42" t="s">
        <v>134</v>
      </c>
      <c r="I45" s="43">
        <f>+VLOOKUP($G45,'[6]resultado DEA'!$B$2:$T$103,18,0)</f>
        <v>0.707121</v>
      </c>
    </row>
    <row r="46" spans="1:19" ht="12" thickBot="1" x14ac:dyDescent="0.25">
      <c r="A46" s="40">
        <f t="shared" si="3"/>
        <v>44</v>
      </c>
      <c r="B46" s="41">
        <v>73</v>
      </c>
      <c r="C46" s="42" t="s">
        <v>61</v>
      </c>
      <c r="D46" s="43">
        <f>+VLOOKUP($B46,'[6]resultado DEA'!$B$2:$T$103,18,0)</f>
        <v>1</v>
      </c>
      <c r="F46" s="40">
        <f t="shared" si="0"/>
        <v>95</v>
      </c>
      <c r="G46" s="41">
        <v>46</v>
      </c>
      <c r="H46" s="42" t="s">
        <v>135</v>
      </c>
      <c r="I46" s="43">
        <f>+VLOOKUP($G46,'[6]resultado DEA'!$B$2:$T$103,18,0)</f>
        <v>0.704565</v>
      </c>
    </row>
    <row r="47" spans="1:19" ht="12" thickBot="1" x14ac:dyDescent="0.25">
      <c r="A47" s="40">
        <f t="shared" si="3"/>
        <v>45</v>
      </c>
      <c r="B47" s="41">
        <v>6</v>
      </c>
      <c r="C47" s="42" t="s">
        <v>64</v>
      </c>
      <c r="D47" s="43">
        <f>+VLOOKUP($B47,'[6]resultado DEA'!$B$2:$T$103,18,0)</f>
        <v>1</v>
      </c>
      <c r="F47" s="40">
        <f t="shared" si="0"/>
        <v>96</v>
      </c>
      <c r="G47" s="41">
        <v>309</v>
      </c>
      <c r="H47" s="42" t="s">
        <v>136</v>
      </c>
      <c r="I47" s="43">
        <f>+VLOOKUP($G47,'[6]resultado DEA'!$B$2:$T$103,18,0)</f>
        <v>0.69632799999999995</v>
      </c>
    </row>
    <row r="48" spans="1:19" ht="12" thickBot="1" x14ac:dyDescent="0.25">
      <c r="A48" s="40">
        <f t="shared" si="3"/>
        <v>46</v>
      </c>
      <c r="B48" s="41">
        <v>195</v>
      </c>
      <c r="C48" s="42" t="s">
        <v>68</v>
      </c>
      <c r="D48" s="43">
        <f>+VLOOKUP($B48,'[6]resultado DEA'!$B$2:$T$103,18,0)</f>
        <v>1</v>
      </c>
      <c r="F48" s="40">
        <f t="shared" si="0"/>
        <v>97</v>
      </c>
      <c r="G48" s="41">
        <v>136</v>
      </c>
      <c r="H48" s="42" t="s">
        <v>137</v>
      </c>
      <c r="I48" s="43">
        <f>+VLOOKUP($G48,'[6]resultado DEA'!$B$2:$T$103,18,0)</f>
        <v>0.69264700000000001</v>
      </c>
    </row>
    <row r="49" spans="1:9" ht="12" thickBot="1" x14ac:dyDescent="0.25">
      <c r="A49" s="40">
        <f t="shared" si="3"/>
        <v>47</v>
      </c>
      <c r="B49" s="41">
        <v>194</v>
      </c>
      <c r="C49" s="42" t="s">
        <v>71</v>
      </c>
      <c r="D49" s="43">
        <f>+VLOOKUP($B49,'[6]resultado DEA'!$B$2:$T$103,18,0)</f>
        <v>1</v>
      </c>
      <c r="F49" s="40">
        <f t="shared" si="0"/>
        <v>98</v>
      </c>
      <c r="G49" s="41">
        <v>43</v>
      </c>
      <c r="H49" s="42" t="s">
        <v>138</v>
      </c>
      <c r="I49" s="43">
        <f>+VLOOKUP($G49,'[6]resultado DEA'!$B$2:$T$103,18,0)</f>
        <v>0.67183599999999999</v>
      </c>
    </row>
    <row r="50" spans="1:9" ht="12" thickBot="1" x14ac:dyDescent="0.25">
      <c r="A50" s="40">
        <f t="shared" si="3"/>
        <v>48</v>
      </c>
      <c r="B50" s="41">
        <v>17</v>
      </c>
      <c r="C50" s="42" t="s">
        <v>75</v>
      </c>
      <c r="D50" s="43">
        <f>+VLOOKUP($B50,'[6]resultado DEA'!$B$2:$T$103,18,0)</f>
        <v>0.99917900000000004</v>
      </c>
      <c r="F50" s="40">
        <f t="shared" si="0"/>
        <v>99</v>
      </c>
      <c r="G50" s="41">
        <v>141</v>
      </c>
      <c r="H50" s="42" t="s">
        <v>139</v>
      </c>
      <c r="I50" s="43">
        <f>+VLOOKUP($G50,'[6]resultado DEA'!$B$2:$T$103,18,0)</f>
        <v>0.65468700000000002</v>
      </c>
    </row>
    <row r="51" spans="1:9" ht="12" thickBot="1" x14ac:dyDescent="0.25">
      <c r="A51" s="40">
        <f t="shared" si="3"/>
        <v>49</v>
      </c>
      <c r="B51" s="41">
        <v>74</v>
      </c>
      <c r="C51" s="42" t="s">
        <v>78</v>
      </c>
      <c r="D51" s="43">
        <f>+VLOOKUP($B51,'[6]resultado DEA'!$B$2:$T$103,18,0)</f>
        <v>0.99532399999999999</v>
      </c>
      <c r="F51" s="40">
        <f t="shared" si="0"/>
        <v>100</v>
      </c>
      <c r="G51" s="41">
        <v>187</v>
      </c>
      <c r="H51" s="42" t="s">
        <v>140</v>
      </c>
      <c r="I51" s="43">
        <f>+VLOOKUP($G51,'[6]resultado DEA'!$B$2:$T$103,18,0)</f>
        <v>0.64679600000000004</v>
      </c>
    </row>
    <row r="52" spans="1:9" ht="12" thickBot="1" x14ac:dyDescent="0.25">
      <c r="A52" s="40">
        <f t="shared" si="3"/>
        <v>50</v>
      </c>
      <c r="B52" s="41">
        <v>137</v>
      </c>
      <c r="C52" s="42" t="s">
        <v>81</v>
      </c>
      <c r="D52" s="43">
        <f>+VLOOKUP($B52,'[6]resultado DEA'!$B$2:$T$103,18,0)</f>
        <v>0.97579199999999999</v>
      </c>
      <c r="F52" s="40">
        <f t="shared" si="0"/>
        <v>101</v>
      </c>
      <c r="G52" s="41">
        <v>8</v>
      </c>
      <c r="H52" s="42" t="s">
        <v>141</v>
      </c>
      <c r="I52" s="43">
        <f>+VLOOKUP($G52,'[6]resultado DEA'!$B$2:$T$103,18,0)</f>
        <v>0.64278999999999997</v>
      </c>
    </row>
    <row r="53" spans="1:9" ht="12" thickBot="1" x14ac:dyDescent="0.25">
      <c r="A53" s="40">
        <f t="shared" si="3"/>
        <v>51</v>
      </c>
      <c r="B53" s="41">
        <v>41</v>
      </c>
      <c r="C53" s="42" t="s">
        <v>84</v>
      </c>
      <c r="D53" s="43">
        <f>+VLOOKUP($B53,'[6]resultado DEA'!$B$2:$T$103,18,0)</f>
        <v>0.97183699999999995</v>
      </c>
      <c r="F53" s="40">
        <f t="shared" si="0"/>
        <v>102</v>
      </c>
      <c r="G53" s="41">
        <v>22</v>
      </c>
      <c r="H53" s="42" t="s">
        <v>142</v>
      </c>
      <c r="I53" s="43">
        <f>+VLOOKUP($G53,'[6]resultado DEA'!$B$2:$T$103,18,0)</f>
        <v>0.63622999999999996</v>
      </c>
    </row>
    <row r="55" spans="1:9" ht="12" thickBot="1" x14ac:dyDescent="0.25"/>
    <row r="56" spans="1:9" ht="12" thickBot="1" x14ac:dyDescent="0.25">
      <c r="A56" s="38" t="s">
        <v>37</v>
      </c>
      <c r="B56" s="38" t="s">
        <v>38</v>
      </c>
      <c r="C56" s="38" t="s">
        <v>39</v>
      </c>
      <c r="D56" s="39" t="s">
        <v>143</v>
      </c>
    </row>
    <row r="57" spans="1:9" ht="12" thickBot="1" x14ac:dyDescent="0.25">
      <c r="A57" s="41">
        <v>1</v>
      </c>
      <c r="B57" s="41"/>
      <c r="C57" s="42" t="s">
        <v>65</v>
      </c>
      <c r="D57" s="43" t="e">
        <f>+IFERROR(VLOOKUP(B57,$B$3:$D$53,3,0),VLOOKUP(B57,$G$3:$I$53,3,0))</f>
        <v>#N/A</v>
      </c>
    </row>
    <row r="58" spans="1:9" ht="12" thickBot="1" x14ac:dyDescent="0.25">
      <c r="A58" s="41">
        <f>+A57+1</f>
        <v>2</v>
      </c>
      <c r="B58" s="41"/>
      <c r="C58" s="42" t="s">
        <v>72</v>
      </c>
      <c r="D58" s="43" t="e">
        <f t="shared" ref="D58:D59" si="4">+IFERROR(VLOOKUP(B58,$B$3:$D$53,3,0),VLOOKUP(B58,$G$3:$I$53,3,0))</f>
        <v>#N/A</v>
      </c>
    </row>
    <row r="59" spans="1:9" ht="12" thickBot="1" x14ac:dyDescent="0.25">
      <c r="A59" s="41">
        <f>+A58+1</f>
        <v>3</v>
      </c>
      <c r="B59" s="41"/>
      <c r="C59" s="42" t="s">
        <v>129</v>
      </c>
      <c r="D59" s="43" t="e">
        <f t="shared" si="4"/>
        <v>#N/A</v>
      </c>
    </row>
  </sheetData>
  <pageMargins left="0.25" right="0.25" top="0.75" bottom="0.75" header="0.3" footer="0.3"/>
  <pageSetup orientation="landscape" verticalDpi="0" r:id="rId1"/>
  <headerFooter>
    <oddFooter>&amp;A&amp;RPágina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CE2DF-03EC-4F92-B70F-28DA4ACBC2AB}">
  <sheetPr>
    <tabColor theme="8" tint="-0.249977111117893"/>
  </sheetPr>
  <dimension ref="A1:S105"/>
  <sheetViews>
    <sheetView view="pageLayout" zoomScaleNormal="80" workbookViewId="0">
      <selection activeCell="P122" sqref="P122"/>
    </sheetView>
  </sheetViews>
  <sheetFormatPr baseColWidth="10" defaultColWidth="47.28515625" defaultRowHeight="11.25" x14ac:dyDescent="0.2"/>
  <cols>
    <col min="1" max="1" width="12.140625" style="56" customWidth="1"/>
    <col min="2" max="2" width="35.28515625" style="56" customWidth="1"/>
    <col min="3" max="3" width="15.140625" style="35" customWidth="1"/>
    <col min="4" max="4" width="13.7109375" style="35" bestFit="1" customWidth="1"/>
    <col min="5" max="5" width="12.85546875" style="35" bestFit="1" customWidth="1"/>
    <col min="6" max="7" width="11.7109375" style="35" bestFit="1" customWidth="1"/>
    <col min="8" max="8" width="12.85546875" style="35" bestFit="1" customWidth="1"/>
    <col min="9" max="9" width="12.85546875" style="60" customWidth="1"/>
    <col min="10" max="10" width="14.28515625" style="35" customWidth="1"/>
    <col min="11" max="11" width="11.5703125" style="35" bestFit="1" customWidth="1"/>
    <col min="12" max="13" width="10" style="35" bestFit="1" customWidth="1"/>
    <col min="14" max="14" width="10.7109375" style="35" bestFit="1" customWidth="1"/>
    <col min="15" max="15" width="12.85546875" style="35" bestFit="1" customWidth="1"/>
    <col min="16" max="16" width="15" style="35" bestFit="1" customWidth="1"/>
    <col min="17" max="17" width="12.140625" style="35" bestFit="1" customWidth="1"/>
    <col min="18" max="18" width="14.85546875" style="35" bestFit="1" customWidth="1"/>
    <col min="19" max="19" width="6.5703125" style="35" bestFit="1" customWidth="1"/>
    <col min="20" max="16384" width="47.28515625" style="35"/>
  </cols>
  <sheetData>
    <row r="1" spans="1:19" x14ac:dyDescent="0.2">
      <c r="B1" s="55" t="s">
        <v>144</v>
      </c>
      <c r="C1" s="48" t="s">
        <v>145</v>
      </c>
      <c r="D1" s="49"/>
      <c r="E1" s="49"/>
      <c r="J1" s="35" t="s">
        <v>145</v>
      </c>
    </row>
    <row r="2" spans="1:19" x14ac:dyDescent="0.2">
      <c r="D2" s="49"/>
      <c r="E2" s="49"/>
    </row>
    <row r="3" spans="1:19" x14ac:dyDescent="0.2">
      <c r="A3" s="57" t="s">
        <v>12</v>
      </c>
      <c r="B3" s="57" t="s">
        <v>13</v>
      </c>
      <c r="C3" s="50" t="s">
        <v>14</v>
      </c>
      <c r="D3" s="50" t="s">
        <v>146</v>
      </c>
      <c r="E3" s="50" t="s">
        <v>147</v>
      </c>
      <c r="F3" s="50" t="s">
        <v>17</v>
      </c>
      <c r="G3" s="50" t="s">
        <v>148</v>
      </c>
      <c r="H3" s="50" t="s">
        <v>19</v>
      </c>
      <c r="I3" s="50" t="s">
        <v>12</v>
      </c>
      <c r="J3" s="50" t="s">
        <v>14</v>
      </c>
      <c r="K3" s="50" t="s">
        <v>149</v>
      </c>
      <c r="L3" s="50" t="s">
        <v>150</v>
      </c>
      <c r="M3" s="50" t="s">
        <v>151</v>
      </c>
      <c r="N3" s="50" t="s">
        <v>152</v>
      </c>
      <c r="O3" s="50" t="s">
        <v>153</v>
      </c>
      <c r="P3" s="50" t="s">
        <v>26</v>
      </c>
      <c r="Q3" s="50" t="s">
        <v>27</v>
      </c>
      <c r="R3" s="50" t="s">
        <v>28</v>
      </c>
      <c r="S3" s="50" t="s">
        <v>29</v>
      </c>
    </row>
    <row r="4" spans="1:19" x14ac:dyDescent="0.2">
      <c r="A4" s="59">
        <v>2</v>
      </c>
      <c r="B4" s="58" t="str">
        <f>VLOOKUP(A4,[1]Respondent_ID!$A$4:$B$847,2,FALSE)</f>
        <v xml:space="preserve">ALABAMA POWER COMPANY                                                 </v>
      </c>
      <c r="C4" s="52" t="str">
        <f>+$C$1</f>
        <v>Prom 2017/2020</v>
      </c>
      <c r="D4" s="53">
        <f>AVERAGEIFS('Base Datos Anuales'!D:D,'Base Datos Anuales'!$A:$A,$A4,'Base Datos Anuales'!$C:$C,"&gt;="&amp;VALUE(MID($C4,6,4)))</f>
        <v>12148877801.644337</v>
      </c>
      <c r="E4" s="53">
        <f>AVERAGEIFS('Base Datos Anuales'!E:E,'Base Datos Anuales'!$A:$A,$A4,'Base Datos Anuales'!$C:$C,"&gt;="&amp;VALUE(MID($C4,6,4)))</f>
        <v>570917497.03459203</v>
      </c>
      <c r="F4" s="53">
        <f>AVERAGEIFS('Base Datos Anuales'!F:F,'Base Datos Anuales'!$A:$A,$A4,'Base Datos Anuales'!$C:$C,"&gt;="&amp;VALUE(MID($C4,6,4)))</f>
        <v>163132135.87592688</v>
      </c>
      <c r="G4" s="53">
        <f>AVERAGEIFS('Base Datos Anuales'!G:G,'Base Datos Anuales'!$A:$A,$A4,'Base Datos Anuales'!$C:$C,"&gt;="&amp;VALUE(MID($C4,6,4)))</f>
        <v>307934538.5508948</v>
      </c>
      <c r="H4" s="53">
        <f>AVERAGEIFS('Base Datos Anuales'!K:K,'Base Datos Anuales'!$A:$A,$A4,'Base Datos Anuales'!$C:$C,"&gt;="&amp;VALUE(MID($C4,6,4)))</f>
        <v>122309488.47432853</v>
      </c>
      <c r="I4" s="61">
        <v>2</v>
      </c>
      <c r="J4" s="53" t="s">
        <v>145</v>
      </c>
      <c r="K4" s="53">
        <f>AVERAGEIFS('Base Datos Anuales'!L:L,'Base Datos Anuales'!$A:$A,$A4,'Base Datos Anuales'!$C:$C,"&gt;="&amp;VALUE(MID($C4,6,4)))</f>
        <v>53537832.5</v>
      </c>
      <c r="L4" s="53">
        <f>AVERAGEIFS('Base Datos Anuales'!M:M,'Base Datos Anuales'!$A:$A,$A4,'Base Datos Anuales'!$C:$C,"&gt;="&amp;VALUE(MID($C4,6,4)))</f>
        <v>3081910</v>
      </c>
      <c r="M4" s="53">
        <f>AVERAGEIFS('Base Datos Anuales'!N:N,'Base Datos Anuales'!$A:$A,$A4,'Base Datos Anuales'!$C:$C,"&gt;="&amp;VALUE(MID($C4,6,4)))</f>
        <v>1487123.75</v>
      </c>
      <c r="N4" s="53">
        <f>AVERAGEIFS('Base Datos Anuales'!S:S,'Base Datos Anuales'!$A:$A,$A4,'Base Datos Anuales'!$C:$C,"&gt;="&amp;VALUE(MID($C4,6,4)))</f>
        <v>133957.54805159901</v>
      </c>
      <c r="O4" s="53">
        <f>AVERAGEIFS('Base Datos Anuales'!T:T,'Base Datos Anuales'!$A:$A,$A4,'Base Datos Anuales'!$C:$C,"&gt;="&amp;VALUE(MID($C4,6,4)))</f>
        <v>176001304.55000001</v>
      </c>
      <c r="P4" s="54">
        <f>AVERAGEIFS('Base Datos Anuales'!U:U,'Base Datos Anuales'!$A:$A,$A4,'Base Datos Anuales'!$C:$C,"&gt;="&amp;VALUE(MID($C4,6,4)))</f>
        <v>118.32499999999999</v>
      </c>
      <c r="Q4" s="54">
        <f>AVERAGEIFS('Base Datos Anuales'!V:V,'Base Datos Anuales'!$A:$A,$A4,'Base Datos Anuales'!$C:$C,"&gt;="&amp;VALUE(MID($C4,6,4)))</f>
        <v>2582474.7445</v>
      </c>
      <c r="R4" s="54">
        <f>AVERAGEIFS('Base Datos Anuales'!W:W,'Base Datos Anuales'!$A:$A,$A4,'Base Datos Anuales'!$C:$C,"&gt;="&amp;VALUE(MID($C4,6,4)))</f>
        <v>1.7355</v>
      </c>
      <c r="S4" s="54">
        <f>AVERAGEIFS('Base Datos Anuales'!X:X,'Base Datos Anuales'!$A:$A,$A4,'Base Datos Anuales'!$C:$C,"&gt;="&amp;VALUE(MID($C4,6,4)))</f>
        <v>0.50124999999999997</v>
      </c>
    </row>
    <row r="5" spans="1:19" x14ac:dyDescent="0.2">
      <c r="A5" s="59">
        <v>3</v>
      </c>
      <c r="B5" s="58" t="str">
        <f>VLOOKUP(A5,[1]Respondent_ID!$A$4:$B$847,2,FALSE)</f>
        <v xml:space="preserve">Alaska Electric Light and Power Company                               </v>
      </c>
      <c r="C5" s="52" t="str">
        <f t="shared" ref="C5:C68" si="0">+$C$1</f>
        <v>Prom 2017/2020</v>
      </c>
      <c r="D5" s="53">
        <f>AVERAGEIFS('Base Datos Anuales'!D:D,'Base Datos Anuales'!$A:$A,$A5,'Base Datos Anuales'!$C:$C,"&gt;="&amp;VALUE(MID($C5,6,4)))</f>
        <v>141509567.46773955</v>
      </c>
      <c r="E5" s="53">
        <f>AVERAGEIFS('Base Datos Anuales'!E:E,'Base Datos Anuales'!$A:$A,$A5,'Base Datos Anuales'!$C:$C,"&gt;="&amp;VALUE(MID($C5,6,4)))</f>
        <v>11742422.27130523</v>
      </c>
      <c r="F5" s="53">
        <f>AVERAGEIFS('Base Datos Anuales'!F:F,'Base Datos Anuales'!$A:$A,$A5,'Base Datos Anuales'!$C:$C,"&gt;="&amp;VALUE(MID($C5,6,4)))</f>
        <v>1616921.4168216197</v>
      </c>
      <c r="G5" s="53">
        <f>AVERAGEIFS('Base Datos Anuales'!G:G,'Base Datos Anuales'!$A:$A,$A5,'Base Datos Anuales'!$C:$C,"&gt;="&amp;VALUE(MID($C5,6,4)))</f>
        <v>3725549.0019260207</v>
      </c>
      <c r="H5" s="53">
        <f>AVERAGEIFS('Base Datos Anuales'!K:K,'Base Datos Anuales'!$A:$A,$A5,'Base Datos Anuales'!$C:$C,"&gt;="&amp;VALUE(MID($C5,6,4)))</f>
        <v>3340201.8418627735</v>
      </c>
      <c r="I5" s="61">
        <v>3</v>
      </c>
      <c r="J5" s="53" t="s">
        <v>145</v>
      </c>
      <c r="K5" s="53">
        <f>AVERAGEIFS('Base Datos Anuales'!L:L,'Base Datos Anuales'!$A:$A,$A5,'Base Datos Anuales'!$C:$C,"&gt;="&amp;VALUE(MID($C5,6,4)))</f>
        <v>381491.5</v>
      </c>
      <c r="L5" s="53">
        <f>AVERAGEIFS('Base Datos Anuales'!M:M,'Base Datos Anuales'!$A:$A,$A5,'Base Datos Anuales'!$C:$C,"&gt;="&amp;VALUE(MID($C5,6,4)))</f>
        <v>16204.5</v>
      </c>
      <c r="M5" s="53">
        <f>AVERAGEIFS('Base Datos Anuales'!N:N,'Base Datos Anuales'!$A:$A,$A5,'Base Datos Anuales'!$C:$C,"&gt;="&amp;VALUE(MID($C5,6,4)))</f>
        <v>17213.25</v>
      </c>
      <c r="N5" s="53">
        <f>AVERAGEIFS('Base Datos Anuales'!S:S,'Base Datos Anuales'!$A:$A,$A5,'Base Datos Anuales'!$C:$C,"&gt;="&amp;VALUE(MID($C5,6,4)))</f>
        <v>300.6465845286088</v>
      </c>
      <c r="O5" s="53">
        <f>AVERAGEIFS('Base Datos Anuales'!T:T,'Base Datos Anuales'!$A:$A,$A5,'Base Datos Anuales'!$C:$C,"&gt;="&amp;VALUE(MID($C5,6,4)))</f>
        <v>2888568.75</v>
      </c>
      <c r="P5" s="54">
        <f>AVERAGEIFS('Base Datos Anuales'!U:U,'Base Datos Anuales'!$A:$A,$A5,'Base Datos Anuales'!$C:$C,"&gt;="&amp;VALUE(MID($C5,6,4)))</f>
        <v>167</v>
      </c>
      <c r="Q5" s="54">
        <f>AVERAGEIFS('Base Datos Anuales'!V:V,'Base Datos Anuales'!$A:$A,$A5,'Base Datos Anuales'!$C:$C,"&gt;="&amp;VALUE(MID($C5,6,4)))</f>
        <v>70908.632500000007</v>
      </c>
      <c r="R5" s="54">
        <f>AVERAGEIFS('Base Datos Anuales'!W:W,'Base Datos Anuales'!$A:$A,$A5,'Base Datos Anuales'!$C:$C,"&gt;="&amp;VALUE(MID($C5,6,4)))</f>
        <v>4.1025</v>
      </c>
      <c r="S5" s="54">
        <f>AVERAGEIFS('Base Datos Anuales'!X:X,'Base Datos Anuales'!$A:$A,$A5,'Base Datos Anuales'!$C:$C,"&gt;="&amp;VALUE(MID($C5,6,4)))</f>
        <v>0</v>
      </c>
    </row>
    <row r="6" spans="1:19" x14ac:dyDescent="0.2">
      <c r="A6" s="59">
        <v>6</v>
      </c>
      <c r="B6" s="58" t="str">
        <f>VLOOKUP(A6,[1]Respondent_ID!$A$4:$B$847,2,FALSE)</f>
        <v xml:space="preserve">Appalachian Power Company                                             </v>
      </c>
      <c r="C6" s="52" t="str">
        <f t="shared" si="0"/>
        <v>Prom 2017/2020</v>
      </c>
      <c r="D6" s="53">
        <f>AVERAGEIFS('Base Datos Anuales'!D:D,'Base Datos Anuales'!$A:$A,$A6,'Base Datos Anuales'!$C:$C,"&gt;="&amp;VALUE(MID($C6,6,4)))</f>
        <v>4463510146.963378</v>
      </c>
      <c r="E6" s="53">
        <f>AVERAGEIFS('Base Datos Anuales'!E:E,'Base Datos Anuales'!$A:$A,$A6,'Base Datos Anuales'!$C:$C,"&gt;="&amp;VALUE(MID($C6,6,4)))</f>
        <v>202006916.79832089</v>
      </c>
      <c r="F6" s="53">
        <f>AVERAGEIFS('Base Datos Anuales'!F:F,'Base Datos Anuales'!$A:$A,$A6,'Base Datos Anuales'!$C:$C,"&gt;="&amp;VALUE(MID($C6,6,4)))</f>
        <v>59186406.593079373</v>
      </c>
      <c r="G6" s="53">
        <f>AVERAGEIFS('Base Datos Anuales'!G:G,'Base Datos Anuales'!$A:$A,$A6,'Base Datos Anuales'!$C:$C,"&gt;="&amp;VALUE(MID($C6,6,4)))</f>
        <v>159086935.61612093</v>
      </c>
      <c r="H6" s="53">
        <f>AVERAGEIFS('Base Datos Anuales'!K:K,'Base Datos Anuales'!$A:$A,$A6,'Base Datos Anuales'!$C:$C,"&gt;="&amp;VALUE(MID($C6,6,4)))</f>
        <v>28604394.543020707</v>
      </c>
      <c r="I6" s="61">
        <v>6</v>
      </c>
      <c r="J6" s="53" t="s">
        <v>145</v>
      </c>
      <c r="K6" s="53">
        <f>AVERAGEIFS('Base Datos Anuales'!L:L,'Base Datos Anuales'!$A:$A,$A6,'Base Datos Anuales'!$C:$C,"&gt;="&amp;VALUE(MID($C6,6,4)))</f>
        <v>27744530.5</v>
      </c>
      <c r="L6" s="53">
        <f>AVERAGEIFS('Base Datos Anuales'!M:M,'Base Datos Anuales'!$A:$A,$A6,'Base Datos Anuales'!$C:$C,"&gt;="&amp;VALUE(MID($C6,6,4)))</f>
        <v>2140326.25</v>
      </c>
      <c r="M6" s="53">
        <f>AVERAGEIFS('Base Datos Anuales'!N:N,'Base Datos Anuales'!$A:$A,$A6,'Base Datos Anuales'!$C:$C,"&gt;="&amp;VALUE(MID($C6,6,4)))</f>
        <v>956586</v>
      </c>
      <c r="N6" s="53">
        <f>AVERAGEIFS('Base Datos Anuales'!S:S,'Base Datos Anuales'!$A:$A,$A6,'Base Datos Anuales'!$C:$C,"&gt;="&amp;VALUE(MID($C6,6,4)))</f>
        <v>81146.714599958796</v>
      </c>
      <c r="O6" s="53">
        <f>AVERAGEIFS('Base Datos Anuales'!T:T,'Base Datos Anuales'!$A:$A,$A6,'Base Datos Anuales'!$C:$C,"&gt;="&amp;VALUE(MID($C6,6,4)))</f>
        <v>337877943.39999998</v>
      </c>
      <c r="P6" s="54">
        <f>AVERAGEIFS('Base Datos Anuales'!U:U,'Base Datos Anuales'!$A:$A,$A6,'Base Datos Anuales'!$C:$C,"&gt;="&amp;VALUE(MID($C6,6,4)))</f>
        <v>353.27500000000003</v>
      </c>
      <c r="Q6" s="54">
        <f>AVERAGEIFS('Base Datos Anuales'!V:V,'Base Datos Anuales'!$A:$A,$A6,'Base Datos Anuales'!$C:$C,"&gt;="&amp;VALUE(MID($C6,6,4)))</f>
        <v>1816012.0775000001</v>
      </c>
      <c r="R6" s="54">
        <f>AVERAGEIFS('Base Datos Anuales'!W:W,'Base Datos Anuales'!$A:$A,$A6,'Base Datos Anuales'!$C:$C,"&gt;="&amp;VALUE(MID($C6,6,4)))</f>
        <v>1.8987500000000002</v>
      </c>
      <c r="S6" s="54">
        <f>AVERAGEIFS('Base Datos Anuales'!X:X,'Base Datos Anuales'!$A:$A,$A6,'Base Datos Anuales'!$C:$C,"&gt;="&amp;VALUE(MID($C6,6,4)))</f>
        <v>0</v>
      </c>
    </row>
    <row r="7" spans="1:19" x14ac:dyDescent="0.2">
      <c r="A7" s="59">
        <v>7</v>
      </c>
      <c r="B7" s="58" t="str">
        <f>VLOOKUP(A7,[1]Respondent_ID!$A$4:$B$847,2,FALSE)</f>
        <v xml:space="preserve">Arizona Public Service Company                                        </v>
      </c>
      <c r="C7" s="52" t="str">
        <f t="shared" si="0"/>
        <v>Prom 2017/2020</v>
      </c>
      <c r="D7" s="53">
        <f>AVERAGEIFS('Base Datos Anuales'!D:D,'Base Datos Anuales'!$A:$A,$A7,'Base Datos Anuales'!$C:$C,"&gt;="&amp;VALUE(MID($C7,6,4)))</f>
        <v>7206814658.0769348</v>
      </c>
      <c r="E7" s="53">
        <f>AVERAGEIFS('Base Datos Anuales'!E:E,'Base Datos Anuales'!$A:$A,$A7,'Base Datos Anuales'!$C:$C,"&gt;="&amp;VALUE(MID($C7,6,4)))</f>
        <v>440315501.96072167</v>
      </c>
      <c r="F7" s="53">
        <f>AVERAGEIFS('Base Datos Anuales'!F:F,'Base Datos Anuales'!$A:$A,$A7,'Base Datos Anuales'!$C:$C,"&gt;="&amp;VALUE(MID($C7,6,4)))</f>
        <v>135694054.61521846</v>
      </c>
      <c r="G7" s="53">
        <f>AVERAGEIFS('Base Datos Anuales'!G:G,'Base Datos Anuales'!$A:$A,$A7,'Base Datos Anuales'!$C:$C,"&gt;="&amp;VALUE(MID($C7,6,4)))</f>
        <v>118274841.9249181</v>
      </c>
      <c r="H7" s="53">
        <f>AVERAGEIFS('Base Datos Anuales'!K:K,'Base Datos Anuales'!$A:$A,$A7,'Base Datos Anuales'!$C:$C,"&gt;="&amp;VALUE(MID($C7,6,4)))</f>
        <v>56988939.359243602</v>
      </c>
      <c r="I7" s="61">
        <v>7</v>
      </c>
      <c r="J7" s="53" t="s">
        <v>145</v>
      </c>
      <c r="K7" s="53">
        <f>AVERAGEIFS('Base Datos Anuales'!L:L,'Base Datos Anuales'!$A:$A,$A7,'Base Datos Anuales'!$C:$C,"&gt;="&amp;VALUE(MID($C7,6,4)))</f>
        <v>28287595.5</v>
      </c>
      <c r="L7" s="53">
        <f>AVERAGEIFS('Base Datos Anuales'!M:M,'Base Datos Anuales'!$A:$A,$A7,'Base Datos Anuales'!$C:$C,"&gt;="&amp;VALUE(MID($C7,6,4)))</f>
        <v>1828202.25</v>
      </c>
      <c r="M7" s="53">
        <f>AVERAGEIFS('Base Datos Anuales'!N:N,'Base Datos Anuales'!$A:$A,$A7,'Base Datos Anuales'!$C:$C,"&gt;="&amp;VALUE(MID($C7,6,4)))</f>
        <v>1249767.75</v>
      </c>
      <c r="N7" s="53">
        <f>AVERAGEIFS('Base Datos Anuales'!S:S,'Base Datos Anuales'!$A:$A,$A7,'Base Datos Anuales'!$C:$C,"&gt;="&amp;VALUE(MID($C7,6,4)))</f>
        <v>53732.103409008632</v>
      </c>
      <c r="O7" s="53">
        <f>AVERAGEIFS('Base Datos Anuales'!T:T,'Base Datos Anuales'!$A:$A,$A7,'Base Datos Anuales'!$C:$C,"&gt;="&amp;VALUE(MID($C7,6,4)))</f>
        <v>101948361.94999999</v>
      </c>
      <c r="P7" s="54">
        <f>AVERAGEIFS('Base Datos Anuales'!U:U,'Base Datos Anuales'!$A:$A,$A7,'Base Datos Anuales'!$C:$C,"&gt;="&amp;VALUE(MID($C7,6,4)))</f>
        <v>81.550000000000011</v>
      </c>
      <c r="Q7" s="54">
        <f>AVERAGEIFS('Base Datos Anuales'!V:V,'Base Datos Anuales'!$A:$A,$A7,'Base Datos Anuales'!$C:$C,"&gt;="&amp;VALUE(MID($C7,6,4)))</f>
        <v>1188512.95575</v>
      </c>
      <c r="R7" s="54">
        <f>AVERAGEIFS('Base Datos Anuales'!W:W,'Base Datos Anuales'!$A:$A,$A7,'Base Datos Anuales'!$C:$C,"&gt;="&amp;VALUE(MID($C7,6,4)))</f>
        <v>0.95174999999999998</v>
      </c>
      <c r="S7" s="54">
        <f>AVERAGEIFS('Base Datos Anuales'!X:X,'Base Datos Anuales'!$A:$A,$A7,'Base Datos Anuales'!$C:$C,"&gt;="&amp;VALUE(MID($C7,6,4)))</f>
        <v>0</v>
      </c>
    </row>
    <row r="8" spans="1:19" x14ac:dyDescent="0.2">
      <c r="A8" s="59">
        <v>8</v>
      </c>
      <c r="B8" s="58" t="str">
        <f>VLOOKUP(A8,[1]Respondent_ID!$A$4:$B$847,2,FALSE)</f>
        <v xml:space="preserve">Entergy Arkansas, Inc.                                                </v>
      </c>
      <c r="C8" s="52" t="str">
        <f t="shared" si="0"/>
        <v>Prom 2017/2020</v>
      </c>
      <c r="D8" s="53">
        <f>AVERAGEIFS('Base Datos Anuales'!D:D,'Base Datos Anuales'!$A:$A,$A8,'Base Datos Anuales'!$C:$C,"&gt;="&amp;VALUE(MID($C8,6,4)))</f>
        <v>4766537932.962657</v>
      </c>
      <c r="E8" s="53">
        <f>AVERAGEIFS('Base Datos Anuales'!E:E,'Base Datos Anuales'!$A:$A,$A8,'Base Datos Anuales'!$C:$C,"&gt;="&amp;VALUE(MID($C8,6,4)))</f>
        <v>175467845.97306231</v>
      </c>
      <c r="F8" s="53">
        <f>AVERAGEIFS('Base Datos Anuales'!F:F,'Base Datos Anuales'!$A:$A,$A8,'Base Datos Anuales'!$C:$C,"&gt;="&amp;VALUE(MID($C8,6,4)))</f>
        <v>107541202.00806141</v>
      </c>
      <c r="G8" s="53">
        <f>AVERAGEIFS('Base Datos Anuales'!G:G,'Base Datos Anuales'!$A:$A,$A8,'Base Datos Anuales'!$C:$C,"&gt;="&amp;VALUE(MID($C8,6,4)))</f>
        <v>85872460.533020467</v>
      </c>
      <c r="H8" s="53">
        <f>AVERAGEIFS('Base Datos Anuales'!K:K,'Base Datos Anuales'!$A:$A,$A8,'Base Datos Anuales'!$C:$C,"&gt;="&amp;VALUE(MID($C8,6,4)))</f>
        <v>58529108.132963508</v>
      </c>
      <c r="I8" s="61">
        <v>8</v>
      </c>
      <c r="J8" s="53" t="s">
        <v>145</v>
      </c>
      <c r="K8" s="53">
        <f>AVERAGEIFS('Base Datos Anuales'!L:L,'Base Datos Anuales'!$A:$A,$A8,'Base Datos Anuales'!$C:$C,"&gt;="&amp;VALUE(MID($C8,6,4)))</f>
        <v>21494902.75</v>
      </c>
      <c r="L8" s="53">
        <f>AVERAGEIFS('Base Datos Anuales'!M:M,'Base Datos Anuales'!$A:$A,$A8,'Base Datos Anuales'!$C:$C,"&gt;="&amp;VALUE(MID($C8,6,4)))</f>
        <v>1252804.25</v>
      </c>
      <c r="M8" s="53">
        <f>AVERAGEIFS('Base Datos Anuales'!N:N,'Base Datos Anuales'!$A:$A,$A8,'Base Datos Anuales'!$C:$C,"&gt;="&amp;VALUE(MID($C8,6,4)))</f>
        <v>713042.75</v>
      </c>
      <c r="N8" s="53">
        <f>AVERAGEIFS('Base Datos Anuales'!S:S,'Base Datos Anuales'!$A:$A,$A8,'Base Datos Anuales'!$C:$C,"&gt;="&amp;VALUE(MID($C8,6,4)))</f>
        <v>65946.032188837824</v>
      </c>
      <c r="O8" s="53">
        <f>AVERAGEIFS('Base Datos Anuales'!T:T,'Base Datos Anuales'!$A:$A,$A8,'Base Datos Anuales'!$C:$C,"&gt;="&amp;VALUE(MID($C8,6,4)))</f>
        <v>195170946.57499999</v>
      </c>
      <c r="P8" s="54">
        <f>AVERAGEIFS('Base Datos Anuales'!U:U,'Base Datos Anuales'!$A:$A,$A8,'Base Datos Anuales'!$C:$C,"&gt;="&amp;VALUE(MID($C8,6,4)))</f>
        <v>273.64999999999998</v>
      </c>
      <c r="Q8" s="54">
        <f>AVERAGEIFS('Base Datos Anuales'!V:V,'Base Datos Anuales'!$A:$A,$A8,'Base Datos Anuales'!$C:$C,"&gt;="&amp;VALUE(MID($C8,6,4)))</f>
        <v>1478797.60525</v>
      </c>
      <c r="R8" s="54">
        <f>AVERAGEIFS('Base Datos Anuales'!W:W,'Base Datos Anuales'!$A:$A,$A8,'Base Datos Anuales'!$C:$C,"&gt;="&amp;VALUE(MID($C8,6,4)))</f>
        <v>2.0739999999999998</v>
      </c>
      <c r="S8" s="54">
        <f>AVERAGEIFS('Base Datos Anuales'!X:X,'Base Datos Anuales'!$A:$A,$A8,'Base Datos Anuales'!$C:$C,"&gt;="&amp;VALUE(MID($C8,6,4)))</f>
        <v>0</v>
      </c>
    </row>
    <row r="9" spans="1:19" x14ac:dyDescent="0.2">
      <c r="A9" s="59">
        <v>9</v>
      </c>
      <c r="B9" s="58" t="str">
        <f>VLOOKUP(A9,[1]Respondent_ID!$A$4:$B$847,2,FALSE)</f>
        <v xml:space="preserve">Atlantic City Electric Company                                        </v>
      </c>
      <c r="C9" s="52" t="str">
        <f t="shared" si="0"/>
        <v>Prom 2017/2020</v>
      </c>
      <c r="D9" s="53">
        <f>AVERAGEIFS('Base Datos Anuales'!D:D,'Base Datos Anuales'!$A:$A,$A9,'Base Datos Anuales'!$C:$C,"&gt;="&amp;VALUE(MID($C9,6,4)))</f>
        <v>3060575890.2213936</v>
      </c>
      <c r="E9" s="53">
        <f>AVERAGEIFS('Base Datos Anuales'!E:E,'Base Datos Anuales'!$A:$A,$A9,'Base Datos Anuales'!$C:$C,"&gt;="&amp;VALUE(MID($C9,6,4)))</f>
        <v>81639511.47110869</v>
      </c>
      <c r="F9" s="53">
        <f>AVERAGEIFS('Base Datos Anuales'!F:F,'Base Datos Anuales'!$A:$A,$A9,'Base Datos Anuales'!$C:$C,"&gt;="&amp;VALUE(MID($C9,6,4)))</f>
        <v>110394253.18157038</v>
      </c>
      <c r="G9" s="53">
        <f>AVERAGEIFS('Base Datos Anuales'!G:G,'Base Datos Anuales'!$A:$A,$A9,'Base Datos Anuales'!$C:$C,"&gt;="&amp;VALUE(MID($C9,6,4)))</f>
        <v>104606136.91853625</v>
      </c>
      <c r="H9" s="53">
        <f>AVERAGEIFS('Base Datos Anuales'!K:K,'Base Datos Anuales'!$A:$A,$A9,'Base Datos Anuales'!$C:$C,"&gt;="&amp;VALUE(MID($C9,6,4)))</f>
        <v>88789979.684501767</v>
      </c>
      <c r="I9" s="61">
        <v>9</v>
      </c>
      <c r="J9" s="53" t="s">
        <v>145</v>
      </c>
      <c r="K9" s="53">
        <f>AVERAGEIFS('Base Datos Anuales'!L:L,'Base Datos Anuales'!$A:$A,$A9,'Base Datos Anuales'!$C:$C,"&gt;="&amp;VALUE(MID($C9,6,4)))</f>
        <v>8738057.75</v>
      </c>
      <c r="L9" s="53">
        <f>AVERAGEIFS('Base Datos Anuales'!M:M,'Base Datos Anuales'!$A:$A,$A9,'Base Datos Anuales'!$C:$C,"&gt;="&amp;VALUE(MID($C9,6,4)))</f>
        <v>588008.25</v>
      </c>
      <c r="M9" s="53">
        <f>AVERAGEIFS('Base Datos Anuales'!N:N,'Base Datos Anuales'!$A:$A,$A9,'Base Datos Anuales'!$C:$C,"&gt;="&amp;VALUE(MID($C9,6,4)))</f>
        <v>556706.5</v>
      </c>
      <c r="N9" s="53">
        <f>AVERAGEIFS('Base Datos Anuales'!S:S,'Base Datos Anuales'!$A:$A,$A9,'Base Datos Anuales'!$C:$C,"&gt;="&amp;VALUE(MID($C9,6,4)))</f>
        <v>15304.293924176098</v>
      </c>
      <c r="O9" s="53">
        <f>AVERAGEIFS('Base Datos Anuales'!T:T,'Base Datos Anuales'!$A:$A,$A9,'Base Datos Anuales'!$C:$C,"&gt;="&amp;VALUE(MID($C9,6,4)))</f>
        <v>39883419.050000004</v>
      </c>
      <c r="P9" s="54">
        <f>AVERAGEIFS('Base Datos Anuales'!U:U,'Base Datos Anuales'!$A:$A,$A9,'Base Datos Anuales'!$C:$C,"&gt;="&amp;VALUE(MID($C9,6,4)))</f>
        <v>71.637500000000003</v>
      </c>
      <c r="Q9" s="54">
        <f>AVERAGEIFS('Base Datos Anuales'!V:V,'Base Datos Anuales'!$A:$A,$A9,'Base Datos Anuales'!$C:$C,"&gt;="&amp;VALUE(MID($C9,6,4)))</f>
        <v>671155.71499999997</v>
      </c>
      <c r="R9" s="54">
        <f>AVERAGEIFS('Base Datos Anuales'!W:W,'Base Datos Anuales'!$A:$A,$A9,'Base Datos Anuales'!$C:$C,"&gt;="&amp;VALUE(MID($C9,6,4)))</f>
        <v>1.2050000000000001</v>
      </c>
      <c r="S9" s="54">
        <f>AVERAGEIFS('Base Datos Anuales'!X:X,'Base Datos Anuales'!$A:$A,$A9,'Base Datos Anuales'!$C:$C,"&gt;="&amp;VALUE(MID($C9,6,4)))</f>
        <v>0</v>
      </c>
    </row>
    <row r="10" spans="1:19" x14ac:dyDescent="0.2">
      <c r="A10" s="59">
        <v>17</v>
      </c>
      <c r="B10" s="58" t="str">
        <f>VLOOKUP(A10,[1]Respondent_ID!$A$4:$B$847,2,FALSE)</f>
        <v xml:space="preserve">Duke Energy Progress, LLC                                             </v>
      </c>
      <c r="C10" s="52" t="str">
        <f t="shared" si="0"/>
        <v>Prom 2017/2020</v>
      </c>
      <c r="D10" s="53">
        <f>AVERAGEIFS('Base Datos Anuales'!D:D,'Base Datos Anuales'!$A:$A,$A10,'Base Datos Anuales'!$C:$C,"&gt;="&amp;VALUE(MID($C10,6,4)))</f>
        <v>9724312897.1887569</v>
      </c>
      <c r="E10" s="53">
        <f>AVERAGEIFS('Base Datos Anuales'!E:E,'Base Datos Anuales'!$A:$A,$A10,'Base Datos Anuales'!$C:$C,"&gt;="&amp;VALUE(MID($C10,6,4)))</f>
        <v>467006462.75557047</v>
      </c>
      <c r="F10" s="53">
        <f>AVERAGEIFS('Base Datos Anuales'!F:F,'Base Datos Anuales'!$A:$A,$A10,'Base Datos Anuales'!$C:$C,"&gt;="&amp;VALUE(MID($C10,6,4)))</f>
        <v>72228381.442606077</v>
      </c>
      <c r="G10" s="53">
        <f>AVERAGEIFS('Base Datos Anuales'!G:G,'Base Datos Anuales'!$A:$A,$A10,'Base Datos Anuales'!$C:$C,"&gt;="&amp;VALUE(MID($C10,6,4)))</f>
        <v>168457407.72442824</v>
      </c>
      <c r="H10" s="53">
        <f>AVERAGEIFS('Base Datos Anuales'!K:K,'Base Datos Anuales'!$A:$A,$A10,'Base Datos Anuales'!$C:$C,"&gt;="&amp;VALUE(MID($C10,6,4)))</f>
        <v>70531593.149604127</v>
      </c>
      <c r="I10" s="61">
        <v>17</v>
      </c>
      <c r="J10" s="53" t="s">
        <v>145</v>
      </c>
      <c r="K10" s="53">
        <f>AVERAGEIFS('Base Datos Anuales'!L:L,'Base Datos Anuales'!$A:$A,$A10,'Base Datos Anuales'!$C:$C,"&gt;="&amp;VALUE(MID($C10,6,4)))</f>
        <v>43635539</v>
      </c>
      <c r="L10" s="53">
        <f>AVERAGEIFS('Base Datos Anuales'!M:M,'Base Datos Anuales'!$A:$A,$A10,'Base Datos Anuales'!$C:$C,"&gt;="&amp;VALUE(MID($C10,6,4)))</f>
        <v>2215788.75</v>
      </c>
      <c r="M10" s="53">
        <f>AVERAGEIFS('Base Datos Anuales'!N:N,'Base Datos Anuales'!$A:$A,$A10,'Base Datos Anuales'!$C:$C,"&gt;="&amp;VALUE(MID($C10,6,4)))</f>
        <v>1582305.25</v>
      </c>
      <c r="N10" s="53">
        <f>AVERAGEIFS('Base Datos Anuales'!S:S,'Base Datos Anuales'!$A:$A,$A10,'Base Datos Anuales'!$C:$C,"&gt;="&amp;VALUE(MID($C10,6,4)))</f>
        <v>108604.88781317073</v>
      </c>
      <c r="O10" s="53">
        <f>AVERAGEIFS('Base Datos Anuales'!T:T,'Base Datos Anuales'!$A:$A,$A10,'Base Datos Anuales'!$C:$C,"&gt;="&amp;VALUE(MID($C10,6,4)))</f>
        <v>239025771.3775</v>
      </c>
      <c r="P10" s="54">
        <f>AVERAGEIFS('Base Datos Anuales'!U:U,'Base Datos Anuales'!$A:$A,$A10,'Base Datos Anuales'!$C:$C,"&gt;="&amp;VALUE(MID($C10,6,4)))</f>
        <v>151.0675</v>
      </c>
      <c r="Q10" s="54">
        <f>AVERAGEIFS('Base Datos Anuales'!V:V,'Base Datos Anuales'!$A:$A,$A10,'Base Datos Anuales'!$C:$C,"&gt;="&amp;VALUE(MID($C10,6,4)))</f>
        <v>3158129.3624999998</v>
      </c>
      <c r="R10" s="54">
        <f>AVERAGEIFS('Base Datos Anuales'!W:W,'Base Datos Anuales'!$A:$A,$A10,'Base Datos Anuales'!$C:$C,"&gt;="&amp;VALUE(MID($C10,6,4)))</f>
        <v>1.9949999999999999</v>
      </c>
      <c r="S10" s="54">
        <f>AVERAGEIFS('Base Datos Anuales'!X:X,'Base Datos Anuales'!$A:$A,$A10,'Base Datos Anuales'!$C:$C,"&gt;="&amp;VALUE(MID($C10,6,4)))</f>
        <v>0</v>
      </c>
    </row>
    <row r="11" spans="1:19" x14ac:dyDescent="0.2">
      <c r="A11" s="59">
        <v>22</v>
      </c>
      <c r="B11" s="58" t="str">
        <f>VLOOKUP(A11,[1]Respondent_ID!$A$4:$B$847,2,FALSE)</f>
        <v xml:space="preserve">Cleco Power LLC                                                       </v>
      </c>
      <c r="C11" s="52" t="str">
        <f t="shared" si="0"/>
        <v>Prom 2017/2020</v>
      </c>
      <c r="D11" s="53">
        <f>AVERAGEIFS('Base Datos Anuales'!D:D,'Base Datos Anuales'!$A:$A,$A11,'Base Datos Anuales'!$C:$C,"&gt;="&amp;VALUE(MID($C11,6,4)))</f>
        <v>1840883117.1385088</v>
      </c>
      <c r="E11" s="53">
        <f>AVERAGEIFS('Base Datos Anuales'!E:E,'Base Datos Anuales'!$A:$A,$A11,'Base Datos Anuales'!$C:$C,"&gt;="&amp;VALUE(MID($C11,6,4)))</f>
        <v>109500586.83451587</v>
      </c>
      <c r="F11" s="53">
        <f>AVERAGEIFS('Base Datos Anuales'!F:F,'Base Datos Anuales'!$A:$A,$A11,'Base Datos Anuales'!$C:$C,"&gt;="&amp;VALUE(MID($C11,6,4)))</f>
        <v>30975448.240041077</v>
      </c>
      <c r="G11" s="53">
        <f>AVERAGEIFS('Base Datos Anuales'!G:G,'Base Datos Anuales'!$A:$A,$A11,'Base Datos Anuales'!$C:$C,"&gt;="&amp;VALUE(MID($C11,6,4)))</f>
        <v>29986450.37092502</v>
      </c>
      <c r="H11" s="53">
        <f>AVERAGEIFS('Base Datos Anuales'!K:K,'Base Datos Anuales'!$A:$A,$A11,'Base Datos Anuales'!$C:$C,"&gt;="&amp;VALUE(MID($C11,6,4)))</f>
        <v>16629283.424229871</v>
      </c>
      <c r="I11" s="61">
        <v>22</v>
      </c>
      <c r="J11" s="53" t="s">
        <v>145</v>
      </c>
      <c r="K11" s="53">
        <f>AVERAGEIFS('Base Datos Anuales'!L:L,'Base Datos Anuales'!$A:$A,$A11,'Base Datos Anuales'!$C:$C,"&gt;="&amp;VALUE(MID($C11,6,4)))</f>
        <v>8507292.25</v>
      </c>
      <c r="L11" s="53">
        <f>AVERAGEIFS('Base Datos Anuales'!M:M,'Base Datos Anuales'!$A:$A,$A11,'Base Datos Anuales'!$C:$C,"&gt;="&amp;VALUE(MID($C11,6,4)))</f>
        <v>730967.75</v>
      </c>
      <c r="M11" s="53">
        <f>AVERAGEIFS('Base Datos Anuales'!N:N,'Base Datos Anuales'!$A:$A,$A11,'Base Datos Anuales'!$C:$C,"&gt;="&amp;VALUE(MID($C11,6,4)))</f>
        <v>289730.25</v>
      </c>
      <c r="N11" s="53">
        <f>AVERAGEIFS('Base Datos Anuales'!S:S,'Base Datos Anuales'!$A:$A,$A11,'Base Datos Anuales'!$C:$C,"&gt;="&amp;VALUE(MID($C11,6,4)))</f>
        <v>17903.069572103097</v>
      </c>
      <c r="O11" s="53">
        <f>AVERAGEIFS('Base Datos Anuales'!T:T,'Base Datos Anuales'!$A:$A,$A11,'Base Datos Anuales'!$C:$C,"&gt;="&amp;VALUE(MID($C11,6,4)))</f>
        <v>45140704.400000006</v>
      </c>
      <c r="P11" s="54">
        <f>AVERAGEIFS('Base Datos Anuales'!U:U,'Base Datos Anuales'!$A:$A,$A11,'Base Datos Anuales'!$C:$C,"&gt;="&amp;VALUE(MID($C11,6,4)))</f>
        <v>155.80000000000001</v>
      </c>
      <c r="Q11" s="54">
        <f>AVERAGEIFS('Base Datos Anuales'!V:V,'Base Datos Anuales'!$A:$A,$A11,'Base Datos Anuales'!$C:$C,"&gt;="&amp;VALUE(MID($C11,6,4)))</f>
        <v>507021.52500000002</v>
      </c>
      <c r="R11" s="54">
        <f>AVERAGEIFS('Base Datos Anuales'!W:W,'Base Datos Anuales'!$A:$A,$A11,'Base Datos Anuales'!$C:$C,"&gt;="&amp;VALUE(MID($C11,6,4)))</f>
        <v>1.75</v>
      </c>
      <c r="S11" s="54">
        <f>AVERAGEIFS('Base Datos Anuales'!X:X,'Base Datos Anuales'!$A:$A,$A11,'Base Datos Anuales'!$C:$C,"&gt;="&amp;VALUE(MID($C11,6,4)))</f>
        <v>0</v>
      </c>
    </row>
    <row r="12" spans="1:19" x14ac:dyDescent="0.2">
      <c r="A12" s="59">
        <v>27</v>
      </c>
      <c r="B12" s="58" t="str">
        <f>VLOOKUP(A12,[1]Respondent_ID!$A$4:$B$847,2,FALSE)</f>
        <v xml:space="preserve">Duke Energy Ohio, Inc.                                                </v>
      </c>
      <c r="C12" s="52" t="str">
        <f t="shared" si="0"/>
        <v>Prom 2017/2020</v>
      </c>
      <c r="D12" s="53">
        <f>AVERAGEIFS('Base Datos Anuales'!D:D,'Base Datos Anuales'!$A:$A,$A12,'Base Datos Anuales'!$C:$C,"&gt;="&amp;VALUE(MID($C12,6,4)))</f>
        <v>3125042235.3914099</v>
      </c>
      <c r="E12" s="53">
        <f>AVERAGEIFS('Base Datos Anuales'!E:E,'Base Datos Anuales'!$A:$A,$A12,'Base Datos Anuales'!$C:$C,"&gt;="&amp;VALUE(MID($C12,6,4)))</f>
        <v>156900970.32797125</v>
      </c>
      <c r="F12" s="53">
        <f>AVERAGEIFS('Base Datos Anuales'!F:F,'Base Datos Anuales'!$A:$A,$A12,'Base Datos Anuales'!$C:$C,"&gt;="&amp;VALUE(MID($C12,6,4)))</f>
        <v>29863564.233144708</v>
      </c>
      <c r="G12" s="53">
        <f>AVERAGEIFS('Base Datos Anuales'!G:G,'Base Datos Anuales'!$A:$A,$A12,'Base Datos Anuales'!$C:$C,"&gt;="&amp;VALUE(MID($C12,6,4)))</f>
        <v>83260491.980079979</v>
      </c>
      <c r="H12" s="53">
        <f>AVERAGEIFS('Base Datos Anuales'!K:K,'Base Datos Anuales'!$A:$A,$A12,'Base Datos Anuales'!$C:$C,"&gt;="&amp;VALUE(MID($C12,6,4)))</f>
        <v>43391884.323533699</v>
      </c>
      <c r="I12" s="61">
        <v>27</v>
      </c>
      <c r="J12" s="53" t="s">
        <v>145</v>
      </c>
      <c r="K12" s="53">
        <f>AVERAGEIFS('Base Datos Anuales'!L:L,'Base Datos Anuales'!$A:$A,$A12,'Base Datos Anuales'!$C:$C,"&gt;="&amp;VALUE(MID($C12,6,4)))</f>
        <v>19961489</v>
      </c>
      <c r="L12" s="53">
        <f>AVERAGEIFS('Base Datos Anuales'!M:M,'Base Datos Anuales'!$A:$A,$A12,'Base Datos Anuales'!$C:$C,"&gt;="&amp;VALUE(MID($C12,6,4)))</f>
        <v>181204.25</v>
      </c>
      <c r="M12" s="53">
        <f>AVERAGEIFS('Base Datos Anuales'!N:N,'Base Datos Anuales'!$A:$A,$A12,'Base Datos Anuales'!$C:$C,"&gt;="&amp;VALUE(MID($C12,6,4)))</f>
        <v>721188</v>
      </c>
      <c r="N12" s="53">
        <f>AVERAGEIFS('Base Datos Anuales'!S:S,'Base Datos Anuales'!$A:$A,$A12,'Base Datos Anuales'!$C:$C,"&gt;="&amp;VALUE(MID($C12,6,4)))</f>
        <v>28427.047470270438</v>
      </c>
      <c r="O12" s="53">
        <f>AVERAGEIFS('Base Datos Anuales'!T:T,'Base Datos Anuales'!$A:$A,$A12,'Base Datos Anuales'!$C:$C,"&gt;="&amp;VALUE(MID($C12,6,4)))</f>
        <v>90705341.185000002</v>
      </c>
      <c r="P12" s="54">
        <f>AVERAGEIFS('Base Datos Anuales'!U:U,'Base Datos Anuales'!$A:$A,$A12,'Base Datos Anuales'!$C:$C,"&gt;="&amp;VALUE(MID($C12,6,4)))</f>
        <v>125.97749999999999</v>
      </c>
      <c r="Q12" s="54">
        <f>AVERAGEIFS('Base Datos Anuales'!V:V,'Base Datos Anuales'!$A:$A,$A12,'Base Datos Anuales'!$C:$C,"&gt;="&amp;VALUE(MID($C12,6,4)))</f>
        <v>940059.08</v>
      </c>
      <c r="R12" s="54">
        <f>AVERAGEIFS('Base Datos Anuales'!W:W,'Base Datos Anuales'!$A:$A,$A12,'Base Datos Anuales'!$C:$C,"&gt;="&amp;VALUE(MID($C12,6,4)))</f>
        <v>1.3049999999999999</v>
      </c>
      <c r="S12" s="54">
        <f>AVERAGEIFS('Base Datos Anuales'!X:X,'Base Datos Anuales'!$A:$A,$A12,'Base Datos Anuales'!$C:$C,"&gt;="&amp;VALUE(MID($C12,6,4)))</f>
        <v>0</v>
      </c>
    </row>
    <row r="13" spans="1:19" x14ac:dyDescent="0.2">
      <c r="A13" s="59">
        <v>30</v>
      </c>
      <c r="B13" s="58" t="str">
        <f>VLOOKUP(A13,[1]Respondent_ID!$A$4:$B$847,2,FALSE)</f>
        <v xml:space="preserve">Cleveland Electric Illuminating Company, The                          </v>
      </c>
      <c r="C13" s="52" t="str">
        <f t="shared" si="0"/>
        <v>Prom 2017/2020</v>
      </c>
      <c r="D13" s="53">
        <f>AVERAGEIFS('Base Datos Anuales'!D:D,'Base Datos Anuales'!$A:$A,$A13,'Base Datos Anuales'!$C:$C,"&gt;="&amp;VALUE(MID($C13,6,4)))</f>
        <v>2705825482.4967947</v>
      </c>
      <c r="E13" s="53">
        <f>AVERAGEIFS('Base Datos Anuales'!E:E,'Base Datos Anuales'!$A:$A,$A13,'Base Datos Anuales'!$C:$C,"&gt;="&amp;VALUE(MID($C13,6,4)))</f>
        <v>192067915.74693114</v>
      </c>
      <c r="F13" s="53">
        <f>AVERAGEIFS('Base Datos Anuales'!F:F,'Base Datos Anuales'!$A:$A,$A13,'Base Datos Anuales'!$C:$C,"&gt;="&amp;VALUE(MID($C13,6,4)))</f>
        <v>54567114.618419036</v>
      </c>
      <c r="G13" s="53">
        <f>AVERAGEIFS('Base Datos Anuales'!G:G,'Base Datos Anuales'!$A:$A,$A13,'Base Datos Anuales'!$C:$C,"&gt;="&amp;VALUE(MID($C13,6,4)))</f>
        <v>55357641.387008704</v>
      </c>
      <c r="H13" s="53">
        <f>AVERAGEIFS('Base Datos Anuales'!K:K,'Base Datos Anuales'!$A:$A,$A13,'Base Datos Anuales'!$C:$C,"&gt;="&amp;VALUE(MID($C13,6,4)))</f>
        <v>22562516.083101079</v>
      </c>
      <c r="I13" s="61">
        <v>30</v>
      </c>
      <c r="J13" s="53" t="s">
        <v>145</v>
      </c>
      <c r="K13" s="53">
        <f>AVERAGEIFS('Base Datos Anuales'!L:L,'Base Datos Anuales'!$A:$A,$A13,'Base Datos Anuales'!$C:$C,"&gt;="&amp;VALUE(MID($C13,6,4)))</f>
        <v>18072489.75</v>
      </c>
      <c r="L13" s="53">
        <f>AVERAGEIFS('Base Datos Anuales'!M:M,'Base Datos Anuales'!$A:$A,$A13,'Base Datos Anuales'!$C:$C,"&gt;="&amp;VALUE(MID($C13,6,4)))</f>
        <v>115030.75</v>
      </c>
      <c r="M13" s="53">
        <f>AVERAGEIFS('Base Datos Anuales'!N:N,'Base Datos Anuales'!$A:$A,$A13,'Base Datos Anuales'!$C:$C,"&gt;="&amp;VALUE(MID($C13,6,4)))</f>
        <v>752283.75</v>
      </c>
      <c r="N13" s="53">
        <f>AVERAGEIFS('Base Datos Anuales'!S:S,'Base Datos Anuales'!$A:$A,$A13,'Base Datos Anuales'!$C:$C,"&gt;="&amp;VALUE(MID($C13,6,4)))</f>
        <v>51693.726126441077</v>
      </c>
      <c r="O13" s="53">
        <f>AVERAGEIFS('Base Datos Anuales'!T:T,'Base Datos Anuales'!$A:$A,$A13,'Base Datos Anuales'!$C:$C,"&gt;="&amp;VALUE(MID($C13,6,4)))</f>
        <v>92386094.429999992</v>
      </c>
      <c r="P13" s="54">
        <f>AVERAGEIFS('Base Datos Anuales'!U:U,'Base Datos Anuales'!$A:$A,$A13,'Base Datos Anuales'!$C:$C,"&gt;="&amp;VALUE(MID($C13,6,4)))</f>
        <v>122.81100000000001</v>
      </c>
      <c r="Q13" s="54">
        <f>AVERAGEIFS('Base Datos Anuales'!V:V,'Base Datos Anuales'!$A:$A,$A13,'Base Datos Anuales'!$C:$C,"&gt;="&amp;VALUE(MID($C13,6,4)))</f>
        <v>1066289.7450000001</v>
      </c>
      <c r="R13" s="54">
        <f>AVERAGEIFS('Base Datos Anuales'!W:W,'Base Datos Anuales'!$A:$A,$A13,'Base Datos Anuales'!$C:$C,"&gt;="&amp;VALUE(MID($C13,6,4)))</f>
        <v>1.4172500000000001</v>
      </c>
      <c r="S13" s="54">
        <f>AVERAGEIFS('Base Datos Anuales'!X:X,'Base Datos Anuales'!$A:$A,$A13,'Base Datos Anuales'!$C:$C,"&gt;="&amp;VALUE(MID($C13,6,4)))</f>
        <v>0</v>
      </c>
    </row>
    <row r="14" spans="1:19" x14ac:dyDescent="0.2">
      <c r="A14" s="59">
        <v>32</v>
      </c>
      <c r="B14" s="58" t="str">
        <f>VLOOKUP(A14,[1]Respondent_ID!$A$4:$B$847,2,FALSE)</f>
        <v xml:space="preserve">Commonwealth Edison Company                                           </v>
      </c>
      <c r="C14" s="52" t="str">
        <f t="shared" si="0"/>
        <v>Prom 2017/2020</v>
      </c>
      <c r="D14" s="53">
        <f>AVERAGEIFS('Base Datos Anuales'!D:D,'Base Datos Anuales'!$A:$A,$A14,'Base Datos Anuales'!$C:$C,"&gt;="&amp;VALUE(MID($C14,6,4)))</f>
        <v>21297478003.692249</v>
      </c>
      <c r="E14" s="53">
        <f>AVERAGEIFS('Base Datos Anuales'!E:E,'Base Datos Anuales'!$A:$A,$A14,'Base Datos Anuales'!$C:$C,"&gt;="&amp;VALUE(MID($C14,6,4)))</f>
        <v>1086720934.097688</v>
      </c>
      <c r="F14" s="53">
        <f>AVERAGEIFS('Base Datos Anuales'!F:F,'Base Datos Anuales'!$A:$A,$A14,'Base Datos Anuales'!$C:$C,"&gt;="&amp;VALUE(MID($C14,6,4)))</f>
        <v>294741643.16796941</v>
      </c>
      <c r="G14" s="53">
        <f>AVERAGEIFS('Base Datos Anuales'!G:G,'Base Datos Anuales'!$A:$A,$A14,'Base Datos Anuales'!$C:$C,"&gt;="&amp;VALUE(MID($C14,6,4)))</f>
        <v>484184356.43811959</v>
      </c>
      <c r="H14" s="53">
        <f>AVERAGEIFS('Base Datos Anuales'!K:K,'Base Datos Anuales'!$A:$A,$A14,'Base Datos Anuales'!$C:$C,"&gt;="&amp;VALUE(MID($C14,6,4)))</f>
        <v>300496032.29141939</v>
      </c>
      <c r="I14" s="61">
        <v>32</v>
      </c>
      <c r="J14" s="53" t="s">
        <v>145</v>
      </c>
      <c r="K14" s="53">
        <f>AVERAGEIFS('Base Datos Anuales'!L:L,'Base Datos Anuales'!$A:$A,$A14,'Base Datos Anuales'!$C:$C,"&gt;="&amp;VALUE(MID($C14,6,4)))</f>
        <v>86495545</v>
      </c>
      <c r="L14" s="53">
        <f>AVERAGEIFS('Base Datos Anuales'!M:M,'Base Datos Anuales'!$A:$A,$A14,'Base Datos Anuales'!$C:$C,"&gt;="&amp;VALUE(MID($C14,6,4)))</f>
        <v>6603406</v>
      </c>
      <c r="M14" s="53">
        <f>AVERAGEIFS('Base Datos Anuales'!N:N,'Base Datos Anuales'!$A:$A,$A14,'Base Datos Anuales'!$C:$C,"&gt;="&amp;VALUE(MID($C14,6,4)))</f>
        <v>4034181.75</v>
      </c>
      <c r="N14" s="53">
        <f>AVERAGEIFS('Base Datos Anuales'!S:S,'Base Datos Anuales'!$A:$A,$A14,'Base Datos Anuales'!$C:$C,"&gt;="&amp;VALUE(MID($C14,6,4)))</f>
        <v>169484.40680054761</v>
      </c>
      <c r="O14" s="53">
        <f>AVERAGEIFS('Base Datos Anuales'!T:T,'Base Datos Anuales'!$A:$A,$A14,'Base Datos Anuales'!$C:$C,"&gt;="&amp;VALUE(MID($C14,6,4)))</f>
        <v>206092877.17175001</v>
      </c>
      <c r="P14" s="54">
        <f>AVERAGEIFS('Base Datos Anuales'!U:U,'Base Datos Anuales'!$A:$A,$A14,'Base Datos Anuales'!$C:$C,"&gt;="&amp;VALUE(MID($C14,6,4)))</f>
        <v>51.131249999999994</v>
      </c>
      <c r="Q14" s="54">
        <f>AVERAGEIFS('Base Datos Anuales'!V:V,'Base Datos Anuales'!$A:$A,$A14,'Base Datos Anuales'!$C:$C,"&gt;="&amp;VALUE(MID($C14,6,4)))</f>
        <v>3285858.821</v>
      </c>
      <c r="R14" s="54">
        <f>AVERAGEIFS('Base Datos Anuales'!W:W,'Base Datos Anuales'!$A:$A,$A14,'Base Datos Anuales'!$C:$C,"&gt;="&amp;VALUE(MID($C14,6,4)))</f>
        <v>0.8145</v>
      </c>
      <c r="S14" s="54">
        <f>AVERAGEIFS('Base Datos Anuales'!X:X,'Base Datos Anuales'!$A:$A,$A14,'Base Datos Anuales'!$C:$C,"&gt;="&amp;VALUE(MID($C14,6,4)))</f>
        <v>0</v>
      </c>
    </row>
    <row r="15" spans="1:19" x14ac:dyDescent="0.2">
      <c r="A15" s="59">
        <v>39</v>
      </c>
      <c r="B15" s="58" t="str">
        <f>VLOOKUP(A15,[1]Respondent_ID!$A$4:$B$847,2,FALSE)</f>
        <v xml:space="preserve">Connecticut Light and Power Company, The                              </v>
      </c>
      <c r="C15" s="52" t="str">
        <f t="shared" si="0"/>
        <v>Prom 2017/2020</v>
      </c>
      <c r="D15" s="53">
        <f>AVERAGEIFS('Base Datos Anuales'!D:D,'Base Datos Anuales'!$A:$A,$A15,'Base Datos Anuales'!$C:$C,"&gt;="&amp;VALUE(MID($C15,6,4)))</f>
        <v>7620955772.4026585</v>
      </c>
      <c r="E15" s="53">
        <f>AVERAGEIFS('Base Datos Anuales'!E:E,'Base Datos Anuales'!$A:$A,$A15,'Base Datos Anuales'!$C:$C,"&gt;="&amp;VALUE(MID($C15,6,4)))</f>
        <v>231857103.50835681</v>
      </c>
      <c r="F15" s="53">
        <f>AVERAGEIFS('Base Datos Anuales'!F:F,'Base Datos Anuales'!$A:$A,$A15,'Base Datos Anuales'!$C:$C,"&gt;="&amp;VALUE(MID($C15,6,4)))</f>
        <v>256475244.26399189</v>
      </c>
      <c r="G15" s="53">
        <f>AVERAGEIFS('Base Datos Anuales'!G:G,'Base Datos Anuales'!$A:$A,$A15,'Base Datos Anuales'!$C:$C,"&gt;="&amp;VALUE(MID($C15,6,4)))</f>
        <v>197832426.13238561</v>
      </c>
      <c r="H15" s="53">
        <f>AVERAGEIFS('Base Datos Anuales'!K:K,'Base Datos Anuales'!$A:$A,$A15,'Base Datos Anuales'!$C:$C,"&gt;="&amp;VALUE(MID($C15,6,4)))</f>
        <v>159146686.94083261</v>
      </c>
      <c r="I15" s="61">
        <v>39</v>
      </c>
      <c r="J15" s="53" t="s">
        <v>145</v>
      </c>
      <c r="K15" s="53">
        <f>AVERAGEIFS('Base Datos Anuales'!L:L,'Base Datos Anuales'!$A:$A,$A15,'Base Datos Anuales'!$C:$C,"&gt;="&amp;VALUE(MID($C15,6,4)))</f>
        <v>20812429.5</v>
      </c>
      <c r="L15" s="53">
        <f>AVERAGEIFS('Base Datos Anuales'!M:M,'Base Datos Anuales'!$A:$A,$A15,'Base Datos Anuales'!$C:$C,"&gt;="&amp;VALUE(MID($C15,6,4)))</f>
        <v>595975</v>
      </c>
      <c r="M15" s="53">
        <f>AVERAGEIFS('Base Datos Anuales'!N:N,'Base Datos Anuales'!$A:$A,$A15,'Base Datos Anuales'!$C:$C,"&gt;="&amp;VALUE(MID($C15,6,4)))</f>
        <v>1254254.5</v>
      </c>
      <c r="N15" s="53">
        <f>AVERAGEIFS('Base Datos Anuales'!S:S,'Base Datos Anuales'!$A:$A,$A15,'Base Datos Anuales'!$C:$C,"&gt;="&amp;VALUE(MID($C15,6,4)))</f>
        <v>34236.033962461981</v>
      </c>
      <c r="O15" s="53">
        <f>AVERAGEIFS('Base Datos Anuales'!T:T,'Base Datos Anuales'!$A:$A,$A15,'Base Datos Anuales'!$C:$C,"&gt;="&amp;VALUE(MID($C15,6,4)))</f>
        <v>149956958.86000001</v>
      </c>
      <c r="P15" s="54">
        <f>AVERAGEIFS('Base Datos Anuales'!U:U,'Base Datos Anuales'!$A:$A,$A15,'Base Datos Anuales'!$C:$C,"&gt;="&amp;VALUE(MID($C15,6,4)))</f>
        <v>119.5125</v>
      </c>
      <c r="Q15" s="54">
        <f>AVERAGEIFS('Base Datos Anuales'!V:V,'Base Datos Anuales'!$A:$A,$A15,'Base Datos Anuales'!$C:$C,"&gt;="&amp;VALUE(MID($C15,6,4)))</f>
        <v>1668617.68</v>
      </c>
      <c r="R15" s="54">
        <f>AVERAGEIFS('Base Datos Anuales'!W:W,'Base Datos Anuales'!$A:$A,$A15,'Base Datos Anuales'!$C:$C,"&gt;="&amp;VALUE(MID($C15,6,4)))</f>
        <v>1.3285</v>
      </c>
      <c r="S15" s="54">
        <f>AVERAGEIFS('Base Datos Anuales'!X:X,'Base Datos Anuales'!$A:$A,$A15,'Base Datos Anuales'!$C:$C,"&gt;="&amp;VALUE(MID($C15,6,4)))</f>
        <v>0</v>
      </c>
    </row>
    <row r="16" spans="1:19" x14ac:dyDescent="0.2">
      <c r="A16" s="59">
        <v>41</v>
      </c>
      <c r="B16" s="58" t="str">
        <f>VLOOKUP(A16,[1]Respondent_ID!$A$4:$B$847,2,FALSE)</f>
        <v xml:space="preserve">Consumers Energy Company                                              </v>
      </c>
      <c r="C16" s="52" t="str">
        <f t="shared" si="0"/>
        <v>Prom 2017/2020</v>
      </c>
      <c r="D16" s="53">
        <f>AVERAGEIFS('Base Datos Anuales'!D:D,'Base Datos Anuales'!$A:$A,$A16,'Base Datos Anuales'!$C:$C,"&gt;="&amp;VALUE(MID($C16,6,4)))</f>
        <v>9049565260.6834488</v>
      </c>
      <c r="E16" s="53">
        <f>AVERAGEIFS('Base Datos Anuales'!E:E,'Base Datos Anuales'!$A:$A,$A16,'Base Datos Anuales'!$C:$C,"&gt;="&amp;VALUE(MID($C16,6,4)))</f>
        <v>726835102.42219293</v>
      </c>
      <c r="F16" s="53">
        <f>AVERAGEIFS('Base Datos Anuales'!F:F,'Base Datos Anuales'!$A:$A,$A16,'Base Datos Anuales'!$C:$C,"&gt;="&amp;VALUE(MID($C16,6,4)))</f>
        <v>228159942.81717998</v>
      </c>
      <c r="G16" s="53">
        <f>AVERAGEIFS('Base Datos Anuales'!G:G,'Base Datos Anuales'!$A:$A,$A16,'Base Datos Anuales'!$C:$C,"&gt;="&amp;VALUE(MID($C16,6,4)))</f>
        <v>206522983.28469223</v>
      </c>
      <c r="H16" s="53">
        <f>AVERAGEIFS('Base Datos Anuales'!K:K,'Base Datos Anuales'!$A:$A,$A16,'Base Datos Anuales'!$C:$C,"&gt;="&amp;VALUE(MID($C16,6,4)))</f>
        <v>47951617.803095683</v>
      </c>
      <c r="I16" s="61">
        <v>41</v>
      </c>
      <c r="J16" s="53" t="s">
        <v>145</v>
      </c>
      <c r="K16" s="53">
        <f>AVERAGEIFS('Base Datos Anuales'!L:L,'Base Datos Anuales'!$A:$A,$A16,'Base Datos Anuales'!$C:$C,"&gt;="&amp;VALUE(MID($C16,6,4)))</f>
        <v>32872857.5</v>
      </c>
      <c r="L16" s="53">
        <f>AVERAGEIFS('Base Datos Anuales'!M:M,'Base Datos Anuales'!$A:$A,$A16,'Base Datos Anuales'!$C:$C,"&gt;="&amp;VALUE(MID($C16,6,4)))</f>
        <v>1826385.25</v>
      </c>
      <c r="M16" s="53">
        <f>AVERAGEIFS('Base Datos Anuales'!N:N,'Base Datos Anuales'!$A:$A,$A16,'Base Datos Anuales'!$C:$C,"&gt;="&amp;VALUE(MID($C16,6,4)))</f>
        <v>1833737</v>
      </c>
      <c r="N16" s="53">
        <f>AVERAGEIFS('Base Datos Anuales'!S:S,'Base Datos Anuales'!$A:$A,$A16,'Base Datos Anuales'!$C:$C,"&gt;="&amp;VALUE(MID($C16,6,4)))</f>
        <v>134409.26084859989</v>
      </c>
      <c r="O16" s="53">
        <f>AVERAGEIFS('Base Datos Anuales'!T:T,'Base Datos Anuales'!$A:$A,$A16,'Base Datos Anuales'!$C:$C,"&gt;="&amp;VALUE(MID($C16,6,4)))</f>
        <v>362252924.90724999</v>
      </c>
      <c r="P16" s="54">
        <f>AVERAGEIFS('Base Datos Anuales'!U:U,'Base Datos Anuales'!$A:$A,$A16,'Base Datos Anuales'!$C:$C,"&gt;="&amp;VALUE(MID($C16,6,4)))</f>
        <v>197.46025000000003</v>
      </c>
      <c r="Q16" s="54">
        <f>AVERAGEIFS('Base Datos Anuales'!V:V,'Base Datos Anuales'!$A:$A,$A16,'Base Datos Anuales'!$C:$C,"&gt;="&amp;VALUE(MID($C16,6,4)))</f>
        <v>2537869.7292500003</v>
      </c>
      <c r="R16" s="54">
        <f>AVERAGEIFS('Base Datos Anuales'!W:W,'Base Datos Anuales'!$A:$A,$A16,'Base Datos Anuales'!$C:$C,"&gt;="&amp;VALUE(MID($C16,6,4)))</f>
        <v>1.38375</v>
      </c>
      <c r="S16" s="54">
        <f>AVERAGEIFS('Base Datos Anuales'!X:X,'Base Datos Anuales'!$A:$A,$A16,'Base Datos Anuales'!$C:$C,"&gt;="&amp;VALUE(MID($C16,6,4)))</f>
        <v>0</v>
      </c>
    </row>
    <row r="17" spans="1:19" x14ac:dyDescent="0.2">
      <c r="A17" s="59">
        <v>42</v>
      </c>
      <c r="B17" s="58" t="str">
        <f>VLOOKUP(A17,[1]Respondent_ID!$A$4:$B$847,2,FALSE)</f>
        <v xml:space="preserve">The Dayton Power and Light Company                                    </v>
      </c>
      <c r="C17" s="52" t="str">
        <f t="shared" si="0"/>
        <v>Prom 2017/2020</v>
      </c>
      <c r="D17" s="53">
        <f>AVERAGEIFS('Base Datos Anuales'!D:D,'Base Datos Anuales'!$A:$A,$A17,'Base Datos Anuales'!$C:$C,"&gt;="&amp;VALUE(MID($C17,6,4)))</f>
        <v>2526946441.2471409</v>
      </c>
      <c r="E17" s="53">
        <f>AVERAGEIFS('Base Datos Anuales'!E:E,'Base Datos Anuales'!$A:$A,$A17,'Base Datos Anuales'!$C:$C,"&gt;="&amp;VALUE(MID($C17,6,4)))</f>
        <v>80115148.791138381</v>
      </c>
      <c r="F17" s="53">
        <f>AVERAGEIFS('Base Datos Anuales'!F:F,'Base Datos Anuales'!$A:$A,$A17,'Base Datos Anuales'!$C:$C,"&gt;="&amp;VALUE(MID($C17,6,4)))</f>
        <v>45501335.539968371</v>
      </c>
      <c r="G17" s="53">
        <f>AVERAGEIFS('Base Datos Anuales'!G:G,'Base Datos Anuales'!$A:$A,$A17,'Base Datos Anuales'!$C:$C,"&gt;="&amp;VALUE(MID($C17,6,4)))</f>
        <v>44921215.74390766</v>
      </c>
      <c r="H17" s="53">
        <f>AVERAGEIFS('Base Datos Anuales'!K:K,'Base Datos Anuales'!$A:$A,$A17,'Base Datos Anuales'!$C:$C,"&gt;="&amp;VALUE(MID($C17,6,4)))</f>
        <v>28760783.622547127</v>
      </c>
      <c r="I17" s="61">
        <v>42</v>
      </c>
      <c r="J17" s="53" t="s">
        <v>145</v>
      </c>
      <c r="K17" s="53">
        <f>AVERAGEIFS('Base Datos Anuales'!L:L,'Base Datos Anuales'!$A:$A,$A17,'Base Datos Anuales'!$C:$C,"&gt;="&amp;VALUE(MID($C17,6,4)))</f>
        <v>3857800.5</v>
      </c>
      <c r="L17" s="53">
        <f>AVERAGEIFS('Base Datos Anuales'!M:M,'Base Datos Anuales'!$A:$A,$A17,'Base Datos Anuales'!$C:$C,"&gt;="&amp;VALUE(MID($C17,6,4)))</f>
        <v>63562.5</v>
      </c>
      <c r="M17" s="53">
        <f>AVERAGEIFS('Base Datos Anuales'!N:N,'Base Datos Anuales'!$A:$A,$A17,'Base Datos Anuales'!$C:$C,"&gt;="&amp;VALUE(MID($C17,6,4)))</f>
        <v>268978.75</v>
      </c>
      <c r="N17" s="53">
        <f>AVERAGEIFS('Base Datos Anuales'!S:S,'Base Datos Anuales'!$A:$A,$A17,'Base Datos Anuales'!$C:$C,"&gt;="&amp;VALUE(MID($C17,6,4)))</f>
        <v>13364.640763532787</v>
      </c>
      <c r="O17" s="53">
        <f>AVERAGEIFS('Base Datos Anuales'!T:T,'Base Datos Anuales'!$A:$A,$A17,'Base Datos Anuales'!$C:$C,"&gt;="&amp;VALUE(MID($C17,6,4)))</f>
        <v>31613860.932500001</v>
      </c>
      <c r="P17" s="54">
        <f>AVERAGEIFS('Base Datos Anuales'!U:U,'Base Datos Anuales'!$A:$A,$A17,'Base Datos Anuales'!$C:$C,"&gt;="&amp;VALUE(MID($C17,6,4)))</f>
        <v>117.3475</v>
      </c>
      <c r="Q17" s="54">
        <f>AVERAGEIFS('Base Datos Anuales'!V:V,'Base Datos Anuales'!$A:$A,$A17,'Base Datos Anuales'!$C:$C,"&gt;="&amp;VALUE(MID($C17,6,4)))</f>
        <v>315327.19750000001</v>
      </c>
      <c r="R17" s="54">
        <f>AVERAGEIFS('Base Datos Anuales'!W:W,'Base Datos Anuales'!$A:$A,$A17,'Base Datos Anuales'!$C:$C,"&gt;="&amp;VALUE(MID($C17,6,4)))</f>
        <v>1.1724999999999999</v>
      </c>
      <c r="S17" s="54">
        <f>AVERAGEIFS('Base Datos Anuales'!X:X,'Base Datos Anuales'!$A:$A,$A17,'Base Datos Anuales'!$C:$C,"&gt;="&amp;VALUE(MID($C17,6,4)))</f>
        <v>0</v>
      </c>
    </row>
    <row r="18" spans="1:19" x14ac:dyDescent="0.2">
      <c r="A18" s="59">
        <v>43</v>
      </c>
      <c r="B18" s="58" t="str">
        <f>VLOOKUP(A18,[1]Respondent_ID!$A$4:$B$847,2,FALSE)</f>
        <v xml:space="preserve">Delmarva Power &amp; Light Company                                        </v>
      </c>
      <c r="C18" s="52" t="str">
        <f t="shared" si="0"/>
        <v>Prom 2017/2020</v>
      </c>
      <c r="D18" s="53">
        <f>AVERAGEIFS('Base Datos Anuales'!D:D,'Base Datos Anuales'!$A:$A,$A18,'Base Datos Anuales'!$C:$C,"&gt;="&amp;VALUE(MID($C18,6,4)))</f>
        <v>2814612386.1258407</v>
      </c>
      <c r="E18" s="53">
        <f>AVERAGEIFS('Base Datos Anuales'!E:E,'Base Datos Anuales'!$A:$A,$A18,'Base Datos Anuales'!$C:$C,"&gt;="&amp;VALUE(MID($C18,6,4)))</f>
        <v>163288744.55907202</v>
      </c>
      <c r="F18" s="53">
        <f>AVERAGEIFS('Base Datos Anuales'!F:F,'Base Datos Anuales'!$A:$A,$A18,'Base Datos Anuales'!$C:$C,"&gt;="&amp;VALUE(MID($C18,6,4)))</f>
        <v>67293325.753053695</v>
      </c>
      <c r="G18" s="53">
        <f>AVERAGEIFS('Base Datos Anuales'!G:G,'Base Datos Anuales'!$A:$A,$A18,'Base Datos Anuales'!$C:$C,"&gt;="&amp;VALUE(MID($C18,6,4)))</f>
        <v>88286689.184017226</v>
      </c>
      <c r="H18" s="53">
        <f>AVERAGEIFS('Base Datos Anuales'!K:K,'Base Datos Anuales'!$A:$A,$A18,'Base Datos Anuales'!$C:$C,"&gt;="&amp;VALUE(MID($C18,6,4)))</f>
        <v>86028817.756964326</v>
      </c>
      <c r="I18" s="61">
        <v>43</v>
      </c>
      <c r="J18" s="53" t="s">
        <v>145</v>
      </c>
      <c r="K18" s="53">
        <f>AVERAGEIFS('Base Datos Anuales'!L:L,'Base Datos Anuales'!$A:$A,$A18,'Base Datos Anuales'!$C:$C,"&gt;="&amp;VALUE(MID($C18,6,4)))</f>
        <v>12035459.25</v>
      </c>
      <c r="L18" s="53">
        <f>AVERAGEIFS('Base Datos Anuales'!M:M,'Base Datos Anuales'!$A:$A,$A18,'Base Datos Anuales'!$C:$C,"&gt;="&amp;VALUE(MID($C18,6,4)))</f>
        <v>661809.5</v>
      </c>
      <c r="M18" s="53">
        <f>AVERAGEIFS('Base Datos Anuales'!N:N,'Base Datos Anuales'!$A:$A,$A18,'Base Datos Anuales'!$C:$C,"&gt;="&amp;VALUE(MID($C18,6,4)))</f>
        <v>527511.25</v>
      </c>
      <c r="N18" s="53">
        <f>AVERAGEIFS('Base Datos Anuales'!S:S,'Base Datos Anuales'!$A:$A,$A18,'Base Datos Anuales'!$C:$C,"&gt;="&amp;VALUE(MID($C18,6,4)))</f>
        <v>28139.808349402028</v>
      </c>
      <c r="O18" s="53">
        <f>AVERAGEIFS('Base Datos Anuales'!T:T,'Base Datos Anuales'!$A:$A,$A18,'Base Datos Anuales'!$C:$C,"&gt;="&amp;VALUE(MID($C18,6,4)))</f>
        <v>39427520.707499996</v>
      </c>
      <c r="P18" s="54">
        <f>AVERAGEIFS('Base Datos Anuales'!U:U,'Base Datos Anuales'!$A:$A,$A18,'Base Datos Anuales'!$C:$C,"&gt;="&amp;VALUE(MID($C18,6,4)))</f>
        <v>74.747500000000002</v>
      </c>
      <c r="Q18" s="54">
        <f>AVERAGEIFS('Base Datos Anuales'!V:V,'Base Datos Anuales'!$A:$A,$A18,'Base Datos Anuales'!$C:$C,"&gt;="&amp;VALUE(MID($C18,6,4)))</f>
        <v>502712.00925</v>
      </c>
      <c r="R18" s="54">
        <f>AVERAGEIFS('Base Datos Anuales'!W:W,'Base Datos Anuales'!$A:$A,$A18,'Base Datos Anuales'!$C:$C,"&gt;="&amp;VALUE(MID($C18,6,4)))</f>
        <v>0.95274999999999999</v>
      </c>
      <c r="S18" s="54">
        <f>AVERAGEIFS('Base Datos Anuales'!X:X,'Base Datos Anuales'!$A:$A,$A18,'Base Datos Anuales'!$C:$C,"&gt;="&amp;VALUE(MID($C18,6,4)))</f>
        <v>0</v>
      </c>
    </row>
    <row r="19" spans="1:19" x14ac:dyDescent="0.2">
      <c r="A19" s="59">
        <v>44</v>
      </c>
      <c r="B19" s="58" t="str">
        <f>VLOOKUP(A19,[1]Respondent_ID!$A$4:$B$847,2,FALSE)</f>
        <v xml:space="preserve">DTE Electric Company                                                  </v>
      </c>
      <c r="C19" s="52" t="str">
        <f t="shared" si="0"/>
        <v>Prom 2017/2020</v>
      </c>
      <c r="D19" s="53">
        <f>AVERAGEIFS('Base Datos Anuales'!D:D,'Base Datos Anuales'!$A:$A,$A19,'Base Datos Anuales'!$C:$C,"&gt;="&amp;VALUE(MID($C19,6,4)))</f>
        <v>9306149838.0027466</v>
      </c>
      <c r="E19" s="53">
        <f>AVERAGEIFS('Base Datos Anuales'!E:E,'Base Datos Anuales'!$A:$A,$A19,'Base Datos Anuales'!$C:$C,"&gt;="&amp;VALUE(MID($C19,6,4)))</f>
        <v>521065158.12177002</v>
      </c>
      <c r="F19" s="53">
        <f>AVERAGEIFS('Base Datos Anuales'!F:F,'Base Datos Anuales'!$A:$A,$A19,'Base Datos Anuales'!$C:$C,"&gt;="&amp;VALUE(MID($C19,6,4)))</f>
        <v>303510659.784868</v>
      </c>
      <c r="G19" s="53">
        <f>AVERAGEIFS('Base Datos Anuales'!G:G,'Base Datos Anuales'!$A:$A,$A19,'Base Datos Anuales'!$C:$C,"&gt;="&amp;VALUE(MID($C19,6,4)))</f>
        <v>293526575.60409528</v>
      </c>
      <c r="H19" s="53">
        <f>AVERAGEIFS('Base Datos Anuales'!K:K,'Base Datos Anuales'!$A:$A,$A19,'Base Datos Anuales'!$C:$C,"&gt;="&amp;VALUE(MID($C19,6,4)))</f>
        <v>139042823.05534384</v>
      </c>
      <c r="I19" s="61">
        <v>44</v>
      </c>
      <c r="J19" s="53" t="s">
        <v>145</v>
      </c>
      <c r="K19" s="53">
        <f>AVERAGEIFS('Base Datos Anuales'!L:L,'Base Datos Anuales'!$A:$A,$A19,'Base Datos Anuales'!$C:$C,"&gt;="&amp;VALUE(MID($C19,6,4)))</f>
        <v>42203587.75</v>
      </c>
      <c r="L19" s="53">
        <f>AVERAGEIFS('Base Datos Anuales'!M:M,'Base Datos Anuales'!$A:$A,$A19,'Base Datos Anuales'!$C:$C,"&gt;="&amp;VALUE(MID($C19,6,4)))</f>
        <v>1695018.25</v>
      </c>
      <c r="M19" s="53">
        <f>AVERAGEIFS('Base Datos Anuales'!N:N,'Base Datos Anuales'!$A:$A,$A19,'Base Datos Anuales'!$C:$C,"&gt;="&amp;VALUE(MID($C19,6,4)))</f>
        <v>2203460</v>
      </c>
      <c r="N19" s="53">
        <f>AVERAGEIFS('Base Datos Anuales'!S:S,'Base Datos Anuales'!$A:$A,$A19,'Base Datos Anuales'!$C:$C,"&gt;="&amp;VALUE(MID($C19,6,4)))</f>
        <v>86635.267299458821</v>
      </c>
      <c r="O19" s="53">
        <f>AVERAGEIFS('Base Datos Anuales'!T:T,'Base Datos Anuales'!$A:$A,$A19,'Base Datos Anuales'!$C:$C,"&gt;="&amp;VALUE(MID($C19,6,4)))</f>
        <v>394946289.67075002</v>
      </c>
      <c r="P19" s="54">
        <f>AVERAGEIFS('Base Datos Anuales'!U:U,'Base Datos Anuales'!$A:$A,$A19,'Base Datos Anuales'!$C:$C,"&gt;="&amp;VALUE(MID($C19,6,4)))</f>
        <v>179.36175</v>
      </c>
      <c r="Q19" s="54">
        <f>AVERAGEIFS('Base Datos Anuales'!V:V,'Base Datos Anuales'!$A:$A,$A19,'Base Datos Anuales'!$C:$C,"&gt;="&amp;VALUE(MID($C19,6,4)))</f>
        <v>2976310.1910000001</v>
      </c>
      <c r="R19" s="54">
        <f>AVERAGEIFS('Base Datos Anuales'!W:W,'Base Datos Anuales'!$A:$A,$A19,'Base Datos Anuales'!$C:$C,"&gt;="&amp;VALUE(MID($C19,6,4)))</f>
        <v>1.351</v>
      </c>
      <c r="S19" s="54">
        <f>AVERAGEIFS('Base Datos Anuales'!X:X,'Base Datos Anuales'!$A:$A,$A19,'Base Datos Anuales'!$C:$C,"&gt;="&amp;VALUE(MID($C19,6,4)))</f>
        <v>0</v>
      </c>
    </row>
    <row r="20" spans="1:19" x14ac:dyDescent="0.2">
      <c r="A20" s="59">
        <v>45</v>
      </c>
      <c r="B20" s="58" t="str">
        <f>VLOOKUP(A20,[1]Respondent_ID!$A$4:$B$847,2,FALSE)</f>
        <v xml:space="preserve">Duke Energy Carolinas, LLC                                            </v>
      </c>
      <c r="C20" s="52" t="str">
        <f t="shared" si="0"/>
        <v>Prom 2017/2020</v>
      </c>
      <c r="D20" s="53">
        <f>AVERAGEIFS('Base Datos Anuales'!D:D,'Base Datos Anuales'!$A:$A,$A20,'Base Datos Anuales'!$C:$C,"&gt;="&amp;VALUE(MID($C20,6,4)))</f>
        <v>18672402826.300682</v>
      </c>
      <c r="E20" s="53">
        <f>AVERAGEIFS('Base Datos Anuales'!E:E,'Base Datos Anuales'!$A:$A,$A20,'Base Datos Anuales'!$C:$C,"&gt;="&amp;VALUE(MID($C20,6,4)))</f>
        <v>941505325.09007585</v>
      </c>
      <c r="F20" s="53">
        <f>AVERAGEIFS('Base Datos Anuales'!F:F,'Base Datos Anuales'!$A:$A,$A20,'Base Datos Anuales'!$C:$C,"&gt;="&amp;VALUE(MID($C20,6,4)))</f>
        <v>132869585.0024991</v>
      </c>
      <c r="G20" s="53">
        <f>AVERAGEIFS('Base Datos Anuales'!G:G,'Base Datos Anuales'!$A:$A,$A20,'Base Datos Anuales'!$C:$C,"&gt;="&amp;VALUE(MID($C20,6,4)))</f>
        <v>305368340.042202</v>
      </c>
      <c r="H20" s="53">
        <f>AVERAGEIFS('Base Datos Anuales'!K:K,'Base Datos Anuales'!$A:$A,$A20,'Base Datos Anuales'!$C:$C,"&gt;="&amp;VALUE(MID($C20,6,4)))</f>
        <v>120969996.54494423</v>
      </c>
      <c r="I20" s="61">
        <v>45</v>
      </c>
      <c r="J20" s="53" t="s">
        <v>145</v>
      </c>
      <c r="K20" s="53">
        <f>AVERAGEIFS('Base Datos Anuales'!L:L,'Base Datos Anuales'!$A:$A,$A20,'Base Datos Anuales'!$C:$C,"&gt;="&amp;VALUE(MID($C20,6,4)))</f>
        <v>78519926.25</v>
      </c>
      <c r="L20" s="53">
        <f>AVERAGEIFS('Base Datos Anuales'!M:M,'Base Datos Anuales'!$A:$A,$A20,'Base Datos Anuales'!$C:$C,"&gt;="&amp;VALUE(MID($C20,6,4)))</f>
        <v>4982341</v>
      </c>
      <c r="M20" s="53">
        <f>AVERAGEIFS('Base Datos Anuales'!N:N,'Base Datos Anuales'!$A:$A,$A20,'Base Datos Anuales'!$C:$C,"&gt;="&amp;VALUE(MID($C20,6,4)))</f>
        <v>2627086.75</v>
      </c>
      <c r="N20" s="53">
        <f>AVERAGEIFS('Base Datos Anuales'!S:S,'Base Datos Anuales'!$A:$A,$A20,'Base Datos Anuales'!$C:$C,"&gt;="&amp;VALUE(MID($C20,6,4)))</f>
        <v>153929.27328660549</v>
      </c>
      <c r="O20" s="53">
        <f>AVERAGEIFS('Base Datos Anuales'!T:T,'Base Datos Anuales'!$A:$A,$A20,'Base Datos Anuales'!$C:$C,"&gt;="&amp;VALUE(MID($C20,6,4)))</f>
        <v>488107680.45249999</v>
      </c>
      <c r="P20" s="54">
        <f>AVERAGEIFS('Base Datos Anuales'!U:U,'Base Datos Anuales'!$A:$A,$A20,'Base Datos Anuales'!$C:$C,"&gt;="&amp;VALUE(MID($C20,6,4)))</f>
        <v>185.99250000000001</v>
      </c>
      <c r="Q20" s="54">
        <f>AVERAGEIFS('Base Datos Anuales'!V:V,'Base Datos Anuales'!$A:$A,$A20,'Base Datos Anuales'!$C:$C,"&gt;="&amp;VALUE(MID($C20,6,4)))</f>
        <v>4039466.8075000001</v>
      </c>
      <c r="R20" s="54">
        <f>AVERAGEIFS('Base Datos Anuales'!W:W,'Base Datos Anuales'!$A:$A,$A20,'Base Datos Anuales'!$C:$C,"&gt;="&amp;VALUE(MID($C20,6,4)))</f>
        <v>1.5374999999999999</v>
      </c>
      <c r="S20" s="54">
        <f>AVERAGEIFS('Base Datos Anuales'!X:X,'Base Datos Anuales'!$A:$A,$A20,'Base Datos Anuales'!$C:$C,"&gt;="&amp;VALUE(MID($C20,6,4)))</f>
        <v>0</v>
      </c>
    </row>
    <row r="21" spans="1:19" x14ac:dyDescent="0.2">
      <c r="A21" s="59">
        <v>46</v>
      </c>
      <c r="B21" s="58" t="str">
        <f>VLOOKUP(A21,[1]Respondent_ID!$A$4:$B$847,2,FALSE)</f>
        <v xml:space="preserve">Duquesne Light Company                                                </v>
      </c>
      <c r="C21" s="52" t="str">
        <f t="shared" si="0"/>
        <v>Prom 2017/2020</v>
      </c>
      <c r="D21" s="53">
        <f>AVERAGEIFS('Base Datos Anuales'!D:D,'Base Datos Anuales'!$A:$A,$A21,'Base Datos Anuales'!$C:$C,"&gt;="&amp;VALUE(MID($C21,6,4)))</f>
        <v>3200688428.6075835</v>
      </c>
      <c r="E21" s="53">
        <f>AVERAGEIFS('Base Datos Anuales'!E:E,'Base Datos Anuales'!$A:$A,$A21,'Base Datos Anuales'!$C:$C,"&gt;="&amp;VALUE(MID($C21,6,4)))</f>
        <v>180951872.41005635</v>
      </c>
      <c r="F21" s="53">
        <f>AVERAGEIFS('Base Datos Anuales'!F:F,'Base Datos Anuales'!$A:$A,$A21,'Base Datos Anuales'!$C:$C,"&gt;="&amp;VALUE(MID($C21,6,4)))</f>
        <v>60567833.871735983</v>
      </c>
      <c r="G21" s="53">
        <f>AVERAGEIFS('Base Datos Anuales'!G:G,'Base Datos Anuales'!$A:$A,$A21,'Base Datos Anuales'!$C:$C,"&gt;="&amp;VALUE(MID($C21,6,4)))</f>
        <v>45962962.844810888</v>
      </c>
      <c r="H21" s="53">
        <f>AVERAGEIFS('Base Datos Anuales'!K:K,'Base Datos Anuales'!$A:$A,$A21,'Base Datos Anuales'!$C:$C,"&gt;="&amp;VALUE(MID($C21,6,4)))</f>
        <v>110223536.95972577</v>
      </c>
      <c r="I21" s="61">
        <v>46</v>
      </c>
      <c r="J21" s="53" t="s">
        <v>145</v>
      </c>
      <c r="K21" s="53">
        <f>AVERAGEIFS('Base Datos Anuales'!L:L,'Base Datos Anuales'!$A:$A,$A21,'Base Datos Anuales'!$C:$C,"&gt;="&amp;VALUE(MID($C21,6,4)))</f>
        <v>12646454.5</v>
      </c>
      <c r="L21" s="53">
        <f>AVERAGEIFS('Base Datos Anuales'!M:M,'Base Datos Anuales'!$A:$A,$A21,'Base Datos Anuales'!$C:$C,"&gt;="&amp;VALUE(MID($C21,6,4)))</f>
        <v>809049</v>
      </c>
      <c r="M21" s="53">
        <f>AVERAGEIFS('Base Datos Anuales'!N:N,'Base Datos Anuales'!$A:$A,$A21,'Base Datos Anuales'!$C:$C,"&gt;="&amp;VALUE(MID($C21,6,4)))</f>
        <v>599049.75</v>
      </c>
      <c r="N21" s="53">
        <f>AVERAGEIFS('Base Datos Anuales'!S:S,'Base Datos Anuales'!$A:$A,$A21,'Base Datos Anuales'!$C:$C,"&gt;="&amp;VALUE(MID($C21,6,4)))</f>
        <v>64563.681334893889</v>
      </c>
      <c r="O21" s="53">
        <f>AVERAGEIFS('Base Datos Anuales'!T:T,'Base Datos Anuales'!$A:$A,$A21,'Base Datos Anuales'!$C:$C,"&gt;="&amp;VALUE(MID($C21,6,4)))</f>
        <v>62605804.75</v>
      </c>
      <c r="P21" s="54">
        <f>AVERAGEIFS('Base Datos Anuales'!U:U,'Base Datos Anuales'!$A:$A,$A21,'Base Datos Anuales'!$C:$C,"&gt;="&amp;VALUE(MID($C21,6,4)))</f>
        <v>104.5</v>
      </c>
      <c r="Q21" s="54">
        <f>AVERAGEIFS('Base Datos Anuales'!V:V,'Base Datos Anuales'!$A:$A,$A21,'Base Datos Anuales'!$C:$C,"&gt;="&amp;VALUE(MID($C21,6,4)))</f>
        <v>611120.85</v>
      </c>
      <c r="R21" s="54">
        <f>AVERAGEIFS('Base Datos Anuales'!W:W,'Base Datos Anuales'!$A:$A,$A21,'Base Datos Anuales'!$C:$C,"&gt;="&amp;VALUE(MID($C21,6,4)))</f>
        <v>1.02</v>
      </c>
      <c r="S21" s="54">
        <f>AVERAGEIFS('Base Datos Anuales'!X:X,'Base Datos Anuales'!$A:$A,$A21,'Base Datos Anuales'!$C:$C,"&gt;="&amp;VALUE(MID($C21,6,4)))</f>
        <v>0</v>
      </c>
    </row>
    <row r="22" spans="1:19" x14ac:dyDescent="0.2">
      <c r="A22" s="59">
        <v>49</v>
      </c>
      <c r="B22" s="58" t="str">
        <f>VLOOKUP(A22,[1]Respondent_ID!$A$4:$B$847,2,FALSE)</f>
        <v xml:space="preserve">El Paso Electric Company                                              </v>
      </c>
      <c r="C22" s="52" t="str">
        <f t="shared" si="0"/>
        <v>Prom 2017/2020</v>
      </c>
      <c r="D22" s="53">
        <f>AVERAGEIFS('Base Datos Anuales'!D:D,'Base Datos Anuales'!$A:$A,$A22,'Base Datos Anuales'!$C:$C,"&gt;="&amp;VALUE(MID($C22,6,4)))</f>
        <v>1870842166.368602</v>
      </c>
      <c r="E22" s="53">
        <f>AVERAGEIFS('Base Datos Anuales'!E:E,'Base Datos Anuales'!$A:$A,$A22,'Base Datos Anuales'!$C:$C,"&gt;="&amp;VALUE(MID($C22,6,4)))</f>
        <v>96421930.956768557</v>
      </c>
      <c r="F22" s="53">
        <f>AVERAGEIFS('Base Datos Anuales'!F:F,'Base Datos Anuales'!$A:$A,$A22,'Base Datos Anuales'!$C:$C,"&gt;="&amp;VALUE(MID($C22,6,4)))</f>
        <v>22266411.791219976</v>
      </c>
      <c r="G22" s="53">
        <f>AVERAGEIFS('Base Datos Anuales'!G:G,'Base Datos Anuales'!$A:$A,$A22,'Base Datos Anuales'!$C:$C,"&gt;="&amp;VALUE(MID($C22,6,4)))</f>
        <v>24394318.669907723</v>
      </c>
      <c r="H22" s="53">
        <f>AVERAGEIFS('Base Datos Anuales'!K:K,'Base Datos Anuales'!$A:$A,$A22,'Base Datos Anuales'!$C:$C,"&gt;="&amp;VALUE(MID($C22,6,4)))</f>
        <v>26493629.203044452</v>
      </c>
      <c r="I22" s="61">
        <v>49</v>
      </c>
      <c r="J22" s="53" t="s">
        <v>145</v>
      </c>
      <c r="K22" s="53">
        <f>AVERAGEIFS('Base Datos Anuales'!L:L,'Base Datos Anuales'!$A:$A,$A22,'Base Datos Anuales'!$C:$C,"&gt;="&amp;VALUE(MID($C22,6,4)))</f>
        <v>7994938.75</v>
      </c>
      <c r="L22" s="53">
        <f>AVERAGEIFS('Base Datos Anuales'!M:M,'Base Datos Anuales'!$A:$A,$A22,'Base Datos Anuales'!$C:$C,"&gt;="&amp;VALUE(MID($C22,6,4)))</f>
        <v>522455.25</v>
      </c>
      <c r="M22" s="53">
        <f>AVERAGEIFS('Base Datos Anuales'!N:N,'Base Datos Anuales'!$A:$A,$A22,'Base Datos Anuales'!$C:$C,"&gt;="&amp;VALUE(MID($C22,6,4)))</f>
        <v>426178</v>
      </c>
      <c r="N22" s="53">
        <f>AVERAGEIFS('Base Datos Anuales'!S:S,'Base Datos Anuales'!$A:$A,$A22,'Base Datos Anuales'!$C:$C,"&gt;="&amp;VALUE(MID($C22,6,4)))</f>
        <v>13544.268467083757</v>
      </c>
      <c r="O22" s="53">
        <f>AVERAGEIFS('Base Datos Anuales'!T:T,'Base Datos Anuales'!$A:$A,$A22,'Base Datos Anuales'!$C:$C,"&gt;="&amp;VALUE(MID($C22,6,4)))</f>
        <v>46605024.649749994</v>
      </c>
      <c r="P22" s="54">
        <f>AVERAGEIFS('Base Datos Anuales'!U:U,'Base Datos Anuales'!$A:$A,$A22,'Base Datos Anuales'!$C:$C,"&gt;="&amp;VALUE(MID($C22,6,4)))</f>
        <v>109.55074999999999</v>
      </c>
      <c r="Q22" s="54">
        <f>AVERAGEIFS('Base Datos Anuales'!V:V,'Base Datos Anuales'!$A:$A,$A22,'Base Datos Anuales'!$C:$C,"&gt;="&amp;VALUE(MID($C22,6,4)))</f>
        <v>455277.86300000001</v>
      </c>
      <c r="R22" s="54">
        <f>AVERAGEIFS('Base Datos Anuales'!W:W,'Base Datos Anuales'!$A:$A,$A22,'Base Datos Anuales'!$C:$C,"&gt;="&amp;VALUE(MID($C22,6,4)))</f>
        <v>1.0730000000000002</v>
      </c>
      <c r="S22" s="54">
        <f>AVERAGEIFS('Base Datos Anuales'!X:X,'Base Datos Anuales'!$A:$A,$A22,'Base Datos Anuales'!$C:$C,"&gt;="&amp;VALUE(MID($C22,6,4)))</f>
        <v>0</v>
      </c>
    </row>
    <row r="23" spans="1:19" x14ac:dyDescent="0.2">
      <c r="A23" s="59">
        <v>51</v>
      </c>
      <c r="B23" s="58" t="str">
        <f>VLOOKUP(A23,[1]Respondent_ID!$A$4:$B$847,2,FALSE)</f>
        <v xml:space="preserve">The Empire District Electric Company                                  </v>
      </c>
      <c r="C23" s="52" t="str">
        <f t="shared" si="0"/>
        <v>Prom 2017/2020</v>
      </c>
      <c r="D23" s="53">
        <f>AVERAGEIFS('Base Datos Anuales'!D:D,'Base Datos Anuales'!$A:$A,$A23,'Base Datos Anuales'!$C:$C,"&gt;="&amp;VALUE(MID($C23,6,4)))</f>
        <v>1429485835.0981348</v>
      </c>
      <c r="E23" s="53">
        <f>AVERAGEIFS('Base Datos Anuales'!E:E,'Base Datos Anuales'!$A:$A,$A23,'Base Datos Anuales'!$C:$C,"&gt;="&amp;VALUE(MID($C23,6,4)))</f>
        <v>42930421.239258945</v>
      </c>
      <c r="F23" s="53">
        <f>AVERAGEIFS('Base Datos Anuales'!F:F,'Base Datos Anuales'!$A:$A,$A23,'Base Datos Anuales'!$C:$C,"&gt;="&amp;VALUE(MID($C23,6,4)))</f>
        <v>17218289.999228336</v>
      </c>
      <c r="G23" s="53">
        <f>AVERAGEIFS('Base Datos Anuales'!G:G,'Base Datos Anuales'!$A:$A,$A23,'Base Datos Anuales'!$C:$C,"&gt;="&amp;VALUE(MID($C23,6,4)))</f>
        <v>22765754.249568611</v>
      </c>
      <c r="H23" s="53">
        <f>AVERAGEIFS('Base Datos Anuales'!K:K,'Base Datos Anuales'!$A:$A,$A23,'Base Datos Anuales'!$C:$C,"&gt;="&amp;VALUE(MID($C23,6,4)))</f>
        <v>19431436.641511977</v>
      </c>
      <c r="I23" s="61">
        <v>51</v>
      </c>
      <c r="J23" s="53" t="s">
        <v>145</v>
      </c>
      <c r="K23" s="53">
        <f>AVERAGEIFS('Base Datos Anuales'!L:L,'Base Datos Anuales'!$A:$A,$A23,'Base Datos Anuales'!$C:$C,"&gt;="&amp;VALUE(MID($C23,6,4)))</f>
        <v>4671906.5</v>
      </c>
      <c r="L23" s="53">
        <f>AVERAGEIFS('Base Datos Anuales'!M:M,'Base Datos Anuales'!$A:$A,$A23,'Base Datos Anuales'!$C:$C,"&gt;="&amp;VALUE(MID($C23,6,4)))</f>
        <v>116853.5</v>
      </c>
      <c r="M23" s="53">
        <f>AVERAGEIFS('Base Datos Anuales'!N:N,'Base Datos Anuales'!$A:$A,$A23,'Base Datos Anuales'!$C:$C,"&gt;="&amp;VALUE(MID($C23,6,4)))</f>
        <v>174034.5</v>
      </c>
      <c r="N23" s="53">
        <f>AVERAGEIFS('Base Datos Anuales'!S:S,'Base Datos Anuales'!$A:$A,$A23,'Base Datos Anuales'!$C:$C,"&gt;="&amp;VALUE(MID($C23,6,4)))</f>
        <v>11942.176109989439</v>
      </c>
      <c r="O23" s="53">
        <f>AVERAGEIFS('Base Datos Anuales'!T:T,'Base Datos Anuales'!$A:$A,$A23,'Base Datos Anuales'!$C:$C,"&gt;="&amp;VALUE(MID($C23,6,4)))</f>
        <v>4522614.3574999999</v>
      </c>
      <c r="P23" s="54">
        <f>AVERAGEIFS('Base Datos Anuales'!U:U,'Base Datos Anuales'!$A:$A,$A23,'Base Datos Anuales'!$C:$C,"&gt;="&amp;VALUE(MID($C23,6,4)))</f>
        <v>25.997500000000002</v>
      </c>
      <c r="Q23" s="54">
        <f>AVERAGEIFS('Base Datos Anuales'!V:V,'Base Datos Anuales'!$A:$A,$A23,'Base Datos Anuales'!$C:$C,"&gt;="&amp;VALUE(MID($C23,6,4)))</f>
        <v>189204.74774999998</v>
      </c>
      <c r="R23" s="54">
        <f>AVERAGEIFS('Base Datos Anuales'!W:W,'Base Datos Anuales'!$A:$A,$A23,'Base Datos Anuales'!$C:$C,"&gt;="&amp;VALUE(MID($C23,6,4)))</f>
        <v>1.0892500000000001</v>
      </c>
      <c r="S23" s="54">
        <f>AVERAGEIFS('Base Datos Anuales'!X:X,'Base Datos Anuales'!$A:$A,$A23,'Base Datos Anuales'!$C:$C,"&gt;="&amp;VALUE(MID($C23,6,4)))</f>
        <v>0</v>
      </c>
    </row>
    <row r="24" spans="1:19" x14ac:dyDescent="0.2">
      <c r="A24" s="59">
        <v>54</v>
      </c>
      <c r="B24" s="58" t="str">
        <f>VLOOKUP(A24,[1]Respondent_ID!$A$4:$B$847,2,FALSE)</f>
        <v xml:space="preserve">Fitchburg Gas and Electric Light Company                              </v>
      </c>
      <c r="C24" s="52" t="str">
        <f t="shared" si="0"/>
        <v>Prom 2017/2020</v>
      </c>
      <c r="D24" s="53">
        <f>AVERAGEIFS('Base Datos Anuales'!D:D,'Base Datos Anuales'!$A:$A,$A24,'Base Datos Anuales'!$C:$C,"&gt;="&amp;VALUE(MID($C24,6,4)))</f>
        <v>158289723.54808456</v>
      </c>
      <c r="E24" s="53">
        <f>AVERAGEIFS('Base Datos Anuales'!E:E,'Base Datos Anuales'!$A:$A,$A24,'Base Datos Anuales'!$C:$C,"&gt;="&amp;VALUE(MID($C24,6,4)))</f>
        <v>9605074.5304650608</v>
      </c>
      <c r="F24" s="53">
        <f>AVERAGEIFS('Base Datos Anuales'!F:F,'Base Datos Anuales'!$A:$A,$A24,'Base Datos Anuales'!$C:$C,"&gt;="&amp;VALUE(MID($C24,6,4)))</f>
        <v>9033002.7986012604</v>
      </c>
      <c r="G24" s="53">
        <f>AVERAGEIFS('Base Datos Anuales'!G:G,'Base Datos Anuales'!$A:$A,$A24,'Base Datos Anuales'!$C:$C,"&gt;="&amp;VALUE(MID($C24,6,4)))</f>
        <v>4329110.7728500357</v>
      </c>
      <c r="H24" s="53">
        <f>AVERAGEIFS('Base Datos Anuales'!K:K,'Base Datos Anuales'!$A:$A,$A24,'Base Datos Anuales'!$C:$C,"&gt;="&amp;VALUE(MID($C24,6,4)))</f>
        <v>3657648.4555278663</v>
      </c>
      <c r="I24" s="61">
        <v>54</v>
      </c>
      <c r="J24" s="53" t="s">
        <v>145</v>
      </c>
      <c r="K24" s="53">
        <f>AVERAGEIFS('Base Datos Anuales'!L:L,'Base Datos Anuales'!$A:$A,$A24,'Base Datos Anuales'!$C:$C,"&gt;="&amp;VALUE(MID($C24,6,4)))</f>
        <v>438960.5</v>
      </c>
      <c r="L24" s="53">
        <f>AVERAGEIFS('Base Datos Anuales'!M:M,'Base Datos Anuales'!$A:$A,$A24,'Base Datos Anuales'!$C:$C,"&gt;="&amp;VALUE(MID($C24,6,4)))</f>
        <v>4010.5</v>
      </c>
      <c r="M24" s="53">
        <f>AVERAGEIFS('Base Datos Anuales'!N:N,'Base Datos Anuales'!$A:$A,$A24,'Base Datos Anuales'!$C:$C,"&gt;="&amp;VALUE(MID($C24,6,4)))</f>
        <v>29926.75</v>
      </c>
      <c r="N24" s="53">
        <f>AVERAGEIFS('Base Datos Anuales'!S:S,'Base Datos Anuales'!$A:$A,$A24,'Base Datos Anuales'!$C:$C,"&gt;="&amp;VALUE(MID($C24,6,4)))</f>
        <v>769.25340316532788</v>
      </c>
      <c r="O24" s="53">
        <f>AVERAGEIFS('Base Datos Anuales'!T:T,'Base Datos Anuales'!$A:$A,$A24,'Base Datos Anuales'!$C:$C,"&gt;="&amp;VALUE(MID($C24,6,4)))</f>
        <v>2477615.14</v>
      </c>
      <c r="P24" s="54">
        <f>AVERAGEIFS('Base Datos Anuales'!U:U,'Base Datos Anuales'!$A:$A,$A24,'Base Datos Anuales'!$C:$C,"&gt;="&amp;VALUE(MID($C24,6,4)))</f>
        <v>82.807249999999996</v>
      </c>
      <c r="Q24" s="54">
        <f>AVERAGEIFS('Base Datos Anuales'!V:V,'Base Datos Anuales'!$A:$A,$A24,'Base Datos Anuales'!$C:$C,"&gt;="&amp;VALUE(MID($C24,6,4)))</f>
        <v>63073.655499999993</v>
      </c>
      <c r="R24" s="54">
        <f>AVERAGEIFS('Base Datos Anuales'!W:W,'Base Datos Anuales'!$A:$A,$A24,'Base Datos Anuales'!$C:$C,"&gt;="&amp;VALUE(MID($C24,6,4)))</f>
        <v>2.1077500000000002</v>
      </c>
      <c r="S24" s="54">
        <f>AVERAGEIFS('Base Datos Anuales'!X:X,'Base Datos Anuales'!$A:$A,$A24,'Base Datos Anuales'!$C:$C,"&gt;="&amp;VALUE(MID($C24,6,4)))</f>
        <v>0</v>
      </c>
    </row>
    <row r="25" spans="1:19" x14ac:dyDescent="0.2">
      <c r="A25" s="59">
        <v>55</v>
      </c>
      <c r="B25" s="58" t="str">
        <f>VLOOKUP(A25,[1]Respondent_ID!$A$4:$B$847,2,FALSE)</f>
        <v xml:space="preserve">Duke Energy Florida, LLC                                              </v>
      </c>
      <c r="C25" s="52" t="str">
        <f t="shared" si="0"/>
        <v>Prom 2017/2020</v>
      </c>
      <c r="D25" s="53">
        <f>AVERAGEIFS('Base Datos Anuales'!D:D,'Base Datos Anuales'!$A:$A,$A25,'Base Datos Anuales'!$C:$C,"&gt;="&amp;VALUE(MID($C25,6,4)))</f>
        <v>7796507349.9176455</v>
      </c>
      <c r="E25" s="53">
        <f>AVERAGEIFS('Base Datos Anuales'!E:E,'Base Datos Anuales'!$A:$A,$A25,'Base Datos Anuales'!$C:$C,"&gt;="&amp;VALUE(MID($C25,6,4)))</f>
        <v>299827059.11580724</v>
      </c>
      <c r="F25" s="53">
        <f>AVERAGEIFS('Base Datos Anuales'!F:F,'Base Datos Anuales'!$A:$A,$A25,'Base Datos Anuales'!$C:$C,"&gt;="&amp;VALUE(MID($C25,6,4)))</f>
        <v>190475401.47576392</v>
      </c>
      <c r="G25" s="53">
        <f>AVERAGEIFS('Base Datos Anuales'!G:G,'Base Datos Anuales'!$A:$A,$A25,'Base Datos Anuales'!$C:$C,"&gt;="&amp;VALUE(MID($C25,6,4)))</f>
        <v>156136990.84641317</v>
      </c>
      <c r="H25" s="53">
        <f>AVERAGEIFS('Base Datos Anuales'!K:K,'Base Datos Anuales'!$A:$A,$A25,'Base Datos Anuales'!$C:$C,"&gt;="&amp;VALUE(MID($C25,6,4)))</f>
        <v>176854327.46333721</v>
      </c>
      <c r="I25" s="61">
        <v>55</v>
      </c>
      <c r="J25" s="53" t="s">
        <v>145</v>
      </c>
      <c r="K25" s="53">
        <f>AVERAGEIFS('Base Datos Anuales'!L:L,'Base Datos Anuales'!$A:$A,$A25,'Base Datos Anuales'!$C:$C,"&gt;="&amp;VALUE(MID($C25,6,4)))</f>
        <v>38896554.75</v>
      </c>
      <c r="L25" s="53">
        <f>AVERAGEIFS('Base Datos Anuales'!M:M,'Base Datos Anuales'!$A:$A,$A25,'Base Datos Anuales'!$C:$C,"&gt;="&amp;VALUE(MID($C25,6,4)))</f>
        <v>2549099.25</v>
      </c>
      <c r="M25" s="53">
        <f>AVERAGEIFS('Base Datos Anuales'!N:N,'Base Datos Anuales'!$A:$A,$A25,'Base Datos Anuales'!$C:$C,"&gt;="&amp;VALUE(MID($C25,6,4)))</f>
        <v>1818400.25</v>
      </c>
      <c r="N25" s="53">
        <f>AVERAGEIFS('Base Datos Anuales'!S:S,'Base Datos Anuales'!$A:$A,$A25,'Base Datos Anuales'!$C:$C,"&gt;="&amp;VALUE(MID($C25,6,4)))</f>
        <v>65828.732483116095</v>
      </c>
      <c r="O25" s="53">
        <f>AVERAGEIFS('Base Datos Anuales'!T:T,'Base Datos Anuales'!$A:$A,$A25,'Base Datos Anuales'!$C:$C,"&gt;="&amp;VALUE(MID($C25,6,4)))</f>
        <v>181839130.5</v>
      </c>
      <c r="P25" s="54">
        <f>AVERAGEIFS('Base Datos Anuales'!U:U,'Base Datos Anuales'!$A:$A,$A25,'Base Datos Anuales'!$C:$C,"&gt;="&amp;VALUE(MID($C25,6,4)))</f>
        <v>100</v>
      </c>
      <c r="Q25" s="54">
        <f>AVERAGEIFS('Base Datos Anuales'!V:V,'Base Datos Anuales'!$A:$A,$A25,'Base Datos Anuales'!$C:$C,"&gt;="&amp;VALUE(MID($C25,6,4)))</f>
        <v>2353753.6275000004</v>
      </c>
      <c r="R25" s="54">
        <f>AVERAGEIFS('Base Datos Anuales'!W:W,'Base Datos Anuales'!$A:$A,$A25,'Base Datos Anuales'!$C:$C,"&gt;="&amp;VALUE(MID($C25,6,4)))</f>
        <v>1.2949999999999999</v>
      </c>
      <c r="S25" s="54">
        <f>AVERAGEIFS('Base Datos Anuales'!X:X,'Base Datos Anuales'!$A:$A,$A25,'Base Datos Anuales'!$C:$C,"&gt;="&amp;VALUE(MID($C25,6,4)))</f>
        <v>0</v>
      </c>
    </row>
    <row r="26" spans="1:19" x14ac:dyDescent="0.2">
      <c r="A26" s="59">
        <v>56</v>
      </c>
      <c r="B26" s="58" t="str">
        <f>VLOOKUP(A26,[1]Respondent_ID!$A$4:$B$847,2,FALSE)</f>
        <v xml:space="preserve">Florida Power &amp; Light Company                                         </v>
      </c>
      <c r="C26" s="52" t="str">
        <f t="shared" si="0"/>
        <v>Prom 2017/2020</v>
      </c>
      <c r="D26" s="53">
        <f>AVERAGEIFS('Base Datos Anuales'!D:D,'Base Datos Anuales'!$A:$A,$A26,'Base Datos Anuales'!$C:$C,"&gt;="&amp;VALUE(MID($C26,6,4)))</f>
        <v>18221578565.085152</v>
      </c>
      <c r="E26" s="53">
        <f>AVERAGEIFS('Base Datos Anuales'!E:E,'Base Datos Anuales'!$A:$A,$A26,'Base Datos Anuales'!$C:$C,"&gt;="&amp;VALUE(MID($C26,6,4)))</f>
        <v>1068352554.8057292</v>
      </c>
      <c r="F26" s="53">
        <f>AVERAGEIFS('Base Datos Anuales'!F:F,'Base Datos Anuales'!$A:$A,$A26,'Base Datos Anuales'!$C:$C,"&gt;="&amp;VALUE(MID($C26,6,4)))</f>
        <v>159760314.38777784</v>
      </c>
      <c r="G26" s="53">
        <f>AVERAGEIFS('Base Datos Anuales'!G:G,'Base Datos Anuales'!$A:$A,$A26,'Base Datos Anuales'!$C:$C,"&gt;="&amp;VALUE(MID($C26,6,4)))</f>
        <v>660844664.1625787</v>
      </c>
      <c r="H26" s="53">
        <f>AVERAGEIFS('Base Datos Anuales'!K:K,'Base Datos Anuales'!$A:$A,$A26,'Base Datos Anuales'!$C:$C,"&gt;="&amp;VALUE(MID($C26,6,4)))</f>
        <v>164154405.78761744</v>
      </c>
      <c r="I26" s="61">
        <v>56</v>
      </c>
      <c r="J26" s="53" t="s">
        <v>145</v>
      </c>
      <c r="K26" s="53">
        <f>AVERAGEIFS('Base Datos Anuales'!L:L,'Base Datos Anuales'!$A:$A,$A26,'Base Datos Anuales'!$C:$C,"&gt;="&amp;VALUE(MID($C26,6,4)))</f>
        <v>111096121.25</v>
      </c>
      <c r="L26" s="53">
        <f>AVERAGEIFS('Base Datos Anuales'!M:M,'Base Datos Anuales'!$A:$A,$A26,'Base Datos Anuales'!$C:$C,"&gt;="&amp;VALUE(MID($C26,6,4)))</f>
        <v>6856545</v>
      </c>
      <c r="M26" s="53">
        <f>AVERAGEIFS('Base Datos Anuales'!N:N,'Base Datos Anuales'!$A:$A,$A26,'Base Datos Anuales'!$C:$C,"&gt;="&amp;VALUE(MID($C26,6,4)))</f>
        <v>5015434.25</v>
      </c>
      <c r="N26" s="53">
        <f>AVERAGEIFS('Base Datos Anuales'!S:S,'Base Datos Anuales'!$A:$A,$A26,'Base Datos Anuales'!$C:$C,"&gt;="&amp;VALUE(MID($C26,6,4)))</f>
        <v>181465.17821370106</v>
      </c>
      <c r="O26" s="53">
        <f>AVERAGEIFS('Base Datos Anuales'!T:T,'Base Datos Anuales'!$A:$A,$A26,'Base Datos Anuales'!$C:$C,"&gt;="&amp;VALUE(MID($C26,6,4)))</f>
        <v>268238847.77500001</v>
      </c>
      <c r="P26" s="54">
        <f>AVERAGEIFS('Base Datos Anuales'!U:U,'Base Datos Anuales'!$A:$A,$A26,'Base Datos Anuales'!$C:$C,"&gt;="&amp;VALUE(MID($C26,6,4)))</f>
        <v>53.547499999999999</v>
      </c>
      <c r="Q26" s="54">
        <f>AVERAGEIFS('Base Datos Anuales'!V:V,'Base Datos Anuales'!$A:$A,$A26,'Base Datos Anuales'!$C:$C,"&gt;="&amp;VALUE(MID($C26,6,4)))</f>
        <v>5142571.2324999999</v>
      </c>
      <c r="R26" s="54">
        <f>AVERAGEIFS('Base Datos Anuales'!W:W,'Base Datos Anuales'!$A:$A,$A26,'Base Datos Anuales'!$C:$C,"&gt;="&amp;VALUE(MID($C26,6,4)))</f>
        <v>1.0325</v>
      </c>
      <c r="S26" s="54">
        <f>AVERAGEIFS('Base Datos Anuales'!X:X,'Base Datos Anuales'!$A:$A,$A26,'Base Datos Anuales'!$C:$C,"&gt;="&amp;VALUE(MID($C26,6,4)))</f>
        <v>0</v>
      </c>
    </row>
    <row r="27" spans="1:19" x14ac:dyDescent="0.2">
      <c r="A27" s="59">
        <v>57</v>
      </c>
      <c r="B27" s="58" t="str">
        <f>VLOOKUP(A27,[1]Respondent_ID!$A$4:$B$847,2,FALSE)</f>
        <v xml:space="preserve">Georgia Power Company                                                 </v>
      </c>
      <c r="C27" s="52" t="str">
        <f t="shared" si="0"/>
        <v>Prom 2017/2020</v>
      </c>
      <c r="D27" s="53">
        <f>AVERAGEIFS('Base Datos Anuales'!D:D,'Base Datos Anuales'!$A:$A,$A27,'Base Datos Anuales'!$C:$C,"&gt;="&amp;VALUE(MID($C27,6,4)))</f>
        <v>12637292744.555677</v>
      </c>
      <c r="E27" s="53">
        <f>AVERAGEIFS('Base Datos Anuales'!E:E,'Base Datos Anuales'!$A:$A,$A27,'Base Datos Anuales'!$C:$C,"&gt;="&amp;VALUE(MID($C27,6,4)))</f>
        <v>674807294.88131738</v>
      </c>
      <c r="F27" s="53">
        <f>AVERAGEIFS('Base Datos Anuales'!F:F,'Base Datos Anuales'!$A:$A,$A27,'Base Datos Anuales'!$C:$C,"&gt;="&amp;VALUE(MID($C27,6,4)))</f>
        <v>302838616.45628339</v>
      </c>
      <c r="G27" s="53">
        <f>AVERAGEIFS('Base Datos Anuales'!G:G,'Base Datos Anuales'!$A:$A,$A27,'Base Datos Anuales'!$C:$C,"&gt;="&amp;VALUE(MID($C27,6,4)))</f>
        <v>264850498.94785637</v>
      </c>
      <c r="H27" s="53">
        <f>AVERAGEIFS('Base Datos Anuales'!K:K,'Base Datos Anuales'!$A:$A,$A27,'Base Datos Anuales'!$C:$C,"&gt;="&amp;VALUE(MID($C27,6,4)))</f>
        <v>143680951.6581797</v>
      </c>
      <c r="I27" s="61">
        <v>57</v>
      </c>
      <c r="J27" s="53" t="s">
        <v>145</v>
      </c>
      <c r="K27" s="53">
        <f>AVERAGEIFS('Base Datos Anuales'!L:L,'Base Datos Anuales'!$A:$A,$A27,'Base Datos Anuales'!$C:$C,"&gt;="&amp;VALUE(MID($C27,6,4)))</f>
        <v>83351905.25</v>
      </c>
      <c r="L27" s="53">
        <f>AVERAGEIFS('Base Datos Anuales'!M:M,'Base Datos Anuales'!$A:$A,$A27,'Base Datos Anuales'!$C:$C,"&gt;="&amp;VALUE(MID($C27,6,4)))</f>
        <v>3941320.5</v>
      </c>
      <c r="M27" s="53">
        <f>AVERAGEIFS('Base Datos Anuales'!N:N,'Base Datos Anuales'!$A:$A,$A27,'Base Datos Anuales'!$C:$C,"&gt;="&amp;VALUE(MID($C27,6,4)))</f>
        <v>2556303.5</v>
      </c>
      <c r="N27" s="53">
        <f>AVERAGEIFS('Base Datos Anuales'!S:S,'Base Datos Anuales'!$A:$A,$A27,'Base Datos Anuales'!$C:$C,"&gt;="&amp;VALUE(MID($C27,6,4)))</f>
        <v>116653.5343877664</v>
      </c>
      <c r="O27" s="53">
        <f>AVERAGEIFS('Base Datos Anuales'!T:T,'Base Datos Anuales'!$A:$A,$A27,'Base Datos Anuales'!$C:$C,"&gt;="&amp;VALUE(MID($C27,6,4)))</f>
        <v>336327098.47499996</v>
      </c>
      <c r="P27" s="54">
        <f>AVERAGEIFS('Base Datos Anuales'!U:U,'Base Datos Anuales'!$A:$A,$A27,'Base Datos Anuales'!$C:$C,"&gt;="&amp;VALUE(MID($C27,6,4)))</f>
        <v>131.39750000000001</v>
      </c>
      <c r="Q27" s="54">
        <f>AVERAGEIFS('Base Datos Anuales'!V:V,'Base Datos Anuales'!$A:$A,$A27,'Base Datos Anuales'!$C:$C,"&gt;="&amp;VALUE(MID($C27,6,4)))</f>
        <v>4457044.1849999996</v>
      </c>
      <c r="R27" s="54">
        <f>AVERAGEIFS('Base Datos Anuales'!W:W,'Base Datos Anuales'!$A:$A,$A27,'Base Datos Anuales'!$C:$C,"&gt;="&amp;VALUE(MID($C27,6,4)))</f>
        <v>1.7449999999999999</v>
      </c>
      <c r="S27" s="54">
        <f>AVERAGEIFS('Base Datos Anuales'!X:X,'Base Datos Anuales'!$A:$A,$A27,'Base Datos Anuales'!$C:$C,"&gt;="&amp;VALUE(MID($C27,6,4)))</f>
        <v>0</v>
      </c>
    </row>
    <row r="28" spans="1:19" x14ac:dyDescent="0.2">
      <c r="A28" s="59">
        <v>59</v>
      </c>
      <c r="B28" s="58" t="str">
        <f>VLOOKUP(A28,[1]Respondent_ID!$A$4:$B$847,2,FALSE)</f>
        <v xml:space="preserve">Liberty Utilities (Granite State Electric) Corp.                      </v>
      </c>
      <c r="C28" s="52" t="str">
        <f t="shared" si="0"/>
        <v>Prom 2017/2020</v>
      </c>
      <c r="D28" s="53">
        <f>AVERAGEIFS('Base Datos Anuales'!D:D,'Base Datos Anuales'!$A:$A,$A28,'Base Datos Anuales'!$C:$C,"&gt;="&amp;VALUE(MID($C28,6,4)))</f>
        <v>295764284.09587467</v>
      </c>
      <c r="E28" s="53">
        <f>AVERAGEIFS('Base Datos Anuales'!E:E,'Base Datos Anuales'!$A:$A,$A28,'Base Datos Anuales'!$C:$C,"&gt;="&amp;VALUE(MID($C28,6,4)))</f>
        <v>6577168.4533542059</v>
      </c>
      <c r="F28" s="53">
        <f>AVERAGEIFS('Base Datos Anuales'!F:F,'Base Datos Anuales'!$A:$A,$A28,'Base Datos Anuales'!$C:$C,"&gt;="&amp;VALUE(MID($C28,6,4)))</f>
        <v>2407372.1396712684</v>
      </c>
      <c r="G28" s="53">
        <f>AVERAGEIFS('Base Datos Anuales'!G:G,'Base Datos Anuales'!$A:$A,$A28,'Base Datos Anuales'!$C:$C,"&gt;="&amp;VALUE(MID($C28,6,4)))</f>
        <v>7304707.284891773</v>
      </c>
      <c r="H28" s="53">
        <f>AVERAGEIFS('Base Datos Anuales'!K:K,'Base Datos Anuales'!$A:$A,$A28,'Base Datos Anuales'!$C:$C,"&gt;="&amp;VALUE(MID($C28,6,4)))</f>
        <v>1637483.0771440184</v>
      </c>
      <c r="I28" s="61">
        <v>59</v>
      </c>
      <c r="J28" s="53" t="s">
        <v>145</v>
      </c>
      <c r="K28" s="53">
        <f>AVERAGEIFS('Base Datos Anuales'!L:L,'Base Datos Anuales'!$A:$A,$A28,'Base Datos Anuales'!$C:$C,"&gt;="&amp;VALUE(MID($C28,6,4)))</f>
        <v>899289.75</v>
      </c>
      <c r="L28" s="53">
        <f>AVERAGEIFS('Base Datos Anuales'!M:M,'Base Datos Anuales'!$A:$A,$A28,'Base Datos Anuales'!$C:$C,"&gt;="&amp;VALUE(MID($C28,6,4)))</f>
        <v>26856</v>
      </c>
      <c r="M28" s="53">
        <f>AVERAGEIFS('Base Datos Anuales'!N:N,'Base Datos Anuales'!$A:$A,$A28,'Base Datos Anuales'!$C:$C,"&gt;="&amp;VALUE(MID($C28,6,4)))</f>
        <v>44436.25</v>
      </c>
      <c r="N28" s="53">
        <f>AVERAGEIFS('Base Datos Anuales'!S:S,'Base Datos Anuales'!$A:$A,$A28,'Base Datos Anuales'!$C:$C,"&gt;="&amp;VALUE(MID($C28,6,4)))</f>
        <v>4921.0326190273508</v>
      </c>
      <c r="O28" s="53">
        <f>AVERAGEIFS('Base Datos Anuales'!T:T,'Base Datos Anuales'!$A:$A,$A28,'Base Datos Anuales'!$C:$C,"&gt;="&amp;VALUE(MID($C28,6,4)))</f>
        <v>12655017.578499999</v>
      </c>
      <c r="P28" s="54">
        <f>AVERAGEIFS('Base Datos Anuales'!U:U,'Base Datos Anuales'!$A:$A,$A28,'Base Datos Anuales'!$C:$C,"&gt;="&amp;VALUE(MID($C28,6,4)))</f>
        <v>286.85725000000002</v>
      </c>
      <c r="Q28" s="54">
        <f>AVERAGEIFS('Base Datos Anuales'!V:V,'Base Datos Anuales'!$A:$A,$A28,'Base Datos Anuales'!$C:$C,"&gt;="&amp;VALUE(MID($C28,6,4)))</f>
        <v>87857.139249999993</v>
      </c>
      <c r="R28" s="54">
        <f>AVERAGEIFS('Base Datos Anuales'!W:W,'Base Datos Anuales'!$A:$A,$A28,'Base Datos Anuales'!$C:$C,"&gt;="&amp;VALUE(MID($C28,6,4)))</f>
        <v>1.98675</v>
      </c>
      <c r="S28" s="54">
        <f>AVERAGEIFS('Base Datos Anuales'!X:X,'Base Datos Anuales'!$A:$A,$A28,'Base Datos Anuales'!$C:$C,"&gt;="&amp;VALUE(MID($C28,6,4)))</f>
        <v>0</v>
      </c>
    </row>
    <row r="29" spans="1:19" x14ac:dyDescent="0.2">
      <c r="A29" s="59">
        <v>61</v>
      </c>
      <c r="B29" s="58" t="str">
        <f>VLOOKUP(A29,[1]Respondent_ID!$A$4:$B$847,2,FALSE)</f>
        <v xml:space="preserve">Green Mountain Power Corp                                             </v>
      </c>
      <c r="C29" s="52" t="str">
        <f t="shared" si="0"/>
        <v>Prom 2017/2020</v>
      </c>
      <c r="D29" s="53">
        <f>AVERAGEIFS('Base Datos Anuales'!D:D,'Base Datos Anuales'!$A:$A,$A29,'Base Datos Anuales'!$C:$C,"&gt;="&amp;VALUE(MID($C29,6,4)))</f>
        <v>1384702560.1476791</v>
      </c>
      <c r="E29" s="53">
        <f>AVERAGEIFS('Base Datos Anuales'!E:E,'Base Datos Anuales'!$A:$A,$A29,'Base Datos Anuales'!$C:$C,"&gt;="&amp;VALUE(MID($C29,6,4)))</f>
        <v>66548756.330271855</v>
      </c>
      <c r="F29" s="53">
        <f>AVERAGEIFS('Base Datos Anuales'!F:F,'Base Datos Anuales'!$A:$A,$A29,'Base Datos Anuales'!$C:$C,"&gt;="&amp;VALUE(MID($C29,6,4)))</f>
        <v>10464032.103749054</v>
      </c>
      <c r="G29" s="53">
        <f>AVERAGEIFS('Base Datos Anuales'!G:G,'Base Datos Anuales'!$A:$A,$A29,'Base Datos Anuales'!$C:$C,"&gt;="&amp;VALUE(MID($C29,6,4)))</f>
        <v>39399646.419793859</v>
      </c>
      <c r="H29" s="53">
        <f>AVERAGEIFS('Base Datos Anuales'!K:K,'Base Datos Anuales'!$A:$A,$A29,'Base Datos Anuales'!$C:$C,"&gt;="&amp;VALUE(MID($C29,6,4)))</f>
        <v>11485293.643342156</v>
      </c>
      <c r="I29" s="61">
        <v>61</v>
      </c>
      <c r="J29" s="53" t="s">
        <v>145</v>
      </c>
      <c r="K29" s="53">
        <f>AVERAGEIFS('Base Datos Anuales'!L:L,'Base Datos Anuales'!$A:$A,$A29,'Base Datos Anuales'!$C:$C,"&gt;="&amp;VALUE(MID($C29,6,4)))</f>
        <v>4134579.5</v>
      </c>
      <c r="L29" s="53">
        <f>AVERAGEIFS('Base Datos Anuales'!M:M,'Base Datos Anuales'!$A:$A,$A29,'Base Datos Anuales'!$C:$C,"&gt;="&amp;VALUE(MID($C29,6,4)))</f>
        <v>188834</v>
      </c>
      <c r="M29" s="53">
        <f>AVERAGEIFS('Base Datos Anuales'!N:N,'Base Datos Anuales'!$A:$A,$A29,'Base Datos Anuales'!$C:$C,"&gt;="&amp;VALUE(MID($C29,6,4)))</f>
        <v>265537.25</v>
      </c>
      <c r="N29" s="53">
        <f>AVERAGEIFS('Base Datos Anuales'!S:S,'Base Datos Anuales'!$A:$A,$A29,'Base Datos Anuales'!$C:$C,"&gt;="&amp;VALUE(MID($C29,6,4)))</f>
        <v>16356.766552205319</v>
      </c>
      <c r="O29" s="53">
        <f>AVERAGEIFS('Base Datos Anuales'!T:T,'Base Datos Anuales'!$A:$A,$A29,'Base Datos Anuales'!$C:$C,"&gt;="&amp;VALUE(MID($C29,6,4)))</f>
        <v>62383929.600000001</v>
      </c>
      <c r="P29" s="54">
        <f>AVERAGEIFS('Base Datos Anuales'!U:U,'Base Datos Anuales'!$A:$A,$A29,'Base Datos Anuales'!$C:$C,"&gt;="&amp;VALUE(MID($C29,6,4)))</f>
        <v>234.95500000000001</v>
      </c>
      <c r="Q29" s="54">
        <f>AVERAGEIFS('Base Datos Anuales'!V:V,'Base Datos Anuales'!$A:$A,$A29,'Base Datos Anuales'!$C:$C,"&gt;="&amp;VALUE(MID($C29,6,4)))</f>
        <v>610270.99924999999</v>
      </c>
      <c r="R29" s="54">
        <f>AVERAGEIFS('Base Datos Anuales'!W:W,'Base Datos Anuales'!$A:$A,$A29,'Base Datos Anuales'!$C:$C,"&gt;="&amp;VALUE(MID($C29,6,4)))</f>
        <v>2.29975</v>
      </c>
      <c r="S29" s="54">
        <f>AVERAGEIFS('Base Datos Anuales'!X:X,'Base Datos Anuales'!$A:$A,$A29,'Base Datos Anuales'!$C:$C,"&gt;="&amp;VALUE(MID($C29,6,4)))</f>
        <v>0</v>
      </c>
    </row>
    <row r="30" spans="1:19" x14ac:dyDescent="0.2">
      <c r="A30" s="59">
        <v>62</v>
      </c>
      <c r="B30" s="58" t="str">
        <f>VLOOKUP(A30,[1]Respondent_ID!$A$4:$B$847,2,FALSE)</f>
        <v xml:space="preserve">Gulf Power Company                                                    </v>
      </c>
      <c r="C30" s="52" t="str">
        <f t="shared" si="0"/>
        <v>Prom 2017/2020</v>
      </c>
      <c r="D30" s="53">
        <f>AVERAGEIFS('Base Datos Anuales'!D:D,'Base Datos Anuales'!$A:$A,$A30,'Base Datos Anuales'!$C:$C,"&gt;="&amp;VALUE(MID($C30,6,4)))</f>
        <v>1882432803.3444767</v>
      </c>
      <c r="E30" s="53">
        <f>AVERAGEIFS('Base Datos Anuales'!E:E,'Base Datos Anuales'!$A:$A,$A30,'Base Datos Anuales'!$C:$C,"&gt;="&amp;VALUE(MID($C30,6,4)))</f>
        <v>110566912.15518111</v>
      </c>
      <c r="F30" s="53">
        <f>AVERAGEIFS('Base Datos Anuales'!F:F,'Base Datos Anuales'!$A:$A,$A30,'Base Datos Anuales'!$C:$C,"&gt;="&amp;VALUE(MID($C30,6,4)))</f>
        <v>45986239.772276759</v>
      </c>
      <c r="G30" s="53">
        <f>AVERAGEIFS('Base Datos Anuales'!G:G,'Base Datos Anuales'!$A:$A,$A30,'Base Datos Anuales'!$C:$C,"&gt;="&amp;VALUE(MID($C30,6,4)))</f>
        <v>47231340.64979738</v>
      </c>
      <c r="H30" s="53">
        <f>AVERAGEIFS('Base Datos Anuales'!K:K,'Base Datos Anuales'!$A:$A,$A30,'Base Datos Anuales'!$C:$C,"&gt;="&amp;VALUE(MID($C30,6,4)))</f>
        <v>32901780.76934189</v>
      </c>
      <c r="I30" s="61">
        <v>62</v>
      </c>
      <c r="J30" s="53" t="s">
        <v>145</v>
      </c>
      <c r="K30" s="53">
        <f>AVERAGEIFS('Base Datos Anuales'!L:L,'Base Datos Anuales'!$A:$A,$A30,'Base Datos Anuales'!$C:$C,"&gt;="&amp;VALUE(MID($C30,6,4)))</f>
        <v>10956308.75</v>
      </c>
      <c r="L30" s="53">
        <f>AVERAGEIFS('Base Datos Anuales'!M:M,'Base Datos Anuales'!$A:$A,$A30,'Base Datos Anuales'!$C:$C,"&gt;="&amp;VALUE(MID($C30,6,4)))</f>
        <v>595018.25</v>
      </c>
      <c r="M30" s="53">
        <f>AVERAGEIFS('Base Datos Anuales'!N:N,'Base Datos Anuales'!$A:$A,$A30,'Base Datos Anuales'!$C:$C,"&gt;="&amp;VALUE(MID($C30,6,4)))</f>
        <v>464824</v>
      </c>
      <c r="N30" s="53">
        <f>AVERAGEIFS('Base Datos Anuales'!S:S,'Base Datos Anuales'!$A:$A,$A30,'Base Datos Anuales'!$C:$C,"&gt;="&amp;VALUE(MID($C30,6,4)))</f>
        <v>32278.915190819396</v>
      </c>
      <c r="O30" s="53">
        <f>AVERAGEIFS('Base Datos Anuales'!T:T,'Base Datos Anuales'!$A:$A,$A30,'Base Datos Anuales'!$C:$C,"&gt;="&amp;VALUE(MID($C30,6,4)))</f>
        <v>40129590.857499994</v>
      </c>
      <c r="P30" s="54">
        <f>AVERAGEIFS('Base Datos Anuales'!U:U,'Base Datos Anuales'!$A:$A,$A30,'Base Datos Anuales'!$C:$C,"&gt;="&amp;VALUE(MID($C30,6,4)))</f>
        <v>86.5</v>
      </c>
      <c r="Q30" s="54">
        <f>AVERAGEIFS('Base Datos Anuales'!V:V,'Base Datos Anuales'!$A:$A,$A30,'Base Datos Anuales'!$C:$C,"&gt;="&amp;VALUE(MID($C30,6,4)))</f>
        <v>732618.67249999999</v>
      </c>
      <c r="R30" s="54">
        <f>AVERAGEIFS('Base Datos Anuales'!W:W,'Base Datos Anuales'!$A:$A,$A30,'Base Datos Anuales'!$C:$C,"&gt;="&amp;VALUE(MID($C30,6,4)))</f>
        <v>1.5745</v>
      </c>
      <c r="S30" s="54">
        <f>AVERAGEIFS('Base Datos Anuales'!X:X,'Base Datos Anuales'!$A:$A,$A30,'Base Datos Anuales'!$C:$C,"&gt;="&amp;VALUE(MID($C30,6,4)))</f>
        <v>0</v>
      </c>
    </row>
    <row r="31" spans="1:19" x14ac:dyDescent="0.2">
      <c r="A31" s="59">
        <v>70</v>
      </c>
      <c r="B31" s="58" t="str">
        <f>VLOOKUP(A31,[1]Respondent_ID!$A$4:$B$847,2,FALSE)</f>
        <v xml:space="preserve">Idaho Power Company                                                   </v>
      </c>
      <c r="C31" s="52" t="str">
        <f t="shared" si="0"/>
        <v>Prom 2017/2020</v>
      </c>
      <c r="D31" s="53">
        <f>AVERAGEIFS('Base Datos Anuales'!D:D,'Base Datos Anuales'!$A:$A,$A31,'Base Datos Anuales'!$C:$C,"&gt;="&amp;VALUE(MID($C31,6,4)))</f>
        <v>2507784611.8193741</v>
      </c>
      <c r="E31" s="53">
        <f>AVERAGEIFS('Base Datos Anuales'!E:E,'Base Datos Anuales'!$A:$A,$A31,'Base Datos Anuales'!$C:$C,"&gt;="&amp;VALUE(MID($C31,6,4)))</f>
        <v>151144222.59578782</v>
      </c>
      <c r="F31" s="53">
        <f>AVERAGEIFS('Base Datos Anuales'!F:F,'Base Datos Anuales'!$A:$A,$A31,'Base Datos Anuales'!$C:$C,"&gt;="&amp;VALUE(MID($C31,6,4)))</f>
        <v>74820478.903109744</v>
      </c>
      <c r="G31" s="53">
        <f>AVERAGEIFS('Base Datos Anuales'!G:G,'Base Datos Anuales'!$A:$A,$A31,'Base Datos Anuales'!$C:$C,"&gt;="&amp;VALUE(MID($C31,6,4)))</f>
        <v>48397026.232335381</v>
      </c>
      <c r="H31" s="53">
        <f>AVERAGEIFS('Base Datos Anuales'!K:K,'Base Datos Anuales'!$A:$A,$A31,'Base Datos Anuales'!$C:$C,"&gt;="&amp;VALUE(MID($C31,6,4)))</f>
        <v>70322060.501959503</v>
      </c>
      <c r="I31" s="61">
        <v>70</v>
      </c>
      <c r="J31" s="53" t="s">
        <v>145</v>
      </c>
      <c r="K31" s="53">
        <f>AVERAGEIFS('Base Datos Anuales'!L:L,'Base Datos Anuales'!$A:$A,$A31,'Base Datos Anuales'!$C:$C,"&gt;="&amp;VALUE(MID($C31,6,4)))</f>
        <v>14630612.5</v>
      </c>
      <c r="L31" s="53">
        <f>AVERAGEIFS('Base Datos Anuales'!M:M,'Base Datos Anuales'!$A:$A,$A31,'Base Datos Anuales'!$C:$C,"&gt;="&amp;VALUE(MID($C31,6,4)))</f>
        <v>1182572</v>
      </c>
      <c r="M31" s="53">
        <f>AVERAGEIFS('Base Datos Anuales'!N:N,'Base Datos Anuales'!$A:$A,$A31,'Base Datos Anuales'!$C:$C,"&gt;="&amp;VALUE(MID($C31,6,4)))</f>
        <v>558979.5</v>
      </c>
      <c r="N31" s="53">
        <f>AVERAGEIFS('Base Datos Anuales'!S:S,'Base Datos Anuales'!$A:$A,$A31,'Base Datos Anuales'!$C:$C,"&gt;="&amp;VALUE(MID($C31,6,4)))</f>
        <v>45243.793181799694</v>
      </c>
      <c r="O31" s="53">
        <f>AVERAGEIFS('Base Datos Anuales'!T:T,'Base Datos Anuales'!$A:$A,$A31,'Base Datos Anuales'!$C:$C,"&gt;="&amp;VALUE(MID($C31,6,4)))</f>
        <v>85293812.224999994</v>
      </c>
      <c r="P31" s="54">
        <f>AVERAGEIFS('Base Datos Anuales'!U:U,'Base Datos Anuales'!$A:$A,$A31,'Base Datos Anuales'!$C:$C,"&gt;="&amp;VALUE(MID($C31,6,4)))</f>
        <v>152.9975</v>
      </c>
      <c r="Q31" s="54">
        <f>AVERAGEIFS('Base Datos Anuales'!V:V,'Base Datos Anuales'!$A:$A,$A31,'Base Datos Anuales'!$C:$C,"&gt;="&amp;VALUE(MID($C31,6,4)))</f>
        <v>707368.52750000008</v>
      </c>
      <c r="R31" s="54">
        <f>AVERAGEIFS('Base Datos Anuales'!W:W,'Base Datos Anuales'!$A:$A,$A31,'Base Datos Anuales'!$C:$C,"&gt;="&amp;VALUE(MID($C31,6,4)))</f>
        <v>1.2675000000000001</v>
      </c>
      <c r="S31" s="54">
        <f>AVERAGEIFS('Base Datos Anuales'!X:X,'Base Datos Anuales'!$A:$A,$A31,'Base Datos Anuales'!$C:$C,"&gt;="&amp;VALUE(MID($C31,6,4)))</f>
        <v>0</v>
      </c>
    </row>
    <row r="32" spans="1:19" x14ac:dyDescent="0.2">
      <c r="A32" s="59">
        <v>73</v>
      </c>
      <c r="B32" s="58" t="str">
        <f>VLOOKUP(A32,[1]Respondent_ID!$A$4:$B$847,2,FALSE)</f>
        <v xml:space="preserve">Indiana Michigan Power Company                                        </v>
      </c>
      <c r="C32" s="52" t="str">
        <f t="shared" si="0"/>
        <v>Prom 2017/2020</v>
      </c>
      <c r="D32" s="53">
        <f>AVERAGEIFS('Base Datos Anuales'!D:D,'Base Datos Anuales'!$A:$A,$A32,'Base Datos Anuales'!$C:$C,"&gt;="&amp;VALUE(MID($C32,6,4)))</f>
        <v>2403421006.5621071</v>
      </c>
      <c r="E32" s="53">
        <f>AVERAGEIFS('Base Datos Anuales'!E:E,'Base Datos Anuales'!$A:$A,$A32,'Base Datos Anuales'!$C:$C,"&gt;="&amp;VALUE(MID($C32,6,4)))</f>
        <v>122683465.23547152</v>
      </c>
      <c r="F32" s="53">
        <f>AVERAGEIFS('Base Datos Anuales'!F:F,'Base Datos Anuales'!$A:$A,$A32,'Base Datos Anuales'!$C:$C,"&gt;="&amp;VALUE(MID($C32,6,4)))</f>
        <v>49813157.181838952</v>
      </c>
      <c r="G32" s="53">
        <f>AVERAGEIFS('Base Datos Anuales'!G:G,'Base Datos Anuales'!$A:$A,$A32,'Base Datos Anuales'!$C:$C,"&gt;="&amp;VALUE(MID($C32,6,4)))</f>
        <v>73910352.076623172</v>
      </c>
      <c r="H32" s="53">
        <f>AVERAGEIFS('Base Datos Anuales'!K:K,'Base Datos Anuales'!$A:$A,$A32,'Base Datos Anuales'!$C:$C,"&gt;="&amp;VALUE(MID($C32,6,4)))</f>
        <v>18588102.338522337</v>
      </c>
      <c r="I32" s="61">
        <v>73</v>
      </c>
      <c r="J32" s="53" t="s">
        <v>145</v>
      </c>
      <c r="K32" s="53">
        <f>AVERAGEIFS('Base Datos Anuales'!L:L,'Base Datos Anuales'!$A:$A,$A32,'Base Datos Anuales'!$C:$C,"&gt;="&amp;VALUE(MID($C32,6,4)))</f>
        <v>17854459.75</v>
      </c>
      <c r="L32" s="53">
        <f>AVERAGEIFS('Base Datos Anuales'!M:M,'Base Datos Anuales'!$A:$A,$A32,'Base Datos Anuales'!$C:$C,"&gt;="&amp;VALUE(MID($C32,6,4)))</f>
        <v>1584376.75</v>
      </c>
      <c r="M32" s="53">
        <f>AVERAGEIFS('Base Datos Anuales'!N:N,'Base Datos Anuales'!$A:$A,$A32,'Base Datos Anuales'!$C:$C,"&gt;="&amp;VALUE(MID($C32,6,4)))</f>
        <v>596230</v>
      </c>
      <c r="N32" s="53">
        <f>AVERAGEIFS('Base Datos Anuales'!S:S,'Base Datos Anuales'!$A:$A,$A32,'Base Datos Anuales'!$C:$C,"&gt;="&amp;VALUE(MID($C32,6,4)))</f>
        <v>35259.930377779616</v>
      </c>
      <c r="O32" s="53">
        <f>AVERAGEIFS('Base Datos Anuales'!T:T,'Base Datos Anuales'!$A:$A,$A32,'Base Datos Anuales'!$C:$C,"&gt;="&amp;VALUE(MID($C32,6,4)))</f>
        <v>102165073.375</v>
      </c>
      <c r="P32" s="54">
        <f>AVERAGEIFS('Base Datos Anuales'!U:U,'Base Datos Anuales'!$A:$A,$A32,'Base Datos Anuales'!$C:$C,"&gt;="&amp;VALUE(MID($C32,6,4)))</f>
        <v>171.375</v>
      </c>
      <c r="Q32" s="54">
        <f>AVERAGEIFS('Base Datos Anuales'!V:V,'Base Datos Anuales'!$A:$A,$A32,'Base Datos Anuales'!$C:$C,"&gt;="&amp;VALUE(MID($C32,6,4)))</f>
        <v>727408.75699999998</v>
      </c>
      <c r="R32" s="54">
        <f>AVERAGEIFS('Base Datos Anuales'!W:W,'Base Datos Anuales'!$A:$A,$A32,'Base Datos Anuales'!$C:$C,"&gt;="&amp;VALUE(MID($C32,6,4)))</f>
        <v>1.22</v>
      </c>
      <c r="S32" s="54">
        <f>AVERAGEIFS('Base Datos Anuales'!X:X,'Base Datos Anuales'!$A:$A,$A32,'Base Datos Anuales'!$C:$C,"&gt;="&amp;VALUE(MID($C32,6,4)))</f>
        <v>0</v>
      </c>
    </row>
    <row r="33" spans="1:19" x14ac:dyDescent="0.2">
      <c r="A33" s="59">
        <v>74</v>
      </c>
      <c r="B33" s="58" t="str">
        <f>VLOOKUP(A33,[1]Respondent_ID!$A$4:$B$847,2,FALSE)</f>
        <v xml:space="preserve">Indianapolis Power &amp; Light Company                                    </v>
      </c>
      <c r="C33" s="52" t="str">
        <f t="shared" si="0"/>
        <v>Prom 2017/2020</v>
      </c>
      <c r="D33" s="53">
        <f>AVERAGEIFS('Base Datos Anuales'!D:D,'Base Datos Anuales'!$A:$A,$A33,'Base Datos Anuales'!$C:$C,"&gt;="&amp;VALUE(MID($C33,6,4)))</f>
        <v>2962208119.2205606</v>
      </c>
      <c r="E33" s="53">
        <f>AVERAGEIFS('Base Datos Anuales'!E:E,'Base Datos Anuales'!$A:$A,$A33,'Base Datos Anuales'!$C:$C,"&gt;="&amp;VALUE(MID($C33,6,4)))</f>
        <v>221618719.83866182</v>
      </c>
      <c r="F33" s="53">
        <f>AVERAGEIFS('Base Datos Anuales'!F:F,'Base Datos Anuales'!$A:$A,$A33,'Base Datos Anuales'!$C:$C,"&gt;="&amp;VALUE(MID($C33,6,4)))</f>
        <v>26441104.021147534</v>
      </c>
      <c r="G33" s="53">
        <f>AVERAGEIFS('Base Datos Anuales'!G:G,'Base Datos Anuales'!$A:$A,$A33,'Base Datos Anuales'!$C:$C,"&gt;="&amp;VALUE(MID($C33,6,4)))</f>
        <v>48633848.984254599</v>
      </c>
      <c r="H33" s="53">
        <f>AVERAGEIFS('Base Datos Anuales'!K:K,'Base Datos Anuales'!$A:$A,$A33,'Base Datos Anuales'!$C:$C,"&gt;="&amp;VALUE(MID($C33,6,4)))</f>
        <v>32407474.320415661</v>
      </c>
      <c r="I33" s="61">
        <v>74</v>
      </c>
      <c r="J33" s="53" t="s">
        <v>145</v>
      </c>
      <c r="K33" s="53">
        <f>AVERAGEIFS('Base Datos Anuales'!L:L,'Base Datos Anuales'!$A:$A,$A33,'Base Datos Anuales'!$C:$C,"&gt;="&amp;VALUE(MID($C33,6,4)))</f>
        <v>13281203.5</v>
      </c>
      <c r="L33" s="53">
        <f>AVERAGEIFS('Base Datos Anuales'!M:M,'Base Datos Anuales'!$A:$A,$A33,'Base Datos Anuales'!$C:$C,"&gt;="&amp;VALUE(MID($C33,6,4)))</f>
        <v>419747.5</v>
      </c>
      <c r="M33" s="53">
        <f>AVERAGEIFS('Base Datos Anuales'!N:N,'Base Datos Anuales'!$A:$A,$A33,'Base Datos Anuales'!$C:$C,"&gt;="&amp;VALUE(MID($C33,6,4)))</f>
        <v>502154.25</v>
      </c>
      <c r="N33" s="53">
        <f>AVERAGEIFS('Base Datos Anuales'!S:S,'Base Datos Anuales'!$A:$A,$A33,'Base Datos Anuales'!$C:$C,"&gt;="&amp;VALUE(MID($C33,6,4)))</f>
        <v>18783.518891987093</v>
      </c>
      <c r="O33" s="53">
        <f>AVERAGEIFS('Base Datos Anuales'!T:T,'Base Datos Anuales'!$A:$A,$A33,'Base Datos Anuales'!$C:$C,"&gt;="&amp;VALUE(MID($C33,6,4)))</f>
        <v>34706727.34725</v>
      </c>
      <c r="P33" s="54">
        <f>AVERAGEIFS('Base Datos Anuales'!U:U,'Base Datos Anuales'!$A:$A,$A33,'Base Datos Anuales'!$C:$C,"&gt;="&amp;VALUE(MID($C33,6,4)))</f>
        <v>69.024000000000001</v>
      </c>
      <c r="Q33" s="54">
        <f>AVERAGEIFS('Base Datos Anuales'!V:V,'Base Datos Anuales'!$A:$A,$A33,'Base Datos Anuales'!$C:$C,"&gt;="&amp;VALUE(MID($C33,6,4)))</f>
        <v>567219.45424999995</v>
      </c>
      <c r="R33" s="54">
        <f>AVERAGEIFS('Base Datos Anuales'!W:W,'Base Datos Anuales'!$A:$A,$A33,'Base Datos Anuales'!$C:$C,"&gt;="&amp;VALUE(MID($C33,6,4)))</f>
        <v>1.1285000000000001</v>
      </c>
      <c r="S33" s="54">
        <f>AVERAGEIFS('Base Datos Anuales'!X:X,'Base Datos Anuales'!$A:$A,$A33,'Base Datos Anuales'!$C:$C,"&gt;="&amp;VALUE(MID($C33,6,4)))</f>
        <v>0</v>
      </c>
    </row>
    <row r="34" spans="1:19" x14ac:dyDescent="0.2">
      <c r="A34" s="59">
        <v>77</v>
      </c>
      <c r="B34" s="58" t="str">
        <f>VLOOKUP(A34,[1]Respondent_ID!$A$4:$B$847,2,FALSE)</f>
        <v xml:space="preserve">Jersey Central Power &amp; Light Company                                  </v>
      </c>
      <c r="C34" s="52" t="str">
        <f t="shared" si="0"/>
        <v>Prom 2017/2020</v>
      </c>
      <c r="D34" s="53">
        <f>AVERAGEIFS('Base Datos Anuales'!D:D,'Base Datos Anuales'!$A:$A,$A34,'Base Datos Anuales'!$C:$C,"&gt;="&amp;VALUE(MID($C34,6,4)))</f>
        <v>6042046237.3074331</v>
      </c>
      <c r="E34" s="53">
        <f>AVERAGEIFS('Base Datos Anuales'!E:E,'Base Datos Anuales'!$A:$A,$A34,'Base Datos Anuales'!$C:$C,"&gt;="&amp;VALUE(MID($C34,6,4)))</f>
        <v>229908837.95940948</v>
      </c>
      <c r="F34" s="53">
        <f>AVERAGEIFS('Base Datos Anuales'!F:F,'Base Datos Anuales'!$A:$A,$A34,'Base Datos Anuales'!$C:$C,"&gt;="&amp;VALUE(MID($C34,6,4)))</f>
        <v>170429163.8398501</v>
      </c>
      <c r="G34" s="53">
        <f>AVERAGEIFS('Base Datos Anuales'!G:G,'Base Datos Anuales'!$A:$A,$A34,'Base Datos Anuales'!$C:$C,"&gt;="&amp;VALUE(MID($C34,6,4)))</f>
        <v>202752828.5140526</v>
      </c>
      <c r="H34" s="53">
        <f>AVERAGEIFS('Base Datos Anuales'!K:K,'Base Datos Anuales'!$A:$A,$A34,'Base Datos Anuales'!$C:$C,"&gt;="&amp;VALUE(MID($C34,6,4)))</f>
        <v>96764780.81401597</v>
      </c>
      <c r="I34" s="61">
        <v>77</v>
      </c>
      <c r="J34" s="53" t="s">
        <v>145</v>
      </c>
      <c r="K34" s="53">
        <f>AVERAGEIFS('Base Datos Anuales'!L:L,'Base Datos Anuales'!$A:$A,$A34,'Base Datos Anuales'!$C:$C,"&gt;="&amp;VALUE(MID($C34,6,4)))</f>
        <v>20416019.25</v>
      </c>
      <c r="L34" s="53">
        <f>AVERAGEIFS('Base Datos Anuales'!M:M,'Base Datos Anuales'!$A:$A,$A34,'Base Datos Anuales'!$C:$C,"&gt;="&amp;VALUE(MID($C34,6,4)))</f>
        <v>810161</v>
      </c>
      <c r="M34" s="53">
        <f>AVERAGEIFS('Base Datos Anuales'!N:N,'Base Datos Anuales'!$A:$A,$A34,'Base Datos Anuales'!$C:$C,"&gt;="&amp;VALUE(MID($C34,6,4)))</f>
        <v>1134263.25</v>
      </c>
      <c r="N34" s="53">
        <f>AVERAGEIFS('Base Datos Anuales'!S:S,'Base Datos Anuales'!$A:$A,$A34,'Base Datos Anuales'!$C:$C,"&gt;="&amp;VALUE(MID($C34,6,4)))</f>
        <v>37730.877226677192</v>
      </c>
      <c r="O34" s="53">
        <f>AVERAGEIFS('Base Datos Anuales'!T:T,'Base Datos Anuales'!$A:$A,$A34,'Base Datos Anuales'!$C:$C,"&gt;="&amp;VALUE(MID($C34,6,4)))</f>
        <v>184682551.73175001</v>
      </c>
      <c r="P34" s="54">
        <f>AVERAGEIFS('Base Datos Anuales'!U:U,'Base Datos Anuales'!$A:$A,$A34,'Base Datos Anuales'!$C:$C,"&gt;="&amp;VALUE(MID($C34,6,4)))</f>
        <v>162.66524999999999</v>
      </c>
      <c r="Q34" s="54">
        <f>AVERAGEIFS('Base Datos Anuales'!V:V,'Base Datos Anuales'!$A:$A,$A34,'Base Datos Anuales'!$C:$C,"&gt;="&amp;VALUE(MID($C34,6,4)))</f>
        <v>2363845.1452500001</v>
      </c>
      <c r="R34" s="54">
        <f>AVERAGEIFS('Base Datos Anuales'!W:W,'Base Datos Anuales'!$A:$A,$A34,'Base Datos Anuales'!$C:$C,"&gt;="&amp;VALUE(MID($C34,6,4)))</f>
        <v>2.0802500000000004</v>
      </c>
      <c r="S34" s="54">
        <f>AVERAGEIFS('Base Datos Anuales'!X:X,'Base Datos Anuales'!$A:$A,$A34,'Base Datos Anuales'!$C:$C,"&gt;="&amp;VALUE(MID($C34,6,4)))</f>
        <v>0</v>
      </c>
    </row>
    <row r="35" spans="1:19" x14ac:dyDescent="0.2">
      <c r="A35" s="59">
        <v>81</v>
      </c>
      <c r="B35" s="58" t="str">
        <f>VLOOKUP(A35,[1]Respondent_ID!$A$4:$B$847,2,FALSE)</f>
        <v xml:space="preserve">Kentucky Power Company                                                </v>
      </c>
      <c r="C35" s="52" t="str">
        <f t="shared" si="0"/>
        <v>Prom 2017/2020</v>
      </c>
      <c r="D35" s="53">
        <f>AVERAGEIFS('Base Datos Anuales'!D:D,'Base Datos Anuales'!$A:$A,$A35,'Base Datos Anuales'!$C:$C,"&gt;="&amp;VALUE(MID($C35,6,4)))</f>
        <v>1001859043.4036155</v>
      </c>
      <c r="E35" s="53">
        <f>AVERAGEIFS('Base Datos Anuales'!E:E,'Base Datos Anuales'!$A:$A,$A35,'Base Datos Anuales'!$C:$C,"&gt;="&amp;VALUE(MID($C35,6,4)))</f>
        <v>30342715.178827107</v>
      </c>
      <c r="F35" s="53">
        <f>AVERAGEIFS('Base Datos Anuales'!F:F,'Base Datos Anuales'!$A:$A,$A35,'Base Datos Anuales'!$C:$C,"&gt;="&amp;VALUE(MID($C35,6,4)))</f>
        <v>12263580.129072413</v>
      </c>
      <c r="G35" s="53">
        <f>AVERAGEIFS('Base Datos Anuales'!G:G,'Base Datos Anuales'!$A:$A,$A35,'Base Datos Anuales'!$C:$C,"&gt;="&amp;VALUE(MID($C35,6,4)))</f>
        <v>43928143.610696875</v>
      </c>
      <c r="H35" s="53">
        <f>AVERAGEIFS('Base Datos Anuales'!K:K,'Base Datos Anuales'!$A:$A,$A35,'Base Datos Anuales'!$C:$C,"&gt;="&amp;VALUE(MID($C35,6,4)))</f>
        <v>8170732.2531925067</v>
      </c>
      <c r="I35" s="61">
        <v>81</v>
      </c>
      <c r="J35" s="53" t="s">
        <v>145</v>
      </c>
      <c r="K35" s="53">
        <f>AVERAGEIFS('Base Datos Anuales'!L:L,'Base Datos Anuales'!$A:$A,$A35,'Base Datos Anuales'!$C:$C,"&gt;="&amp;VALUE(MID($C35,6,4)))</f>
        <v>5546520.25</v>
      </c>
      <c r="L35" s="53">
        <f>AVERAGEIFS('Base Datos Anuales'!M:M,'Base Datos Anuales'!$A:$A,$A35,'Base Datos Anuales'!$C:$C,"&gt;="&amp;VALUE(MID($C35,6,4)))</f>
        <v>377724.25</v>
      </c>
      <c r="M35" s="53">
        <f>AVERAGEIFS('Base Datos Anuales'!N:N,'Base Datos Anuales'!$A:$A,$A35,'Base Datos Anuales'!$C:$C,"&gt;="&amp;VALUE(MID($C35,6,4)))</f>
        <v>166367</v>
      </c>
      <c r="N35" s="53">
        <f>AVERAGEIFS('Base Datos Anuales'!S:S,'Base Datos Anuales'!$A:$A,$A35,'Base Datos Anuales'!$C:$C,"&gt;="&amp;VALUE(MID($C35,6,4)))</f>
        <v>16444.171039710596</v>
      </c>
      <c r="O35" s="53">
        <f>AVERAGEIFS('Base Datos Anuales'!T:T,'Base Datos Anuales'!$A:$A,$A35,'Base Datos Anuales'!$C:$C,"&gt;="&amp;VALUE(MID($C35,6,4)))</f>
        <v>74277756.299999997</v>
      </c>
      <c r="P35" s="54">
        <f>AVERAGEIFS('Base Datos Anuales'!U:U,'Base Datos Anuales'!$A:$A,$A35,'Base Datos Anuales'!$C:$C,"&gt;="&amp;VALUE(MID($C35,6,4)))</f>
        <v>446.55</v>
      </c>
      <c r="Q35" s="54">
        <f>AVERAGEIFS('Base Datos Anuales'!V:V,'Base Datos Anuales'!$A:$A,$A35,'Base Datos Anuales'!$C:$C,"&gt;="&amp;VALUE(MID($C35,6,4)))</f>
        <v>430057.25225000002</v>
      </c>
      <c r="R35" s="54">
        <f>AVERAGEIFS('Base Datos Anuales'!W:W,'Base Datos Anuales'!$A:$A,$A35,'Base Datos Anuales'!$C:$C,"&gt;="&amp;VALUE(MID($C35,6,4)))</f>
        <v>2.5852499999999998</v>
      </c>
      <c r="S35" s="54">
        <f>AVERAGEIFS('Base Datos Anuales'!X:X,'Base Datos Anuales'!$A:$A,$A35,'Base Datos Anuales'!$C:$C,"&gt;="&amp;VALUE(MID($C35,6,4)))</f>
        <v>0</v>
      </c>
    </row>
    <row r="36" spans="1:19" x14ac:dyDescent="0.2">
      <c r="A36" s="59">
        <v>82</v>
      </c>
      <c r="B36" s="58" t="str">
        <f>VLOOKUP(A36,[1]Respondent_ID!$A$4:$B$847,2,FALSE)</f>
        <v xml:space="preserve">Kentucky Utilities Company                                            </v>
      </c>
      <c r="C36" s="52" t="str">
        <f t="shared" si="0"/>
        <v>Prom 2017/2020</v>
      </c>
      <c r="D36" s="53">
        <f>AVERAGEIFS('Base Datos Anuales'!D:D,'Base Datos Anuales'!$A:$A,$A36,'Base Datos Anuales'!$C:$C,"&gt;="&amp;VALUE(MID($C36,6,4)))</f>
        <v>2973816660.2416506</v>
      </c>
      <c r="E36" s="53">
        <f>AVERAGEIFS('Base Datos Anuales'!E:E,'Base Datos Anuales'!$A:$A,$A36,'Base Datos Anuales'!$C:$C,"&gt;="&amp;VALUE(MID($C36,6,4)))</f>
        <v>120078551.62910211</v>
      </c>
      <c r="F36" s="53">
        <f>AVERAGEIFS('Base Datos Anuales'!F:F,'Base Datos Anuales'!$A:$A,$A36,'Base Datos Anuales'!$C:$C,"&gt;="&amp;VALUE(MID($C36,6,4)))</f>
        <v>61205033.684852988</v>
      </c>
      <c r="G36" s="53">
        <f>AVERAGEIFS('Base Datos Anuales'!G:G,'Base Datos Anuales'!$A:$A,$A36,'Base Datos Anuales'!$C:$C,"&gt;="&amp;VALUE(MID($C36,6,4)))</f>
        <v>58586460.489796914</v>
      </c>
      <c r="H36" s="53">
        <f>AVERAGEIFS('Base Datos Anuales'!K:K,'Base Datos Anuales'!$A:$A,$A36,'Base Datos Anuales'!$C:$C,"&gt;="&amp;VALUE(MID($C36,6,4)))</f>
        <v>36198328.161481388</v>
      </c>
      <c r="I36" s="61">
        <v>82</v>
      </c>
      <c r="J36" s="53" t="s">
        <v>145</v>
      </c>
      <c r="K36" s="53">
        <f>AVERAGEIFS('Base Datos Anuales'!L:L,'Base Datos Anuales'!$A:$A,$A36,'Base Datos Anuales'!$C:$C,"&gt;="&amp;VALUE(MID($C36,6,4)))</f>
        <v>18344470.75</v>
      </c>
      <c r="L36" s="53">
        <f>AVERAGEIFS('Base Datos Anuales'!M:M,'Base Datos Anuales'!$A:$A,$A36,'Base Datos Anuales'!$C:$C,"&gt;="&amp;VALUE(MID($C36,6,4)))</f>
        <v>1251178</v>
      </c>
      <c r="M36" s="53">
        <f>AVERAGEIFS('Base Datos Anuales'!N:N,'Base Datos Anuales'!$A:$A,$A36,'Base Datos Anuales'!$C:$C,"&gt;="&amp;VALUE(MID($C36,6,4)))</f>
        <v>555172.5</v>
      </c>
      <c r="N36" s="53">
        <f>AVERAGEIFS('Base Datos Anuales'!S:S,'Base Datos Anuales'!$A:$A,$A36,'Base Datos Anuales'!$C:$C,"&gt;="&amp;VALUE(MID($C36,6,4)))</f>
        <v>24391.910917108595</v>
      </c>
      <c r="O36" s="53">
        <f>AVERAGEIFS('Base Datos Anuales'!T:T,'Base Datos Anuales'!$A:$A,$A36,'Base Datos Anuales'!$C:$C,"&gt;="&amp;VALUE(MID($C36,6,4)))</f>
        <v>46816780.797499999</v>
      </c>
      <c r="P36" s="54">
        <f>AVERAGEIFS('Base Datos Anuales'!U:U,'Base Datos Anuales'!$A:$A,$A36,'Base Datos Anuales'!$C:$C,"&gt;="&amp;VALUE(MID($C36,6,4)))</f>
        <v>84.367500000000007</v>
      </c>
      <c r="Q36" s="54">
        <f>AVERAGEIFS('Base Datos Anuales'!V:V,'Base Datos Anuales'!$A:$A,$A36,'Base Datos Anuales'!$C:$C,"&gt;="&amp;VALUE(MID($C36,6,4)))</f>
        <v>562739.80174999998</v>
      </c>
      <c r="R36" s="54">
        <f>AVERAGEIFS('Base Datos Anuales'!W:W,'Base Datos Anuales'!$A:$A,$A36,'Base Datos Anuales'!$C:$C,"&gt;="&amp;VALUE(MID($C36,6,4)))</f>
        <v>1.0142500000000001</v>
      </c>
      <c r="S36" s="54">
        <f>AVERAGEIFS('Base Datos Anuales'!X:X,'Base Datos Anuales'!$A:$A,$A36,'Base Datos Anuales'!$C:$C,"&gt;="&amp;VALUE(MID($C36,6,4)))</f>
        <v>0</v>
      </c>
    </row>
    <row r="37" spans="1:19" x14ac:dyDescent="0.2">
      <c r="A37" s="59">
        <v>83</v>
      </c>
      <c r="B37" s="58" t="str">
        <f>VLOOKUP(A37,[1]Respondent_ID!$A$4:$B$847,2,FALSE)</f>
        <v xml:space="preserve">Kingsport Power Company                                               </v>
      </c>
      <c r="C37" s="52" t="str">
        <f t="shared" si="0"/>
        <v>Prom 2017/2020</v>
      </c>
      <c r="D37" s="53">
        <f>AVERAGEIFS('Base Datos Anuales'!D:D,'Base Datos Anuales'!$A:$A,$A37,'Base Datos Anuales'!$C:$C,"&gt;="&amp;VALUE(MID($C37,6,4)))</f>
        <v>203993094.95827007</v>
      </c>
      <c r="E37" s="53">
        <f>AVERAGEIFS('Base Datos Anuales'!E:E,'Base Datos Anuales'!$A:$A,$A37,'Base Datos Anuales'!$C:$C,"&gt;="&amp;VALUE(MID($C37,6,4)))</f>
        <v>8550283.1594694667</v>
      </c>
      <c r="F37" s="53">
        <f>AVERAGEIFS('Base Datos Anuales'!F:F,'Base Datos Anuales'!$A:$A,$A37,'Base Datos Anuales'!$C:$C,"&gt;="&amp;VALUE(MID($C37,6,4)))</f>
        <v>1910037.2821724773</v>
      </c>
      <c r="G37" s="53">
        <f>AVERAGEIFS('Base Datos Anuales'!G:G,'Base Datos Anuales'!$A:$A,$A37,'Base Datos Anuales'!$C:$C,"&gt;="&amp;VALUE(MID($C37,6,4)))</f>
        <v>6458503.7391530881</v>
      </c>
      <c r="H37" s="53">
        <f>AVERAGEIFS('Base Datos Anuales'!K:K,'Base Datos Anuales'!$A:$A,$A37,'Base Datos Anuales'!$C:$C,"&gt;="&amp;VALUE(MID($C37,6,4)))</f>
        <v>1864675.4935412186</v>
      </c>
      <c r="I37" s="61">
        <v>83</v>
      </c>
      <c r="J37" s="53" t="s">
        <v>145</v>
      </c>
      <c r="K37" s="53">
        <f>AVERAGEIFS('Base Datos Anuales'!L:L,'Base Datos Anuales'!$A:$A,$A37,'Base Datos Anuales'!$C:$C,"&gt;="&amp;VALUE(MID($C37,6,4)))</f>
        <v>1907318</v>
      </c>
      <c r="L37" s="53">
        <f>AVERAGEIFS('Base Datos Anuales'!M:M,'Base Datos Anuales'!$A:$A,$A37,'Base Datos Anuales'!$C:$C,"&gt;="&amp;VALUE(MID($C37,6,4)))</f>
        <v>45699.75</v>
      </c>
      <c r="M37" s="53">
        <f>AVERAGEIFS('Base Datos Anuales'!N:N,'Base Datos Anuales'!$A:$A,$A37,'Base Datos Anuales'!$C:$C,"&gt;="&amp;VALUE(MID($C37,6,4)))</f>
        <v>48151.5</v>
      </c>
      <c r="N37" s="53">
        <f>AVERAGEIFS('Base Datos Anuales'!S:S,'Base Datos Anuales'!$A:$A,$A37,'Base Datos Anuales'!$C:$C,"&gt;="&amp;VALUE(MID($C37,6,4)))</f>
        <v>2116.4137080284527</v>
      </c>
      <c r="O37" s="53">
        <f>AVERAGEIFS('Base Datos Anuales'!T:T,'Base Datos Anuales'!$A:$A,$A37,'Base Datos Anuales'!$C:$C,"&gt;="&amp;VALUE(MID($C37,6,4)))</f>
        <v>12814817.65</v>
      </c>
      <c r="P37" s="54">
        <f>AVERAGEIFS('Base Datos Anuales'!U:U,'Base Datos Anuales'!$A:$A,$A37,'Base Datos Anuales'!$C:$C,"&gt;="&amp;VALUE(MID($C37,6,4)))</f>
        <v>266.10000000000002</v>
      </c>
      <c r="Q37" s="54">
        <f>AVERAGEIFS('Base Datos Anuales'!V:V,'Base Datos Anuales'!$A:$A,$A37,'Base Datos Anuales'!$C:$C,"&gt;="&amp;VALUE(MID($C37,6,4)))</f>
        <v>87179.64</v>
      </c>
      <c r="R37" s="54">
        <f>AVERAGEIFS('Base Datos Anuales'!W:W,'Base Datos Anuales'!$A:$A,$A37,'Base Datos Anuales'!$C:$C,"&gt;="&amp;VALUE(MID($C37,6,4)))</f>
        <v>1.8105</v>
      </c>
      <c r="S37" s="54">
        <f>AVERAGEIFS('Base Datos Anuales'!X:X,'Base Datos Anuales'!$A:$A,$A37,'Base Datos Anuales'!$C:$C,"&gt;="&amp;VALUE(MID($C37,6,4)))</f>
        <v>0</v>
      </c>
    </row>
    <row r="38" spans="1:19" x14ac:dyDescent="0.2">
      <c r="A38" s="59">
        <v>88</v>
      </c>
      <c r="B38" s="58" t="str">
        <f>VLOOKUP(A38,[1]Respondent_ID!$A$4:$B$847,2,FALSE)</f>
        <v xml:space="preserve">Louisville Gas and Electric Company                                   </v>
      </c>
      <c r="C38" s="52" t="str">
        <f t="shared" si="0"/>
        <v>Prom 2017/2020</v>
      </c>
      <c r="D38" s="53">
        <f>AVERAGEIFS('Base Datos Anuales'!D:D,'Base Datos Anuales'!$A:$A,$A38,'Base Datos Anuales'!$C:$C,"&gt;="&amp;VALUE(MID($C38,6,4)))</f>
        <v>1647480429.7815673</v>
      </c>
      <c r="E38" s="53">
        <f>AVERAGEIFS('Base Datos Anuales'!E:E,'Base Datos Anuales'!$A:$A,$A38,'Base Datos Anuales'!$C:$C,"&gt;="&amp;VALUE(MID($C38,6,4)))</f>
        <v>60834391.422819838</v>
      </c>
      <c r="F38" s="53">
        <f>AVERAGEIFS('Base Datos Anuales'!F:F,'Base Datos Anuales'!$A:$A,$A38,'Base Datos Anuales'!$C:$C,"&gt;="&amp;VALUE(MID($C38,6,4)))</f>
        <v>34634815.215905547</v>
      </c>
      <c r="G38" s="53">
        <f>AVERAGEIFS('Base Datos Anuales'!G:G,'Base Datos Anuales'!$A:$A,$A38,'Base Datos Anuales'!$C:$C,"&gt;="&amp;VALUE(MID($C38,6,4)))</f>
        <v>45367600.323242724</v>
      </c>
      <c r="H38" s="53">
        <f>AVERAGEIFS('Base Datos Anuales'!K:K,'Base Datos Anuales'!$A:$A,$A38,'Base Datos Anuales'!$C:$C,"&gt;="&amp;VALUE(MID($C38,6,4)))</f>
        <v>26607347.640358716</v>
      </c>
      <c r="I38" s="61">
        <v>88</v>
      </c>
      <c r="J38" s="53" t="s">
        <v>145</v>
      </c>
      <c r="K38" s="53">
        <f>AVERAGEIFS('Base Datos Anuales'!L:L,'Base Datos Anuales'!$A:$A,$A38,'Base Datos Anuales'!$C:$C,"&gt;="&amp;VALUE(MID($C38,6,4)))</f>
        <v>11563459.25</v>
      </c>
      <c r="L38" s="53">
        <f>AVERAGEIFS('Base Datos Anuales'!M:M,'Base Datos Anuales'!$A:$A,$A38,'Base Datos Anuales'!$C:$C,"&gt;="&amp;VALUE(MID($C38,6,4)))</f>
        <v>552920</v>
      </c>
      <c r="M38" s="53">
        <f>AVERAGEIFS('Base Datos Anuales'!N:N,'Base Datos Anuales'!$A:$A,$A38,'Base Datos Anuales'!$C:$C,"&gt;="&amp;VALUE(MID($C38,6,4)))</f>
        <v>414548.5</v>
      </c>
      <c r="N38" s="53">
        <f>AVERAGEIFS('Base Datos Anuales'!S:S,'Base Datos Anuales'!$A:$A,$A38,'Base Datos Anuales'!$C:$C,"&gt;="&amp;VALUE(MID($C38,6,4)))</f>
        <v>24430.928326778841</v>
      </c>
      <c r="O38" s="53">
        <f>AVERAGEIFS('Base Datos Anuales'!T:T,'Base Datos Anuales'!$A:$A,$A38,'Base Datos Anuales'!$C:$C,"&gt;="&amp;VALUE(MID($C38,6,4)))</f>
        <v>33020874.225000001</v>
      </c>
      <c r="P38" s="54">
        <f>AVERAGEIFS('Base Datos Anuales'!U:U,'Base Datos Anuales'!$A:$A,$A38,'Base Datos Anuales'!$C:$C,"&gt;="&amp;VALUE(MID($C38,6,4)))</f>
        <v>79.685000000000002</v>
      </c>
      <c r="Q38" s="54">
        <f>AVERAGEIFS('Base Datos Anuales'!V:V,'Base Datos Anuales'!$A:$A,$A38,'Base Datos Anuales'!$C:$C,"&gt;="&amp;VALUE(MID($C38,6,4)))</f>
        <v>499333.886</v>
      </c>
      <c r="R38" s="54">
        <f>AVERAGEIFS('Base Datos Anuales'!W:W,'Base Datos Anuales'!$A:$A,$A38,'Base Datos Anuales'!$C:$C,"&gt;="&amp;VALUE(MID($C38,6,4)))</f>
        <v>1.2055</v>
      </c>
      <c r="S38" s="54">
        <f>AVERAGEIFS('Base Datos Anuales'!X:X,'Base Datos Anuales'!$A:$A,$A38,'Base Datos Anuales'!$C:$C,"&gt;="&amp;VALUE(MID($C38,6,4)))</f>
        <v>0</v>
      </c>
    </row>
    <row r="39" spans="1:19" x14ac:dyDescent="0.2">
      <c r="A39" s="59">
        <v>93</v>
      </c>
      <c r="B39" s="58" t="str">
        <f>VLOOKUP(A39,[1]Respondent_ID!$A$4:$B$847,2,FALSE)</f>
        <v xml:space="preserve">Massachusetts Electric Company                                        </v>
      </c>
      <c r="C39" s="52" t="str">
        <f t="shared" si="0"/>
        <v>Prom 2017/2020</v>
      </c>
      <c r="D39" s="53">
        <f>AVERAGEIFS('Base Datos Anuales'!D:D,'Base Datos Anuales'!$A:$A,$A39,'Base Datos Anuales'!$C:$C,"&gt;="&amp;VALUE(MID($C39,6,4)))</f>
        <v>5000241456.7479763</v>
      </c>
      <c r="E39" s="53">
        <f>AVERAGEIFS('Base Datos Anuales'!E:E,'Base Datos Anuales'!$A:$A,$A39,'Base Datos Anuales'!$C:$C,"&gt;="&amp;VALUE(MID($C39,6,4)))</f>
        <v>202714048.63346145</v>
      </c>
      <c r="F39" s="53">
        <f>AVERAGEIFS('Base Datos Anuales'!F:F,'Base Datos Anuales'!$A:$A,$A39,'Base Datos Anuales'!$C:$C,"&gt;="&amp;VALUE(MID($C39,6,4)))</f>
        <v>385386933.76843596</v>
      </c>
      <c r="G39" s="53">
        <f>AVERAGEIFS('Base Datos Anuales'!G:G,'Base Datos Anuales'!$A:$A,$A39,'Base Datos Anuales'!$C:$C,"&gt;="&amp;VALUE(MID($C39,6,4)))</f>
        <v>158534755.39931673</v>
      </c>
      <c r="H39" s="53">
        <f>AVERAGEIFS('Base Datos Anuales'!K:K,'Base Datos Anuales'!$A:$A,$A39,'Base Datos Anuales'!$C:$C,"&gt;="&amp;VALUE(MID($C39,6,4)))</f>
        <v>147422740.97001326</v>
      </c>
      <c r="I39" s="61">
        <v>93</v>
      </c>
      <c r="J39" s="53" t="s">
        <v>145</v>
      </c>
      <c r="K39" s="53">
        <f>AVERAGEIFS('Base Datos Anuales'!L:L,'Base Datos Anuales'!$A:$A,$A39,'Base Datos Anuales'!$C:$C,"&gt;="&amp;VALUE(MID($C39,6,4)))</f>
        <v>12739060.75</v>
      </c>
      <c r="L39" s="53">
        <f>AVERAGEIFS('Base Datos Anuales'!M:M,'Base Datos Anuales'!$A:$A,$A39,'Base Datos Anuales'!$C:$C,"&gt;="&amp;VALUE(MID($C39,6,4)))</f>
        <v>340041.75</v>
      </c>
      <c r="M39" s="53">
        <f>AVERAGEIFS('Base Datos Anuales'!N:N,'Base Datos Anuales'!$A:$A,$A39,'Base Datos Anuales'!$C:$C,"&gt;="&amp;VALUE(MID($C39,6,4)))</f>
        <v>1039231.75</v>
      </c>
      <c r="N39" s="53">
        <f>AVERAGEIFS('Base Datos Anuales'!S:S,'Base Datos Anuales'!$A:$A,$A39,'Base Datos Anuales'!$C:$C,"&gt;="&amp;VALUE(MID($C39,6,4)))</f>
        <v>115003.29828714948</v>
      </c>
      <c r="O39" s="53">
        <f>AVERAGEIFS('Base Datos Anuales'!T:T,'Base Datos Anuales'!$A:$A,$A39,'Base Datos Anuales'!$C:$C,"&gt;="&amp;VALUE(MID($C39,6,4)))</f>
        <v>189947647.55400002</v>
      </c>
      <c r="P39" s="54">
        <f>AVERAGEIFS('Base Datos Anuales'!U:U,'Base Datos Anuales'!$A:$A,$A39,'Base Datos Anuales'!$C:$C,"&gt;="&amp;VALUE(MID($C39,6,4)))</f>
        <v>169.10525000000001</v>
      </c>
      <c r="Q39" s="54">
        <f>AVERAGEIFS('Base Datos Anuales'!V:V,'Base Datos Anuales'!$A:$A,$A39,'Base Datos Anuales'!$C:$C,"&gt;="&amp;VALUE(MID($C39,6,4)))</f>
        <v>1425609.111</v>
      </c>
      <c r="R39" s="54">
        <f>AVERAGEIFS('Base Datos Anuales'!W:W,'Base Datos Anuales'!$A:$A,$A39,'Base Datos Anuales'!$C:$C,"&gt;="&amp;VALUE(MID($C39,6,4)))</f>
        <v>1.36025</v>
      </c>
      <c r="S39" s="54">
        <f>AVERAGEIFS('Base Datos Anuales'!X:X,'Base Datos Anuales'!$A:$A,$A39,'Base Datos Anuales'!$C:$C,"&gt;="&amp;VALUE(MID($C39,6,4)))</f>
        <v>0</v>
      </c>
    </row>
    <row r="40" spans="1:19" x14ac:dyDescent="0.2">
      <c r="A40" s="59">
        <v>95</v>
      </c>
      <c r="B40" s="58" t="str">
        <f>VLOOKUP(A40,[1]Respondent_ID!$A$4:$B$847,2,FALSE)</f>
        <v xml:space="preserve">MDU Resources Group, Inc.                                             </v>
      </c>
      <c r="C40" s="52" t="str">
        <f t="shared" si="0"/>
        <v>Prom 2017/2020</v>
      </c>
      <c r="D40" s="53">
        <f>AVERAGEIFS('Base Datos Anuales'!D:D,'Base Datos Anuales'!$A:$A,$A40,'Base Datos Anuales'!$C:$C,"&gt;="&amp;VALUE(MID($C40,6,4)))</f>
        <v>470990751.06901556</v>
      </c>
      <c r="E40" s="53">
        <f>AVERAGEIFS('Base Datos Anuales'!E:E,'Base Datos Anuales'!$A:$A,$A40,'Base Datos Anuales'!$C:$C,"&gt;="&amp;VALUE(MID($C40,6,4)))</f>
        <v>26941557.704648197</v>
      </c>
      <c r="F40" s="53">
        <f>AVERAGEIFS('Base Datos Anuales'!F:F,'Base Datos Anuales'!$A:$A,$A40,'Base Datos Anuales'!$C:$C,"&gt;="&amp;VALUE(MID($C40,6,4)))</f>
        <v>6081888.218684989</v>
      </c>
      <c r="G40" s="53">
        <f>AVERAGEIFS('Base Datos Anuales'!G:G,'Base Datos Anuales'!$A:$A,$A40,'Base Datos Anuales'!$C:$C,"&gt;="&amp;VALUE(MID($C40,6,4)))</f>
        <v>14810273.761910677</v>
      </c>
      <c r="H40" s="53">
        <f>AVERAGEIFS('Base Datos Anuales'!K:K,'Base Datos Anuales'!$A:$A,$A40,'Base Datos Anuales'!$C:$C,"&gt;="&amp;VALUE(MID($C40,6,4)))</f>
        <v>5724241.8358441722</v>
      </c>
      <c r="I40" s="61">
        <v>95</v>
      </c>
      <c r="J40" s="53" t="s">
        <v>145</v>
      </c>
      <c r="K40" s="53">
        <f>AVERAGEIFS('Base Datos Anuales'!L:L,'Base Datos Anuales'!$A:$A,$A40,'Base Datos Anuales'!$C:$C,"&gt;="&amp;VALUE(MID($C40,6,4)))</f>
        <v>3294925</v>
      </c>
      <c r="L40" s="53">
        <f>AVERAGEIFS('Base Datos Anuales'!M:M,'Base Datos Anuales'!$A:$A,$A40,'Base Datos Anuales'!$C:$C,"&gt;="&amp;VALUE(MID($C40,6,4)))</f>
        <v>292617</v>
      </c>
      <c r="M40" s="53">
        <f>AVERAGEIFS('Base Datos Anuales'!N:N,'Base Datos Anuales'!$A:$A,$A40,'Base Datos Anuales'!$C:$C,"&gt;="&amp;VALUE(MID($C40,6,4)))</f>
        <v>143224</v>
      </c>
      <c r="N40" s="53">
        <f>AVERAGEIFS('Base Datos Anuales'!S:S,'Base Datos Anuales'!$A:$A,$A40,'Base Datos Anuales'!$C:$C,"&gt;="&amp;VALUE(MID($C40,6,4)))</f>
        <v>7656.3115925986849</v>
      </c>
      <c r="O40" s="53">
        <f>AVERAGEIFS('Base Datos Anuales'!T:T,'Base Datos Anuales'!$A:$A,$A40,'Base Datos Anuales'!$C:$C,"&gt;="&amp;VALUE(MID($C40,6,4)))</f>
        <v>27043438.75</v>
      </c>
      <c r="P40" s="54">
        <f>AVERAGEIFS('Base Datos Anuales'!U:U,'Base Datos Anuales'!$A:$A,$A40,'Base Datos Anuales'!$C:$C,"&gt;="&amp;VALUE(MID($C40,6,4)))</f>
        <v>188.75</v>
      </c>
      <c r="Q40" s="54">
        <f>AVERAGEIFS('Base Datos Anuales'!V:V,'Base Datos Anuales'!$A:$A,$A40,'Base Datos Anuales'!$C:$C,"&gt;="&amp;VALUE(MID($C40,6,4)))</f>
        <v>281934.78000000003</v>
      </c>
      <c r="R40" s="54">
        <f>AVERAGEIFS('Base Datos Anuales'!W:W,'Base Datos Anuales'!$A:$A,$A40,'Base Datos Anuales'!$C:$C,"&gt;="&amp;VALUE(MID($C40,6,4)))</f>
        <v>1.9675</v>
      </c>
      <c r="S40" s="54">
        <f>AVERAGEIFS('Base Datos Anuales'!X:X,'Base Datos Anuales'!$A:$A,$A40,'Base Datos Anuales'!$C:$C,"&gt;="&amp;VALUE(MID($C40,6,4)))</f>
        <v>0</v>
      </c>
    </row>
    <row r="41" spans="1:19" x14ac:dyDescent="0.2">
      <c r="A41" s="59">
        <v>96</v>
      </c>
      <c r="B41" s="58" t="str">
        <f>VLOOKUP(A41,[1]Respondent_ID!$A$4:$B$847,2,FALSE)</f>
        <v xml:space="preserve">Metropolitan Edison Company                                           </v>
      </c>
      <c r="C41" s="52" t="str">
        <f t="shared" si="0"/>
        <v>Prom 2017/2020</v>
      </c>
      <c r="D41" s="53">
        <f>AVERAGEIFS('Base Datos Anuales'!D:D,'Base Datos Anuales'!$A:$A,$A41,'Base Datos Anuales'!$C:$C,"&gt;="&amp;VALUE(MID($C41,6,4)))</f>
        <v>2968600039.674036</v>
      </c>
      <c r="E41" s="53">
        <f>AVERAGEIFS('Base Datos Anuales'!E:E,'Base Datos Anuales'!$A:$A,$A41,'Base Datos Anuales'!$C:$C,"&gt;="&amp;VALUE(MID($C41,6,4)))</f>
        <v>143579675.66298553</v>
      </c>
      <c r="F41" s="53">
        <f>AVERAGEIFS('Base Datos Anuales'!F:F,'Base Datos Anuales'!$A:$A,$A41,'Base Datos Anuales'!$C:$C,"&gt;="&amp;VALUE(MID($C41,6,4)))</f>
        <v>63429510.001372367</v>
      </c>
      <c r="G41" s="53">
        <f>AVERAGEIFS('Base Datos Anuales'!G:G,'Base Datos Anuales'!$A:$A,$A41,'Base Datos Anuales'!$C:$C,"&gt;="&amp;VALUE(MID($C41,6,4)))</f>
        <v>77235316.890044719</v>
      </c>
      <c r="H41" s="53">
        <f>AVERAGEIFS('Base Datos Anuales'!K:K,'Base Datos Anuales'!$A:$A,$A41,'Base Datos Anuales'!$C:$C,"&gt;="&amp;VALUE(MID($C41,6,4)))</f>
        <v>51710455.920265563</v>
      </c>
      <c r="I41" s="61">
        <v>96</v>
      </c>
      <c r="J41" s="53" t="s">
        <v>145</v>
      </c>
      <c r="K41" s="53">
        <f>AVERAGEIFS('Base Datos Anuales'!L:L,'Base Datos Anuales'!$A:$A,$A41,'Base Datos Anuales'!$C:$C,"&gt;="&amp;VALUE(MID($C41,6,4)))</f>
        <v>14067848.75</v>
      </c>
      <c r="L41" s="53">
        <f>AVERAGEIFS('Base Datos Anuales'!M:M,'Base Datos Anuales'!$A:$A,$A41,'Base Datos Anuales'!$C:$C,"&gt;="&amp;VALUE(MID($C41,6,4)))</f>
        <v>385546</v>
      </c>
      <c r="M41" s="53">
        <f>AVERAGEIFS('Base Datos Anuales'!N:N,'Base Datos Anuales'!$A:$A,$A41,'Base Datos Anuales'!$C:$C,"&gt;="&amp;VALUE(MID($C41,6,4)))</f>
        <v>571772.25</v>
      </c>
      <c r="N41" s="53">
        <f>AVERAGEIFS('Base Datos Anuales'!S:S,'Base Datos Anuales'!$A:$A,$A41,'Base Datos Anuales'!$C:$C,"&gt;="&amp;VALUE(MID($C41,6,4)))</f>
        <v>28883.667984209078</v>
      </c>
      <c r="O41" s="53">
        <f>AVERAGEIFS('Base Datos Anuales'!T:T,'Base Datos Anuales'!$A:$A,$A41,'Base Datos Anuales'!$C:$C,"&gt;="&amp;VALUE(MID($C41,6,4)))</f>
        <v>93717732.548999995</v>
      </c>
      <c r="P41" s="54">
        <f>AVERAGEIFS('Base Datos Anuales'!U:U,'Base Datos Anuales'!$A:$A,$A41,'Base Datos Anuales'!$C:$C,"&gt;="&amp;VALUE(MID($C41,6,4)))</f>
        <v>163.929</v>
      </c>
      <c r="Q41" s="54">
        <f>AVERAGEIFS('Base Datos Anuales'!V:V,'Base Datos Anuales'!$A:$A,$A41,'Base Datos Anuales'!$C:$C,"&gt;="&amp;VALUE(MID($C41,6,4)))</f>
        <v>967735.18550000014</v>
      </c>
      <c r="R41" s="54">
        <f>AVERAGEIFS('Base Datos Anuales'!W:W,'Base Datos Anuales'!$A:$A,$A41,'Base Datos Anuales'!$C:$C,"&gt;="&amp;VALUE(MID($C41,6,4)))</f>
        <v>1.6924999999999999</v>
      </c>
      <c r="S41" s="54">
        <f>AVERAGEIFS('Base Datos Anuales'!X:X,'Base Datos Anuales'!$A:$A,$A41,'Base Datos Anuales'!$C:$C,"&gt;="&amp;VALUE(MID($C41,6,4)))</f>
        <v>0</v>
      </c>
    </row>
    <row r="42" spans="1:19" x14ac:dyDescent="0.2">
      <c r="A42" s="59">
        <v>98</v>
      </c>
      <c r="B42" s="58" t="str">
        <f>VLOOKUP(A42,[1]Respondent_ID!$A$4:$B$847,2,FALSE)</f>
        <v xml:space="preserve">ALLETE, Inc.                                                          </v>
      </c>
      <c r="C42" s="52" t="str">
        <f t="shared" si="0"/>
        <v>Prom 2017/2020</v>
      </c>
      <c r="D42" s="53">
        <f>AVERAGEIFS('Base Datos Anuales'!D:D,'Base Datos Anuales'!$A:$A,$A42,'Base Datos Anuales'!$C:$C,"&gt;="&amp;VALUE(MID($C42,6,4)))</f>
        <v>910052604.34880841</v>
      </c>
      <c r="E42" s="53">
        <f>AVERAGEIFS('Base Datos Anuales'!E:E,'Base Datos Anuales'!$A:$A,$A42,'Base Datos Anuales'!$C:$C,"&gt;="&amp;VALUE(MID($C42,6,4)))</f>
        <v>92260604.01924035</v>
      </c>
      <c r="F42" s="53">
        <f>AVERAGEIFS('Base Datos Anuales'!F:F,'Base Datos Anuales'!$A:$A,$A42,'Base Datos Anuales'!$C:$C,"&gt;="&amp;VALUE(MID($C42,6,4)))</f>
        <v>18131266.345105227</v>
      </c>
      <c r="G42" s="53">
        <f>AVERAGEIFS('Base Datos Anuales'!G:G,'Base Datos Anuales'!$A:$A,$A42,'Base Datos Anuales'!$C:$C,"&gt;="&amp;VALUE(MID($C42,6,4)))</f>
        <v>24338824.329988535</v>
      </c>
      <c r="H42" s="53">
        <f>AVERAGEIFS('Base Datos Anuales'!K:K,'Base Datos Anuales'!$A:$A,$A42,'Base Datos Anuales'!$C:$C,"&gt;="&amp;VALUE(MID($C42,6,4)))</f>
        <v>15168113.165504873</v>
      </c>
      <c r="I42" s="61">
        <v>98</v>
      </c>
      <c r="J42" s="53" t="s">
        <v>145</v>
      </c>
      <c r="K42" s="53">
        <f>AVERAGEIFS('Base Datos Anuales'!L:L,'Base Datos Anuales'!$A:$A,$A42,'Base Datos Anuales'!$C:$C,"&gt;="&amp;VALUE(MID($C42,6,4)))</f>
        <v>8732500.25</v>
      </c>
      <c r="L42" s="53">
        <f>AVERAGEIFS('Base Datos Anuales'!M:M,'Base Datos Anuales'!$A:$A,$A42,'Base Datos Anuales'!$C:$C,"&gt;="&amp;VALUE(MID($C42,6,4)))</f>
        <v>490977</v>
      </c>
      <c r="M42" s="53">
        <f>AVERAGEIFS('Base Datos Anuales'!N:N,'Base Datos Anuales'!$A:$A,$A42,'Base Datos Anuales'!$C:$C,"&gt;="&amp;VALUE(MID($C42,6,4)))</f>
        <v>147208.25</v>
      </c>
      <c r="N42" s="53">
        <f>AVERAGEIFS('Base Datos Anuales'!S:S,'Base Datos Anuales'!$A:$A,$A42,'Base Datos Anuales'!$C:$C,"&gt;="&amp;VALUE(MID($C42,6,4)))</f>
        <v>10247.904792922698</v>
      </c>
      <c r="O42" s="53">
        <f>AVERAGEIFS('Base Datos Anuales'!T:T,'Base Datos Anuales'!$A:$A,$A42,'Base Datos Anuales'!$C:$C,"&gt;="&amp;VALUE(MID($C42,6,4)))</f>
        <v>18719695.705000002</v>
      </c>
      <c r="P42" s="54">
        <f>AVERAGEIFS('Base Datos Anuales'!U:U,'Base Datos Anuales'!$A:$A,$A42,'Base Datos Anuales'!$C:$C,"&gt;="&amp;VALUE(MID($C42,6,4)))</f>
        <v>127.14750000000001</v>
      </c>
      <c r="Q42" s="54">
        <f>AVERAGEIFS('Base Datos Anuales'!V:V,'Base Datos Anuales'!$A:$A,$A42,'Base Datos Anuales'!$C:$C,"&gt;="&amp;VALUE(MID($C42,6,4)))</f>
        <v>209069.64749999999</v>
      </c>
      <c r="R42" s="54">
        <f>AVERAGEIFS('Base Datos Anuales'!W:W,'Base Datos Anuales'!$A:$A,$A42,'Base Datos Anuales'!$C:$C,"&gt;="&amp;VALUE(MID($C42,6,4)))</f>
        <v>1.42</v>
      </c>
      <c r="S42" s="54">
        <f>AVERAGEIFS('Base Datos Anuales'!X:X,'Base Datos Anuales'!$A:$A,$A42,'Base Datos Anuales'!$C:$C,"&gt;="&amp;VALUE(MID($C42,6,4)))</f>
        <v>0</v>
      </c>
    </row>
    <row r="43" spans="1:19" x14ac:dyDescent="0.2">
      <c r="A43" s="59">
        <v>100</v>
      </c>
      <c r="B43" s="58" t="str">
        <f>VLOOKUP(A43,[1]Respondent_ID!$A$4:$B$847,2,FALSE)</f>
        <v xml:space="preserve">Entergy Mississippi, Inc.                                             </v>
      </c>
      <c r="C43" s="52" t="str">
        <f t="shared" si="0"/>
        <v>Prom 2017/2020</v>
      </c>
      <c r="D43" s="53">
        <f>AVERAGEIFS('Base Datos Anuales'!D:D,'Base Datos Anuales'!$A:$A,$A43,'Base Datos Anuales'!$C:$C,"&gt;="&amp;VALUE(MID($C43,6,4)))</f>
        <v>2854533398.4843674</v>
      </c>
      <c r="E43" s="53">
        <f>AVERAGEIFS('Base Datos Anuales'!E:E,'Base Datos Anuales'!$A:$A,$A43,'Base Datos Anuales'!$C:$C,"&gt;="&amp;VALUE(MID($C43,6,4)))</f>
        <v>71763142.744576842</v>
      </c>
      <c r="F43" s="53">
        <f>AVERAGEIFS('Base Datos Anuales'!F:F,'Base Datos Anuales'!$A:$A,$A43,'Base Datos Anuales'!$C:$C,"&gt;="&amp;VALUE(MID($C43,6,4)))</f>
        <v>38733932.226505399</v>
      </c>
      <c r="G43" s="53">
        <f>AVERAGEIFS('Base Datos Anuales'!G:G,'Base Datos Anuales'!$A:$A,$A43,'Base Datos Anuales'!$C:$C,"&gt;="&amp;VALUE(MID($C43,6,4)))</f>
        <v>55770170.423236519</v>
      </c>
      <c r="H43" s="53">
        <f>AVERAGEIFS('Base Datos Anuales'!K:K,'Base Datos Anuales'!$A:$A,$A43,'Base Datos Anuales'!$C:$C,"&gt;="&amp;VALUE(MID($C43,6,4)))</f>
        <v>41803478.94255285</v>
      </c>
      <c r="I43" s="61">
        <v>100</v>
      </c>
      <c r="J43" s="53" t="s">
        <v>145</v>
      </c>
      <c r="K43" s="53">
        <f>AVERAGEIFS('Base Datos Anuales'!L:L,'Base Datos Anuales'!$A:$A,$A43,'Base Datos Anuales'!$C:$C,"&gt;="&amp;VALUE(MID($C43,6,4)))</f>
        <v>13093903.5</v>
      </c>
      <c r="L43" s="53">
        <f>AVERAGEIFS('Base Datos Anuales'!M:M,'Base Datos Anuales'!$A:$A,$A43,'Base Datos Anuales'!$C:$C,"&gt;="&amp;VALUE(MID($C43,6,4)))</f>
        <v>757180</v>
      </c>
      <c r="M43" s="53">
        <f>AVERAGEIFS('Base Datos Anuales'!N:N,'Base Datos Anuales'!$A:$A,$A43,'Base Datos Anuales'!$C:$C,"&gt;="&amp;VALUE(MID($C43,6,4)))</f>
        <v>450750.5</v>
      </c>
      <c r="N43" s="53">
        <f>AVERAGEIFS('Base Datos Anuales'!S:S,'Base Datos Anuales'!$A:$A,$A43,'Base Datos Anuales'!$C:$C,"&gt;="&amp;VALUE(MID($C43,6,4)))</f>
        <v>16932.56554521573</v>
      </c>
      <c r="O43" s="53">
        <f>AVERAGEIFS('Base Datos Anuales'!T:T,'Base Datos Anuales'!$A:$A,$A43,'Base Datos Anuales'!$C:$C,"&gt;="&amp;VALUE(MID($C43,6,4)))</f>
        <v>106476793.825</v>
      </c>
      <c r="P43" s="54">
        <f>AVERAGEIFS('Base Datos Anuales'!U:U,'Base Datos Anuales'!$A:$A,$A43,'Base Datos Anuales'!$C:$C,"&gt;="&amp;VALUE(MID($C43,6,4)))</f>
        <v>236.2</v>
      </c>
      <c r="Q43" s="54">
        <f>AVERAGEIFS('Base Datos Anuales'!V:V,'Base Datos Anuales'!$A:$A,$A43,'Base Datos Anuales'!$C:$C,"&gt;="&amp;VALUE(MID($C43,6,4)))</f>
        <v>949700.72224999988</v>
      </c>
      <c r="R43" s="54">
        <f>AVERAGEIFS('Base Datos Anuales'!W:W,'Base Datos Anuales'!$A:$A,$A43,'Base Datos Anuales'!$C:$C,"&gt;="&amp;VALUE(MID($C43,6,4)))</f>
        <v>2.1067499999999999</v>
      </c>
      <c r="S43" s="54">
        <f>AVERAGEIFS('Base Datos Anuales'!X:X,'Base Datos Anuales'!$A:$A,$A43,'Base Datos Anuales'!$C:$C,"&gt;="&amp;VALUE(MID($C43,6,4)))</f>
        <v>0</v>
      </c>
    </row>
    <row r="44" spans="1:19" x14ac:dyDescent="0.2">
      <c r="A44" s="59">
        <v>101</v>
      </c>
      <c r="B44" s="58" t="str">
        <f>VLOOKUP(A44,[1]Respondent_ID!$A$4:$B$847,2,FALSE)</f>
        <v xml:space="preserve">MONONGAHELA POWER COMPANY                                             </v>
      </c>
      <c r="C44" s="52" t="str">
        <f t="shared" si="0"/>
        <v>Prom 2017/2020</v>
      </c>
      <c r="D44" s="53">
        <f>AVERAGEIFS('Base Datos Anuales'!D:D,'Base Datos Anuales'!$A:$A,$A44,'Base Datos Anuales'!$C:$C,"&gt;="&amp;VALUE(MID($C44,6,4)))</f>
        <v>2492827657.3187947</v>
      </c>
      <c r="E44" s="53">
        <f>AVERAGEIFS('Base Datos Anuales'!E:E,'Base Datos Anuales'!$A:$A,$A44,'Base Datos Anuales'!$C:$C,"&gt;="&amp;VALUE(MID($C44,6,4)))</f>
        <v>120373805.96556866</v>
      </c>
      <c r="F44" s="53">
        <f>AVERAGEIFS('Base Datos Anuales'!F:F,'Base Datos Anuales'!$A:$A,$A44,'Base Datos Anuales'!$C:$C,"&gt;="&amp;VALUE(MID($C44,6,4)))</f>
        <v>28666835.330943719</v>
      </c>
      <c r="G44" s="53">
        <f>AVERAGEIFS('Base Datos Anuales'!G:G,'Base Datos Anuales'!$A:$A,$A44,'Base Datos Anuales'!$C:$C,"&gt;="&amp;VALUE(MID($C44,6,4)))</f>
        <v>65108327.122342177</v>
      </c>
      <c r="H44" s="53">
        <f>AVERAGEIFS('Base Datos Anuales'!K:K,'Base Datos Anuales'!$A:$A,$A44,'Base Datos Anuales'!$C:$C,"&gt;="&amp;VALUE(MID($C44,6,4)))</f>
        <v>19004456.681938514</v>
      </c>
      <c r="I44" s="61">
        <v>101</v>
      </c>
      <c r="J44" s="53" t="s">
        <v>145</v>
      </c>
      <c r="K44" s="53">
        <f>AVERAGEIFS('Base Datos Anuales'!L:L,'Base Datos Anuales'!$A:$A,$A44,'Base Datos Anuales'!$C:$C,"&gt;="&amp;VALUE(MID($C44,6,4)))</f>
        <v>12085629</v>
      </c>
      <c r="L44" s="53">
        <f>AVERAGEIFS('Base Datos Anuales'!M:M,'Base Datos Anuales'!$A:$A,$A44,'Base Datos Anuales'!$C:$C,"&gt;="&amp;VALUE(MID($C44,6,4)))</f>
        <v>438716.5</v>
      </c>
      <c r="M44" s="53">
        <f>AVERAGEIFS('Base Datos Anuales'!N:N,'Base Datos Anuales'!$A:$A,$A44,'Base Datos Anuales'!$C:$C,"&gt;="&amp;VALUE(MID($C44,6,4)))</f>
        <v>392104</v>
      </c>
      <c r="N44" s="53">
        <f>AVERAGEIFS('Base Datos Anuales'!S:S,'Base Datos Anuales'!$A:$A,$A44,'Base Datos Anuales'!$C:$C,"&gt;="&amp;VALUE(MID($C44,6,4)))</f>
        <v>45408.433660084564</v>
      </c>
      <c r="O44" s="53">
        <f>AVERAGEIFS('Base Datos Anuales'!T:T,'Base Datos Anuales'!$A:$A,$A44,'Base Datos Anuales'!$C:$C,"&gt;="&amp;VALUE(MID($C44,6,4)))</f>
        <v>155063095.43274999</v>
      </c>
      <c r="P44" s="54">
        <f>AVERAGEIFS('Base Datos Anuales'!U:U,'Base Datos Anuales'!$A:$A,$A44,'Base Datos Anuales'!$C:$C,"&gt;="&amp;VALUE(MID($C44,6,4)))</f>
        <v>395.44025000000005</v>
      </c>
      <c r="Q44" s="54">
        <f>AVERAGEIFS('Base Datos Anuales'!V:V,'Base Datos Anuales'!$A:$A,$A44,'Base Datos Anuales'!$C:$C,"&gt;="&amp;VALUE(MID($C44,6,4)))</f>
        <v>963690.91</v>
      </c>
      <c r="R44" s="54">
        <f>AVERAGEIFS('Base Datos Anuales'!W:W,'Base Datos Anuales'!$A:$A,$A44,'Base Datos Anuales'!$C:$C,"&gt;="&amp;VALUE(MID($C44,6,4)))</f>
        <v>2.4575</v>
      </c>
      <c r="S44" s="54">
        <f>AVERAGEIFS('Base Datos Anuales'!X:X,'Base Datos Anuales'!$A:$A,$A44,'Base Datos Anuales'!$C:$C,"&gt;="&amp;VALUE(MID($C44,6,4)))</f>
        <v>0</v>
      </c>
    </row>
    <row r="45" spans="1:19" x14ac:dyDescent="0.2">
      <c r="A45" s="59">
        <v>105</v>
      </c>
      <c r="B45" s="58" t="str">
        <f>VLOOKUP(A45,[1]Respondent_ID!$A$4:$B$847,2,FALSE)</f>
        <v xml:space="preserve">Mt. Carmel Public Utility Co                                          </v>
      </c>
      <c r="C45" s="52" t="str">
        <f t="shared" si="0"/>
        <v>Prom 2017/2020</v>
      </c>
      <c r="D45" s="53">
        <f>AVERAGEIFS('Base Datos Anuales'!D:D,'Base Datos Anuales'!$A:$A,$A45,'Base Datos Anuales'!$C:$C,"&gt;="&amp;VALUE(MID($C45,6,4)))</f>
        <v>37765505.73377315</v>
      </c>
      <c r="E45" s="53">
        <f>AVERAGEIFS('Base Datos Anuales'!E:E,'Base Datos Anuales'!$A:$A,$A45,'Base Datos Anuales'!$C:$C,"&gt;="&amp;VALUE(MID($C45,6,4)))</f>
        <v>2437348.0159631483</v>
      </c>
      <c r="F45" s="53">
        <f>AVERAGEIFS('Base Datos Anuales'!F:F,'Base Datos Anuales'!$A:$A,$A45,'Base Datos Anuales'!$C:$C,"&gt;="&amp;VALUE(MID($C45,6,4)))</f>
        <v>918663.16548748524</v>
      </c>
      <c r="G45" s="53">
        <f>AVERAGEIFS('Base Datos Anuales'!G:G,'Base Datos Anuales'!$A:$A,$A45,'Base Datos Anuales'!$C:$C,"&gt;="&amp;VALUE(MID($C45,6,4)))</f>
        <v>1596169.9280048723</v>
      </c>
      <c r="H45" s="53">
        <f>AVERAGEIFS('Base Datos Anuales'!K:K,'Base Datos Anuales'!$A:$A,$A45,'Base Datos Anuales'!$C:$C,"&gt;="&amp;VALUE(MID($C45,6,4)))</f>
        <v>2016365.9880721497</v>
      </c>
      <c r="I45" s="61">
        <v>105</v>
      </c>
      <c r="J45" s="53" t="s">
        <v>145</v>
      </c>
      <c r="K45" s="53">
        <f>AVERAGEIFS('Base Datos Anuales'!L:L,'Base Datos Anuales'!$A:$A,$A45,'Base Datos Anuales'!$C:$C,"&gt;="&amp;VALUE(MID($C45,6,4)))</f>
        <v>92772.75</v>
      </c>
      <c r="L45" s="53">
        <f>AVERAGEIFS('Base Datos Anuales'!M:M,'Base Datos Anuales'!$A:$A,$A45,'Base Datos Anuales'!$C:$C,"&gt;="&amp;VALUE(MID($C45,6,4)))</f>
        <v>6947</v>
      </c>
      <c r="M45" s="53">
        <f>AVERAGEIFS('Base Datos Anuales'!N:N,'Base Datos Anuales'!$A:$A,$A45,'Base Datos Anuales'!$C:$C,"&gt;="&amp;VALUE(MID($C45,6,4)))</f>
        <v>5314</v>
      </c>
      <c r="N45" s="53">
        <f>AVERAGEIFS('Base Datos Anuales'!S:S,'Base Datos Anuales'!$A:$A,$A45,'Base Datos Anuales'!$C:$C,"&gt;="&amp;VALUE(MID($C45,6,4)))</f>
        <v>370.42584677334628</v>
      </c>
      <c r="O45" s="53">
        <f>AVERAGEIFS('Base Datos Anuales'!T:T,'Base Datos Anuales'!$A:$A,$A45,'Base Datos Anuales'!$C:$C,"&gt;="&amp;VALUE(MID($C45,6,4)))</f>
        <v>267745.125</v>
      </c>
      <c r="P45" s="54">
        <f>AVERAGEIFS('Base Datos Anuales'!U:U,'Base Datos Anuales'!$A:$A,$A45,'Base Datos Anuales'!$C:$C,"&gt;="&amp;VALUE(MID($C45,6,4)))</f>
        <v>50.74</v>
      </c>
      <c r="Q45" s="54">
        <f>AVERAGEIFS('Base Datos Anuales'!V:V,'Base Datos Anuales'!$A:$A,$A45,'Base Datos Anuales'!$C:$C,"&gt;="&amp;VALUE(MID($C45,6,4)))</f>
        <v>11958.945</v>
      </c>
      <c r="R45" s="54">
        <f>AVERAGEIFS('Base Datos Anuales'!W:W,'Base Datos Anuales'!$A:$A,$A45,'Base Datos Anuales'!$C:$C,"&gt;="&amp;VALUE(MID($C45,6,4)))</f>
        <v>2.2450000000000001</v>
      </c>
      <c r="S45" s="54">
        <f>AVERAGEIFS('Base Datos Anuales'!X:X,'Base Datos Anuales'!$A:$A,$A45,'Base Datos Anuales'!$C:$C,"&gt;="&amp;VALUE(MID($C45,6,4)))</f>
        <v>0</v>
      </c>
    </row>
    <row r="46" spans="1:19" x14ac:dyDescent="0.2">
      <c r="A46" s="59">
        <v>107</v>
      </c>
      <c r="B46" s="58" t="str">
        <f>VLOOKUP(A46,[1]Respondent_ID!$A$4:$B$847,2,FALSE)</f>
        <v xml:space="preserve">The Narragansett Electric Company                                     </v>
      </c>
      <c r="C46" s="52" t="str">
        <f t="shared" si="0"/>
        <v>Prom 2017/2020</v>
      </c>
      <c r="D46" s="53">
        <f>AVERAGEIFS('Base Datos Anuales'!D:D,'Base Datos Anuales'!$A:$A,$A46,'Base Datos Anuales'!$C:$C,"&gt;="&amp;VALUE(MID($C46,6,4)))</f>
        <v>2286175581.4439197</v>
      </c>
      <c r="E46" s="53">
        <f>AVERAGEIFS('Base Datos Anuales'!E:E,'Base Datos Anuales'!$A:$A,$A46,'Base Datos Anuales'!$C:$C,"&gt;="&amp;VALUE(MID($C46,6,4)))</f>
        <v>83205971.740222037</v>
      </c>
      <c r="F46" s="53">
        <f>AVERAGEIFS('Base Datos Anuales'!F:F,'Base Datos Anuales'!$A:$A,$A46,'Base Datos Anuales'!$C:$C,"&gt;="&amp;VALUE(MID($C46,6,4)))</f>
        <v>135746377.49137709</v>
      </c>
      <c r="G46" s="53">
        <f>AVERAGEIFS('Base Datos Anuales'!G:G,'Base Datos Anuales'!$A:$A,$A46,'Base Datos Anuales'!$C:$C,"&gt;="&amp;VALUE(MID($C46,6,4)))</f>
        <v>51166999.935810134</v>
      </c>
      <c r="H46" s="53">
        <f>AVERAGEIFS('Base Datos Anuales'!K:K,'Base Datos Anuales'!$A:$A,$A46,'Base Datos Anuales'!$C:$C,"&gt;="&amp;VALUE(MID($C46,6,4)))</f>
        <v>92602476.536057144</v>
      </c>
      <c r="I46" s="61">
        <v>107</v>
      </c>
      <c r="J46" s="53" t="s">
        <v>145</v>
      </c>
      <c r="K46" s="53">
        <f>AVERAGEIFS('Base Datos Anuales'!L:L,'Base Datos Anuales'!$A:$A,$A46,'Base Datos Anuales'!$C:$C,"&gt;="&amp;VALUE(MID($C46,6,4)))</f>
        <v>5591737.75</v>
      </c>
      <c r="L46" s="53">
        <f>AVERAGEIFS('Base Datos Anuales'!M:M,'Base Datos Anuales'!$A:$A,$A46,'Base Datos Anuales'!$C:$C,"&gt;="&amp;VALUE(MID($C46,6,4)))</f>
        <v>248093.25</v>
      </c>
      <c r="M46" s="53">
        <f>AVERAGEIFS('Base Datos Anuales'!N:N,'Base Datos Anuales'!$A:$A,$A46,'Base Datos Anuales'!$C:$C,"&gt;="&amp;VALUE(MID($C46,6,4)))</f>
        <v>462415.5</v>
      </c>
      <c r="N46" s="53">
        <f>AVERAGEIFS('Base Datos Anuales'!S:S,'Base Datos Anuales'!$A:$A,$A46,'Base Datos Anuales'!$C:$C,"&gt;="&amp;VALUE(MID($C46,6,4)))</f>
        <v>25622.354985232712</v>
      </c>
      <c r="O46" s="53">
        <f>AVERAGEIFS('Base Datos Anuales'!T:T,'Base Datos Anuales'!$A:$A,$A46,'Base Datos Anuales'!$C:$C,"&gt;="&amp;VALUE(MID($C46,6,4)))</f>
        <v>30355355.125500001</v>
      </c>
      <c r="P46" s="54">
        <f>AVERAGEIFS('Base Datos Anuales'!U:U,'Base Datos Anuales'!$A:$A,$A46,'Base Datos Anuales'!$C:$C,"&gt;="&amp;VALUE(MID($C46,6,4)))</f>
        <v>65.379500000000007</v>
      </c>
      <c r="Q46" s="54">
        <f>AVERAGEIFS('Base Datos Anuales'!V:V,'Base Datos Anuales'!$A:$A,$A46,'Base Datos Anuales'!$C:$C,"&gt;="&amp;VALUE(MID($C46,6,4)))</f>
        <v>712921.23849999998</v>
      </c>
      <c r="R46" s="54">
        <f>AVERAGEIFS('Base Datos Anuales'!W:W,'Base Datos Anuales'!$A:$A,$A46,'Base Datos Anuales'!$C:$C,"&gt;="&amp;VALUE(MID($C46,6,4)))</f>
        <v>1.5295000000000001</v>
      </c>
      <c r="S46" s="54">
        <f>AVERAGEIFS('Base Datos Anuales'!X:X,'Base Datos Anuales'!$A:$A,$A46,'Base Datos Anuales'!$C:$C,"&gt;="&amp;VALUE(MID($C46,6,4)))</f>
        <v>0</v>
      </c>
    </row>
    <row r="47" spans="1:19" x14ac:dyDescent="0.2">
      <c r="A47" s="59">
        <v>108</v>
      </c>
      <c r="B47" s="58" t="str">
        <f>VLOOKUP(A47,[1]Respondent_ID!$A$4:$B$847,2,FALSE)</f>
        <v xml:space="preserve">Nevada Power Company, d/b/a NV Energy                                 </v>
      </c>
      <c r="C47" s="52" t="str">
        <f t="shared" si="0"/>
        <v>Prom 2017/2020</v>
      </c>
      <c r="D47" s="53">
        <f>AVERAGEIFS('Base Datos Anuales'!D:D,'Base Datos Anuales'!$A:$A,$A47,'Base Datos Anuales'!$C:$C,"&gt;="&amp;VALUE(MID($C47,6,4)))</f>
        <v>3455867600.555666</v>
      </c>
      <c r="E47" s="53">
        <f>AVERAGEIFS('Base Datos Anuales'!E:E,'Base Datos Anuales'!$A:$A,$A47,'Base Datos Anuales'!$C:$C,"&gt;="&amp;VALUE(MID($C47,6,4)))</f>
        <v>208767229.35915324</v>
      </c>
      <c r="F47" s="53">
        <f>AVERAGEIFS('Base Datos Anuales'!F:F,'Base Datos Anuales'!$A:$A,$A47,'Base Datos Anuales'!$C:$C,"&gt;="&amp;VALUE(MID($C47,6,4)))</f>
        <v>82398435.951687992</v>
      </c>
      <c r="G47" s="53">
        <f>AVERAGEIFS('Base Datos Anuales'!G:G,'Base Datos Anuales'!$A:$A,$A47,'Base Datos Anuales'!$C:$C,"&gt;="&amp;VALUE(MID($C47,6,4)))</f>
        <v>23244616.615777355</v>
      </c>
      <c r="H47" s="53">
        <f>AVERAGEIFS('Base Datos Anuales'!K:K,'Base Datos Anuales'!$A:$A,$A47,'Base Datos Anuales'!$C:$C,"&gt;="&amp;VALUE(MID($C47,6,4)))</f>
        <v>38347283.409170046</v>
      </c>
      <c r="I47" s="61">
        <v>108</v>
      </c>
      <c r="J47" s="53" t="s">
        <v>145</v>
      </c>
      <c r="K47" s="53">
        <f>AVERAGEIFS('Base Datos Anuales'!L:L,'Base Datos Anuales'!$A:$A,$A47,'Base Datos Anuales'!$C:$C,"&gt;="&amp;VALUE(MID($C47,6,4)))</f>
        <v>20178887.75</v>
      </c>
      <c r="L47" s="53">
        <f>AVERAGEIFS('Base Datos Anuales'!M:M,'Base Datos Anuales'!$A:$A,$A47,'Base Datos Anuales'!$C:$C,"&gt;="&amp;VALUE(MID($C47,6,4)))</f>
        <v>533896.75</v>
      </c>
      <c r="M47" s="53">
        <f>AVERAGEIFS('Base Datos Anuales'!N:N,'Base Datos Anuales'!$A:$A,$A47,'Base Datos Anuales'!$C:$C,"&gt;="&amp;VALUE(MID($C47,6,4)))</f>
        <v>942974</v>
      </c>
      <c r="N47" s="53">
        <f>AVERAGEIFS('Base Datos Anuales'!S:S,'Base Datos Anuales'!$A:$A,$A47,'Base Datos Anuales'!$C:$C,"&gt;="&amp;VALUE(MID($C47,6,4)))</f>
        <v>35932.738126008335</v>
      </c>
      <c r="O47" s="53">
        <f>AVERAGEIFS('Base Datos Anuales'!T:T,'Base Datos Anuales'!$A:$A,$A47,'Base Datos Anuales'!$C:$C,"&gt;="&amp;VALUE(MID($C47,6,4)))</f>
        <v>38547396.832500003</v>
      </c>
      <c r="P47" s="54">
        <f>AVERAGEIFS('Base Datos Anuales'!U:U,'Base Datos Anuales'!$A:$A,$A47,'Base Datos Anuales'!$C:$C,"&gt;="&amp;VALUE(MID($C47,6,4)))</f>
        <v>40.897500000000001</v>
      </c>
      <c r="Q47" s="54">
        <f>AVERAGEIFS('Base Datos Anuales'!V:V,'Base Datos Anuales'!$A:$A,$A47,'Base Datos Anuales'!$C:$C,"&gt;="&amp;VALUE(MID($C47,6,4)))</f>
        <v>511204.33999999997</v>
      </c>
      <c r="R47" s="54">
        <f>AVERAGEIFS('Base Datos Anuales'!W:W,'Base Datos Anuales'!$A:$A,$A47,'Base Datos Anuales'!$C:$C,"&gt;="&amp;VALUE(MID($C47,6,4)))</f>
        <v>0.54249999999999998</v>
      </c>
      <c r="S47" s="54">
        <f>AVERAGEIFS('Base Datos Anuales'!X:X,'Base Datos Anuales'!$A:$A,$A47,'Base Datos Anuales'!$C:$C,"&gt;="&amp;VALUE(MID($C47,6,4)))</f>
        <v>0</v>
      </c>
    </row>
    <row r="48" spans="1:19" x14ac:dyDescent="0.2">
      <c r="A48" s="59">
        <v>114</v>
      </c>
      <c r="B48" s="58" t="str">
        <f>VLOOKUP(A48,[1]Respondent_ID!$A$4:$B$847,2,FALSE)</f>
        <v xml:space="preserve">Entergy New Orleans, Inc.                                             </v>
      </c>
      <c r="C48" s="52" t="str">
        <f t="shared" si="0"/>
        <v>Prom 2017/2020</v>
      </c>
      <c r="D48" s="53">
        <f>AVERAGEIFS('Base Datos Anuales'!D:D,'Base Datos Anuales'!$A:$A,$A48,'Base Datos Anuales'!$C:$C,"&gt;="&amp;VALUE(MID($C48,6,4)))</f>
        <v>789454928.28909552</v>
      </c>
      <c r="E48" s="53">
        <f>AVERAGEIFS('Base Datos Anuales'!E:E,'Base Datos Anuales'!$A:$A,$A48,'Base Datos Anuales'!$C:$C,"&gt;="&amp;VALUE(MID($C48,6,4)))</f>
        <v>51275622.399175934</v>
      </c>
      <c r="F48" s="53">
        <f>AVERAGEIFS('Base Datos Anuales'!F:F,'Base Datos Anuales'!$A:$A,$A48,'Base Datos Anuales'!$C:$C,"&gt;="&amp;VALUE(MID($C48,6,4)))</f>
        <v>24904312.65406147</v>
      </c>
      <c r="G48" s="53">
        <f>AVERAGEIFS('Base Datos Anuales'!G:G,'Base Datos Anuales'!$A:$A,$A48,'Base Datos Anuales'!$C:$C,"&gt;="&amp;VALUE(MID($C48,6,4)))</f>
        <v>18486071.388454601</v>
      </c>
      <c r="H48" s="53">
        <f>AVERAGEIFS('Base Datos Anuales'!K:K,'Base Datos Anuales'!$A:$A,$A48,'Base Datos Anuales'!$C:$C,"&gt;="&amp;VALUE(MID($C48,6,4)))</f>
        <v>24348798.515915584</v>
      </c>
      <c r="I48" s="61">
        <v>114</v>
      </c>
      <c r="J48" s="53" t="s">
        <v>145</v>
      </c>
      <c r="K48" s="53">
        <f>AVERAGEIFS('Base Datos Anuales'!L:L,'Base Datos Anuales'!$A:$A,$A48,'Base Datos Anuales'!$C:$C,"&gt;="&amp;VALUE(MID($C48,6,4)))</f>
        <v>5703448.5</v>
      </c>
      <c r="L48" s="53">
        <f>AVERAGEIFS('Base Datos Anuales'!M:M,'Base Datos Anuales'!$A:$A,$A48,'Base Datos Anuales'!$C:$C,"&gt;="&amp;VALUE(MID($C48,6,4)))</f>
        <v>124656</v>
      </c>
      <c r="M48" s="53">
        <f>AVERAGEIFS('Base Datos Anuales'!N:N,'Base Datos Anuales'!$A:$A,$A48,'Base Datos Anuales'!$C:$C,"&gt;="&amp;VALUE(MID($C48,6,4)))</f>
        <v>203553.75</v>
      </c>
      <c r="N48" s="53">
        <f>AVERAGEIFS('Base Datos Anuales'!S:S,'Base Datos Anuales'!$A:$A,$A48,'Base Datos Anuales'!$C:$C,"&gt;="&amp;VALUE(MID($C48,6,4)))</f>
        <v>2407.755409951641</v>
      </c>
      <c r="O48" s="53">
        <f>AVERAGEIFS('Base Datos Anuales'!T:T,'Base Datos Anuales'!$A:$A,$A48,'Base Datos Anuales'!$C:$C,"&gt;="&amp;VALUE(MID($C48,6,4)))</f>
        <v>33143230.725000001</v>
      </c>
      <c r="P48" s="54">
        <f>AVERAGEIFS('Base Datos Anuales'!U:U,'Base Datos Anuales'!$A:$A,$A48,'Base Datos Anuales'!$C:$C,"&gt;="&amp;VALUE(MID($C48,6,4)))</f>
        <v>162.97499999999999</v>
      </c>
      <c r="Q48" s="54">
        <f>AVERAGEIFS('Base Datos Anuales'!V:V,'Base Datos Anuales'!$A:$A,$A48,'Base Datos Anuales'!$C:$C,"&gt;="&amp;VALUE(MID($C48,6,4)))</f>
        <v>397131.82400000002</v>
      </c>
      <c r="R48" s="54">
        <f>AVERAGEIFS('Base Datos Anuales'!W:W,'Base Datos Anuales'!$A:$A,$A48,'Base Datos Anuales'!$C:$C,"&gt;="&amp;VALUE(MID($C48,6,4)))</f>
        <v>1.94825</v>
      </c>
      <c r="S48" s="54">
        <f>AVERAGEIFS('Base Datos Anuales'!X:X,'Base Datos Anuales'!$A:$A,$A48,'Base Datos Anuales'!$C:$C,"&gt;="&amp;VALUE(MID($C48,6,4)))</f>
        <v>0</v>
      </c>
    </row>
    <row r="49" spans="1:19" x14ac:dyDescent="0.2">
      <c r="A49" s="59">
        <v>115</v>
      </c>
      <c r="B49" s="58" t="str">
        <f>VLOOKUP(A49,[1]Respondent_ID!$A$4:$B$847,2,FALSE)</f>
        <v xml:space="preserve">New York State Electric &amp; Gas Corporation                             </v>
      </c>
      <c r="C49" s="52" t="str">
        <f t="shared" si="0"/>
        <v>Prom 2017/2020</v>
      </c>
      <c r="D49" s="53">
        <f>AVERAGEIFS('Base Datos Anuales'!D:D,'Base Datos Anuales'!$A:$A,$A49,'Base Datos Anuales'!$C:$C,"&gt;="&amp;VALUE(MID($C49,6,4)))</f>
        <v>2920741684.282608</v>
      </c>
      <c r="E49" s="53">
        <f>AVERAGEIFS('Base Datos Anuales'!E:E,'Base Datos Anuales'!$A:$A,$A49,'Base Datos Anuales'!$C:$C,"&gt;="&amp;VALUE(MID($C49,6,4)))</f>
        <v>133703993.25134686</v>
      </c>
      <c r="F49" s="53">
        <f>AVERAGEIFS('Base Datos Anuales'!F:F,'Base Datos Anuales'!$A:$A,$A49,'Base Datos Anuales'!$C:$C,"&gt;="&amp;VALUE(MID($C49,6,4)))</f>
        <v>170744727.92438734</v>
      </c>
      <c r="G49" s="53">
        <f>AVERAGEIFS('Base Datos Anuales'!G:G,'Base Datos Anuales'!$A:$A,$A49,'Base Datos Anuales'!$C:$C,"&gt;="&amp;VALUE(MID($C49,6,4)))</f>
        <v>229448229.47589594</v>
      </c>
      <c r="H49" s="53">
        <f>AVERAGEIFS('Base Datos Anuales'!K:K,'Base Datos Anuales'!$A:$A,$A49,'Base Datos Anuales'!$C:$C,"&gt;="&amp;VALUE(MID($C49,6,4)))</f>
        <v>104875171.21746968</v>
      </c>
      <c r="I49" s="61">
        <v>115</v>
      </c>
      <c r="J49" s="53" t="s">
        <v>145</v>
      </c>
      <c r="K49" s="53">
        <f>AVERAGEIFS('Base Datos Anuales'!L:L,'Base Datos Anuales'!$A:$A,$A49,'Base Datos Anuales'!$C:$C,"&gt;="&amp;VALUE(MID($C49,6,4)))</f>
        <v>15448445</v>
      </c>
      <c r="L49" s="53">
        <f>AVERAGEIFS('Base Datos Anuales'!M:M,'Base Datos Anuales'!$A:$A,$A49,'Base Datos Anuales'!$C:$C,"&gt;="&amp;VALUE(MID($C49,6,4)))</f>
        <v>993623.75</v>
      </c>
      <c r="M49" s="53">
        <f>AVERAGEIFS('Base Datos Anuales'!N:N,'Base Datos Anuales'!$A:$A,$A49,'Base Datos Anuales'!$C:$C,"&gt;="&amp;VALUE(MID($C49,6,4)))</f>
        <v>900607</v>
      </c>
      <c r="N49" s="53">
        <f>AVERAGEIFS('Base Datos Anuales'!S:S,'Base Datos Anuales'!$A:$A,$A49,'Base Datos Anuales'!$C:$C,"&gt;="&amp;VALUE(MID($C49,6,4)))</f>
        <v>35220.112994041672</v>
      </c>
      <c r="O49" s="53">
        <f>AVERAGEIFS('Base Datos Anuales'!T:T,'Base Datos Anuales'!$A:$A,$A49,'Base Datos Anuales'!$C:$C,"&gt;="&amp;VALUE(MID($C49,6,4)))</f>
        <v>139926929.10499999</v>
      </c>
      <c r="P49" s="54">
        <f>AVERAGEIFS('Base Datos Anuales'!U:U,'Base Datos Anuales'!$A:$A,$A49,'Base Datos Anuales'!$C:$C,"&gt;="&amp;VALUE(MID($C49,6,4)))</f>
        <v>155.33500000000001</v>
      </c>
      <c r="Q49" s="54">
        <f>AVERAGEIFS('Base Datos Anuales'!V:V,'Base Datos Anuales'!$A:$A,$A49,'Base Datos Anuales'!$C:$C,"&gt;="&amp;VALUE(MID($C49,6,4)))</f>
        <v>1821764.58</v>
      </c>
      <c r="R49" s="54">
        <f>AVERAGEIFS('Base Datos Anuales'!W:W,'Base Datos Anuales'!$A:$A,$A49,'Base Datos Anuales'!$C:$C,"&gt;="&amp;VALUE(MID($C49,6,4)))</f>
        <v>2.0225</v>
      </c>
      <c r="S49" s="54">
        <f>AVERAGEIFS('Base Datos Anuales'!X:X,'Base Datos Anuales'!$A:$A,$A49,'Base Datos Anuales'!$C:$C,"&gt;="&amp;VALUE(MID($C49,6,4)))</f>
        <v>0</v>
      </c>
    </row>
    <row r="50" spans="1:19" x14ac:dyDescent="0.2">
      <c r="A50" s="59">
        <v>117</v>
      </c>
      <c r="B50" s="58" t="str">
        <f>VLOOKUP(A50,[1]Respondent_ID!$A$4:$B$847,2,FALSE)</f>
        <v xml:space="preserve">Niagara Mohawk Power Corporation                                      </v>
      </c>
      <c r="C50" s="52" t="str">
        <f t="shared" si="0"/>
        <v>Prom 2017/2020</v>
      </c>
      <c r="D50" s="53">
        <f>AVERAGEIFS('Base Datos Anuales'!D:D,'Base Datos Anuales'!$A:$A,$A50,'Base Datos Anuales'!$C:$C,"&gt;="&amp;VALUE(MID($C50,6,4)))</f>
        <v>8184555511.0021257</v>
      </c>
      <c r="E50" s="53">
        <f>AVERAGEIFS('Base Datos Anuales'!E:E,'Base Datos Anuales'!$A:$A,$A50,'Base Datos Anuales'!$C:$C,"&gt;="&amp;VALUE(MID($C50,6,4)))</f>
        <v>247050695.85343489</v>
      </c>
      <c r="F50" s="53">
        <f>AVERAGEIFS('Base Datos Anuales'!F:F,'Base Datos Anuales'!$A:$A,$A50,'Base Datos Anuales'!$C:$C,"&gt;="&amp;VALUE(MID($C50,6,4)))</f>
        <v>323611230.05447245</v>
      </c>
      <c r="G50" s="53">
        <f>AVERAGEIFS('Base Datos Anuales'!G:G,'Base Datos Anuales'!$A:$A,$A50,'Base Datos Anuales'!$C:$C,"&gt;="&amp;VALUE(MID($C50,6,4)))</f>
        <v>333687341.46904784</v>
      </c>
      <c r="H50" s="53">
        <f>AVERAGEIFS('Base Datos Anuales'!K:K,'Base Datos Anuales'!$A:$A,$A50,'Base Datos Anuales'!$C:$C,"&gt;="&amp;VALUE(MID($C50,6,4)))</f>
        <v>286987014.63234413</v>
      </c>
      <c r="I50" s="61">
        <v>117</v>
      </c>
      <c r="J50" s="53" t="s">
        <v>145</v>
      </c>
      <c r="K50" s="53">
        <f>AVERAGEIFS('Base Datos Anuales'!L:L,'Base Datos Anuales'!$A:$A,$A50,'Base Datos Anuales'!$C:$C,"&gt;="&amp;VALUE(MID($C50,6,4)))</f>
        <v>14023922</v>
      </c>
      <c r="L50" s="53">
        <f>AVERAGEIFS('Base Datos Anuales'!M:M,'Base Datos Anuales'!$A:$A,$A50,'Base Datos Anuales'!$C:$C,"&gt;="&amp;VALUE(MID($C50,6,4)))</f>
        <v>591485.5</v>
      </c>
      <c r="M50" s="53">
        <f>AVERAGEIFS('Base Datos Anuales'!N:N,'Base Datos Anuales'!$A:$A,$A50,'Base Datos Anuales'!$C:$C,"&gt;="&amp;VALUE(MID($C50,6,4)))</f>
        <v>1386273.25</v>
      </c>
      <c r="N50" s="53">
        <f>AVERAGEIFS('Base Datos Anuales'!S:S,'Base Datos Anuales'!$A:$A,$A50,'Base Datos Anuales'!$C:$C,"&gt;="&amp;VALUE(MID($C50,6,4)))</f>
        <v>115349.62903358939</v>
      </c>
      <c r="O50" s="53">
        <f>AVERAGEIFS('Base Datos Anuales'!T:T,'Base Datos Anuales'!$A:$A,$A50,'Base Datos Anuales'!$C:$C,"&gt;="&amp;VALUE(MID($C50,6,4)))</f>
        <v>194624438.76374999</v>
      </c>
      <c r="P50" s="54">
        <f>AVERAGEIFS('Base Datos Anuales'!U:U,'Base Datos Anuales'!$A:$A,$A50,'Base Datos Anuales'!$C:$C,"&gt;="&amp;VALUE(MID($C50,6,4)))</f>
        <v>140.34475</v>
      </c>
      <c r="Q50" s="54">
        <f>AVERAGEIFS('Base Datos Anuales'!V:V,'Base Datos Anuales'!$A:$A,$A50,'Base Datos Anuales'!$C:$C,"&gt;="&amp;VALUE(MID($C50,6,4)))</f>
        <v>2056554.3627500001</v>
      </c>
      <c r="R50" s="54">
        <f>AVERAGEIFS('Base Datos Anuales'!W:W,'Base Datos Anuales'!$A:$A,$A50,'Base Datos Anuales'!$C:$C,"&gt;="&amp;VALUE(MID($C50,6,4)))</f>
        <v>1.4830000000000001</v>
      </c>
      <c r="S50" s="54">
        <f>AVERAGEIFS('Base Datos Anuales'!X:X,'Base Datos Anuales'!$A:$A,$A50,'Base Datos Anuales'!$C:$C,"&gt;="&amp;VALUE(MID($C50,6,4)))</f>
        <v>0</v>
      </c>
    </row>
    <row r="51" spans="1:19" x14ac:dyDescent="0.2">
      <c r="A51" s="59">
        <v>119</v>
      </c>
      <c r="B51" s="58" t="str">
        <f>VLOOKUP(A51,[1]Respondent_ID!$A$4:$B$847,2,FALSE)</f>
        <v xml:space="preserve">Northern Indiana Public Service Company                               </v>
      </c>
      <c r="C51" s="52" t="str">
        <f t="shared" si="0"/>
        <v>Prom 2017/2020</v>
      </c>
      <c r="D51" s="53">
        <f>AVERAGEIFS('Base Datos Anuales'!D:D,'Base Datos Anuales'!$A:$A,$A51,'Base Datos Anuales'!$C:$C,"&gt;="&amp;VALUE(MID($C51,6,4)))</f>
        <v>3144680484.1841145</v>
      </c>
      <c r="E51" s="53">
        <f>AVERAGEIFS('Base Datos Anuales'!E:E,'Base Datos Anuales'!$A:$A,$A51,'Base Datos Anuales'!$C:$C,"&gt;="&amp;VALUE(MID($C51,6,4)))</f>
        <v>127347091.32450421</v>
      </c>
      <c r="F51" s="53">
        <f>AVERAGEIFS('Base Datos Anuales'!F:F,'Base Datos Anuales'!$A:$A,$A51,'Base Datos Anuales'!$C:$C,"&gt;="&amp;VALUE(MID($C51,6,4)))</f>
        <v>19817989.977915298</v>
      </c>
      <c r="G51" s="53">
        <f>AVERAGEIFS('Base Datos Anuales'!G:G,'Base Datos Anuales'!$A:$A,$A51,'Base Datos Anuales'!$C:$C,"&gt;="&amp;VALUE(MID($C51,6,4)))</f>
        <v>57652600.446180053</v>
      </c>
      <c r="H51" s="53">
        <f>AVERAGEIFS('Base Datos Anuales'!K:K,'Base Datos Anuales'!$A:$A,$A51,'Base Datos Anuales'!$C:$C,"&gt;="&amp;VALUE(MID($C51,6,4)))</f>
        <v>45935786.512871757</v>
      </c>
      <c r="I51" s="61">
        <v>119</v>
      </c>
      <c r="J51" s="53" t="s">
        <v>145</v>
      </c>
      <c r="K51" s="53">
        <f>AVERAGEIFS('Base Datos Anuales'!L:L,'Base Datos Anuales'!$A:$A,$A51,'Base Datos Anuales'!$C:$C,"&gt;="&amp;VALUE(MID($C51,6,4)))</f>
        <v>15840052</v>
      </c>
      <c r="L51" s="53">
        <f>AVERAGEIFS('Base Datos Anuales'!M:M,'Base Datos Anuales'!$A:$A,$A51,'Base Datos Anuales'!$C:$C,"&gt;="&amp;VALUE(MID($C51,6,4)))</f>
        <v>618832.25</v>
      </c>
      <c r="M51" s="53">
        <f>AVERAGEIFS('Base Datos Anuales'!N:N,'Base Datos Anuales'!$A:$A,$A51,'Base Datos Anuales'!$C:$C,"&gt;="&amp;VALUE(MID($C51,6,4)))</f>
        <v>471825.25</v>
      </c>
      <c r="N51" s="53">
        <f>AVERAGEIFS('Base Datos Anuales'!S:S,'Base Datos Anuales'!$A:$A,$A51,'Base Datos Anuales'!$C:$C,"&gt;="&amp;VALUE(MID($C51,6,4)))</f>
        <v>21932.123231320067</v>
      </c>
      <c r="O51" s="53">
        <f>AVERAGEIFS('Base Datos Anuales'!T:T,'Base Datos Anuales'!$A:$A,$A51,'Base Datos Anuales'!$C:$C,"&gt;="&amp;VALUE(MID($C51,6,4)))</f>
        <v>34810097.75</v>
      </c>
      <c r="P51" s="54">
        <f>AVERAGEIFS('Base Datos Anuales'!U:U,'Base Datos Anuales'!$A:$A,$A51,'Base Datos Anuales'!$C:$C,"&gt;="&amp;VALUE(MID($C51,6,4)))</f>
        <v>73.25</v>
      </c>
      <c r="Q51" s="54">
        <f>AVERAGEIFS('Base Datos Anuales'!V:V,'Base Datos Anuales'!$A:$A,$A51,'Base Datos Anuales'!$C:$C,"&gt;="&amp;VALUE(MID($C51,6,4)))</f>
        <v>337921.75225000002</v>
      </c>
      <c r="R51" s="54">
        <f>AVERAGEIFS('Base Datos Anuales'!W:W,'Base Datos Anuales'!$A:$A,$A51,'Base Datos Anuales'!$C:$C,"&gt;="&amp;VALUE(MID($C51,6,4)))</f>
        <v>0.71124999999999994</v>
      </c>
      <c r="S51" s="54">
        <f>AVERAGEIFS('Base Datos Anuales'!X:X,'Base Datos Anuales'!$A:$A,$A51,'Base Datos Anuales'!$C:$C,"&gt;="&amp;VALUE(MID($C51,6,4)))</f>
        <v>0</v>
      </c>
    </row>
    <row r="52" spans="1:19" x14ac:dyDescent="0.2">
      <c r="A52" s="59">
        <v>120</v>
      </c>
      <c r="B52" s="58" t="str">
        <f>VLOOKUP(A52,[1]Respondent_ID!$A$4:$B$847,2,FALSE)</f>
        <v xml:space="preserve">Northern States Power Company (Minnesota)                             </v>
      </c>
      <c r="C52" s="52" t="str">
        <f t="shared" si="0"/>
        <v>Prom 2017/2020</v>
      </c>
      <c r="D52" s="53">
        <f>AVERAGEIFS('Base Datos Anuales'!D:D,'Base Datos Anuales'!$A:$A,$A52,'Base Datos Anuales'!$C:$C,"&gt;="&amp;VALUE(MID($C52,6,4)))</f>
        <v>5845389914.6141739</v>
      </c>
      <c r="E52" s="53">
        <f>AVERAGEIFS('Base Datos Anuales'!E:E,'Base Datos Anuales'!$A:$A,$A52,'Base Datos Anuales'!$C:$C,"&gt;="&amp;VALUE(MID($C52,6,4)))</f>
        <v>155277507.0686639</v>
      </c>
      <c r="F52" s="53">
        <f>AVERAGEIFS('Base Datos Anuales'!F:F,'Base Datos Anuales'!$A:$A,$A52,'Base Datos Anuales'!$C:$C,"&gt;="&amp;VALUE(MID($C52,6,4)))</f>
        <v>174324554.45818713</v>
      </c>
      <c r="G52" s="53">
        <f>AVERAGEIFS('Base Datos Anuales'!G:G,'Base Datos Anuales'!$A:$A,$A52,'Base Datos Anuales'!$C:$C,"&gt;="&amp;VALUE(MID($C52,6,4)))</f>
        <v>128016674.35026845</v>
      </c>
      <c r="H52" s="53">
        <f>AVERAGEIFS('Base Datos Anuales'!K:K,'Base Datos Anuales'!$A:$A,$A52,'Base Datos Anuales'!$C:$C,"&gt;="&amp;VALUE(MID($C52,6,4)))</f>
        <v>66195714.868989393</v>
      </c>
      <c r="I52" s="61">
        <v>120</v>
      </c>
      <c r="J52" s="53" t="s">
        <v>145</v>
      </c>
      <c r="K52" s="53">
        <f>AVERAGEIFS('Base Datos Anuales'!L:L,'Base Datos Anuales'!$A:$A,$A52,'Base Datos Anuales'!$C:$C,"&gt;="&amp;VALUE(MID($C52,6,4)))</f>
        <v>33735910</v>
      </c>
      <c r="L52" s="53">
        <f>AVERAGEIFS('Base Datos Anuales'!M:M,'Base Datos Anuales'!$A:$A,$A52,'Base Datos Anuales'!$C:$C,"&gt;="&amp;VALUE(MID($C52,6,4)))</f>
        <v>835703.75</v>
      </c>
      <c r="M52" s="53">
        <f>AVERAGEIFS('Base Datos Anuales'!N:N,'Base Datos Anuales'!$A:$A,$A52,'Base Datos Anuales'!$C:$C,"&gt;="&amp;VALUE(MID($C52,6,4)))</f>
        <v>1485220.25</v>
      </c>
      <c r="N52" s="53">
        <f>AVERAGEIFS('Base Datos Anuales'!S:S,'Base Datos Anuales'!$A:$A,$A52,'Base Datos Anuales'!$C:$C,"&gt;="&amp;VALUE(MID($C52,6,4)))</f>
        <v>127577.406550599</v>
      </c>
      <c r="O52" s="53">
        <f>AVERAGEIFS('Base Datos Anuales'!T:T,'Base Datos Anuales'!$A:$A,$A52,'Base Datos Anuales'!$C:$C,"&gt;="&amp;VALUE(MID($C52,6,4)))</f>
        <v>128591985.91049999</v>
      </c>
      <c r="P52" s="54">
        <f>AVERAGEIFS('Base Datos Anuales'!U:U,'Base Datos Anuales'!$A:$A,$A52,'Base Datos Anuales'!$C:$C,"&gt;="&amp;VALUE(MID($C52,6,4)))</f>
        <v>86.52324999999999</v>
      </c>
      <c r="Q52" s="54">
        <f>AVERAGEIFS('Base Datos Anuales'!V:V,'Base Datos Anuales'!$A:$A,$A52,'Base Datos Anuales'!$C:$C,"&gt;="&amp;VALUE(MID($C52,6,4)))</f>
        <v>1404614.13375</v>
      </c>
      <c r="R52" s="54">
        <f>AVERAGEIFS('Base Datos Anuales'!W:W,'Base Datos Anuales'!$A:$A,$A52,'Base Datos Anuales'!$C:$C,"&gt;="&amp;VALUE(MID($C52,6,4)))</f>
        <v>0.94524999999999992</v>
      </c>
      <c r="S52" s="54">
        <f>AVERAGEIFS('Base Datos Anuales'!X:X,'Base Datos Anuales'!$A:$A,$A52,'Base Datos Anuales'!$C:$C,"&gt;="&amp;VALUE(MID($C52,6,4)))</f>
        <v>0</v>
      </c>
    </row>
    <row r="53" spans="1:19" x14ac:dyDescent="0.2">
      <c r="A53" s="59">
        <v>121</v>
      </c>
      <c r="B53" s="58" t="str">
        <f>VLOOKUP(A53,[1]Respondent_ID!$A$4:$B$847,2,FALSE)</f>
        <v xml:space="preserve">Northern States Power Company (Wisconsin)                             </v>
      </c>
      <c r="C53" s="52" t="str">
        <f t="shared" si="0"/>
        <v>Prom 2017/2020</v>
      </c>
      <c r="D53" s="53">
        <f>AVERAGEIFS('Base Datos Anuales'!D:D,'Base Datos Anuales'!$A:$A,$A53,'Base Datos Anuales'!$C:$C,"&gt;="&amp;VALUE(MID($C53,6,4)))</f>
        <v>1826680583.7865648</v>
      </c>
      <c r="E53" s="53">
        <f>AVERAGEIFS('Base Datos Anuales'!E:E,'Base Datos Anuales'!$A:$A,$A53,'Base Datos Anuales'!$C:$C,"&gt;="&amp;VALUE(MID($C53,6,4)))</f>
        <v>55690642.653872557</v>
      </c>
      <c r="F53" s="53">
        <f>AVERAGEIFS('Base Datos Anuales'!F:F,'Base Datos Anuales'!$A:$A,$A53,'Base Datos Anuales'!$C:$C,"&gt;="&amp;VALUE(MID($C53,6,4)))</f>
        <v>23008652.832003236</v>
      </c>
      <c r="G53" s="53">
        <f>AVERAGEIFS('Base Datos Anuales'!G:G,'Base Datos Anuales'!$A:$A,$A53,'Base Datos Anuales'!$C:$C,"&gt;="&amp;VALUE(MID($C53,6,4)))</f>
        <v>32733765.523068607</v>
      </c>
      <c r="H53" s="53">
        <f>AVERAGEIFS('Base Datos Anuales'!K:K,'Base Datos Anuales'!$A:$A,$A53,'Base Datos Anuales'!$C:$C,"&gt;="&amp;VALUE(MID($C53,6,4)))</f>
        <v>17100304.893085152</v>
      </c>
      <c r="I53" s="61">
        <v>121</v>
      </c>
      <c r="J53" s="53" t="s">
        <v>145</v>
      </c>
      <c r="K53" s="53">
        <f>AVERAGEIFS('Base Datos Anuales'!L:L,'Base Datos Anuales'!$A:$A,$A53,'Base Datos Anuales'!$C:$C,"&gt;="&amp;VALUE(MID($C53,6,4)))</f>
        <v>6779009.25</v>
      </c>
      <c r="L53" s="53">
        <f>AVERAGEIFS('Base Datos Anuales'!M:M,'Base Datos Anuales'!$A:$A,$A53,'Base Datos Anuales'!$C:$C,"&gt;="&amp;VALUE(MID($C53,6,4)))</f>
        <v>564641.75</v>
      </c>
      <c r="M53" s="53">
        <f>AVERAGEIFS('Base Datos Anuales'!N:N,'Base Datos Anuales'!$A:$A,$A53,'Base Datos Anuales'!$C:$C,"&gt;="&amp;VALUE(MID($C53,6,4)))</f>
        <v>260318.25</v>
      </c>
      <c r="N53" s="53">
        <f>AVERAGEIFS('Base Datos Anuales'!S:S,'Base Datos Anuales'!$A:$A,$A53,'Base Datos Anuales'!$C:$C,"&gt;="&amp;VALUE(MID($C53,6,4)))</f>
        <v>41810.924175145599</v>
      </c>
      <c r="O53" s="53">
        <f>AVERAGEIFS('Base Datos Anuales'!T:T,'Base Datos Anuales'!$A:$A,$A53,'Base Datos Anuales'!$C:$C,"&gt;="&amp;VALUE(MID($C53,6,4)))</f>
        <v>39727577.171749994</v>
      </c>
      <c r="P53" s="54">
        <f>AVERAGEIFS('Base Datos Anuales'!U:U,'Base Datos Anuales'!$A:$A,$A53,'Base Datos Anuales'!$C:$C,"&gt;="&amp;VALUE(MID($C53,6,4)))</f>
        <v>152.33975000000001</v>
      </c>
      <c r="Q53" s="54">
        <f>AVERAGEIFS('Base Datos Anuales'!V:V,'Base Datos Anuales'!$A:$A,$A53,'Base Datos Anuales'!$C:$C,"&gt;="&amp;VALUE(MID($C53,6,4)))</f>
        <v>358503.09350000002</v>
      </c>
      <c r="R53" s="54">
        <f>AVERAGEIFS('Base Datos Anuales'!W:W,'Base Datos Anuales'!$A:$A,$A53,'Base Datos Anuales'!$C:$C,"&gt;="&amp;VALUE(MID($C53,6,4)))</f>
        <v>1.3745000000000001</v>
      </c>
      <c r="S53" s="54">
        <f>AVERAGEIFS('Base Datos Anuales'!X:X,'Base Datos Anuales'!$A:$A,$A53,'Base Datos Anuales'!$C:$C,"&gt;="&amp;VALUE(MID($C53,6,4)))</f>
        <v>0</v>
      </c>
    </row>
    <row r="54" spans="1:19" x14ac:dyDescent="0.2">
      <c r="A54" s="59">
        <v>126</v>
      </c>
      <c r="B54" s="58" t="str">
        <f>VLOOKUP(A54,[1]Respondent_ID!$A$4:$B$847,2,FALSE)</f>
        <v xml:space="preserve">Ohio Edison Company                                                   </v>
      </c>
      <c r="C54" s="52" t="str">
        <f t="shared" si="0"/>
        <v>Prom 2017/2020</v>
      </c>
      <c r="D54" s="53">
        <f>AVERAGEIFS('Base Datos Anuales'!D:D,'Base Datos Anuales'!$A:$A,$A54,'Base Datos Anuales'!$C:$C,"&gt;="&amp;VALUE(MID($C54,6,4)))</f>
        <v>3617252917.9733768</v>
      </c>
      <c r="E54" s="53">
        <f>AVERAGEIFS('Base Datos Anuales'!E:E,'Base Datos Anuales'!$A:$A,$A54,'Base Datos Anuales'!$C:$C,"&gt;="&amp;VALUE(MID($C54,6,4)))</f>
        <v>246926549.38014421</v>
      </c>
      <c r="F54" s="53">
        <f>AVERAGEIFS('Base Datos Anuales'!F:F,'Base Datos Anuales'!$A:$A,$A54,'Base Datos Anuales'!$C:$C,"&gt;="&amp;VALUE(MID($C54,6,4)))</f>
        <v>71340246.68244566</v>
      </c>
      <c r="G54" s="53">
        <f>AVERAGEIFS('Base Datos Anuales'!G:G,'Base Datos Anuales'!$A:$A,$A54,'Base Datos Anuales'!$C:$C,"&gt;="&amp;VALUE(MID($C54,6,4)))</f>
        <v>76060072.589072704</v>
      </c>
      <c r="H54" s="53">
        <f>AVERAGEIFS('Base Datos Anuales'!K:K,'Base Datos Anuales'!$A:$A,$A54,'Base Datos Anuales'!$C:$C,"&gt;="&amp;VALUE(MID($C54,6,4)))</f>
        <v>30003567.841311395</v>
      </c>
      <c r="I54" s="61">
        <v>126</v>
      </c>
      <c r="J54" s="53" t="s">
        <v>145</v>
      </c>
      <c r="K54" s="53">
        <f>AVERAGEIFS('Base Datos Anuales'!L:L,'Base Datos Anuales'!$A:$A,$A54,'Base Datos Anuales'!$C:$C,"&gt;="&amp;VALUE(MID($C54,6,4)))</f>
        <v>23444620.75</v>
      </c>
      <c r="L54" s="53">
        <f>AVERAGEIFS('Base Datos Anuales'!M:M,'Base Datos Anuales'!$A:$A,$A54,'Base Datos Anuales'!$C:$C,"&gt;="&amp;VALUE(MID($C54,6,4)))</f>
        <v>298257</v>
      </c>
      <c r="M54" s="53">
        <f>AVERAGEIFS('Base Datos Anuales'!N:N,'Base Datos Anuales'!$A:$A,$A54,'Base Datos Anuales'!$C:$C,"&gt;="&amp;VALUE(MID($C54,6,4)))</f>
        <v>1052027.75</v>
      </c>
      <c r="N54" s="53">
        <f>AVERAGEIFS('Base Datos Anuales'!S:S,'Base Datos Anuales'!$A:$A,$A54,'Base Datos Anuales'!$C:$C,"&gt;="&amp;VALUE(MID($C54,6,4)))</f>
        <v>106521.70042371779</v>
      </c>
      <c r="O54" s="53">
        <f>AVERAGEIFS('Base Datos Anuales'!T:T,'Base Datos Anuales'!$A:$A,$A54,'Base Datos Anuales'!$C:$C,"&gt;="&amp;VALUE(MID($C54,6,4)))</f>
        <v>111724656.4365</v>
      </c>
      <c r="P54" s="54">
        <f>AVERAGEIFS('Base Datos Anuales'!U:U,'Base Datos Anuales'!$A:$A,$A54,'Base Datos Anuales'!$C:$C,"&gt;="&amp;VALUE(MID($C54,6,4)))</f>
        <v>106.18774999999999</v>
      </c>
      <c r="Q54" s="54">
        <f>AVERAGEIFS('Base Datos Anuales'!V:V,'Base Datos Anuales'!$A:$A,$A54,'Base Datos Anuales'!$C:$C,"&gt;="&amp;VALUE(MID($C54,6,4)))</f>
        <v>1484073.5855</v>
      </c>
      <c r="R54" s="54">
        <f>AVERAGEIFS('Base Datos Anuales'!W:W,'Base Datos Anuales'!$A:$A,$A54,'Base Datos Anuales'!$C:$C,"&gt;="&amp;VALUE(MID($C54,6,4)))</f>
        <v>1.4105000000000003</v>
      </c>
      <c r="S54" s="54">
        <f>AVERAGEIFS('Base Datos Anuales'!X:X,'Base Datos Anuales'!$A:$A,$A54,'Base Datos Anuales'!$C:$C,"&gt;="&amp;VALUE(MID($C54,6,4)))</f>
        <v>0</v>
      </c>
    </row>
    <row r="55" spans="1:19" x14ac:dyDescent="0.2">
      <c r="A55" s="59">
        <v>127</v>
      </c>
      <c r="B55" s="58" t="str">
        <f>VLOOKUP(A55,[1]Respondent_ID!$A$4:$B$847,2,FALSE)</f>
        <v xml:space="preserve">Ohio Power Company                                                    </v>
      </c>
      <c r="C55" s="52" t="str">
        <f t="shared" si="0"/>
        <v>Prom 2017/2020</v>
      </c>
      <c r="D55" s="53">
        <f>AVERAGEIFS('Base Datos Anuales'!D:D,'Base Datos Anuales'!$A:$A,$A55,'Base Datos Anuales'!$C:$C,"&gt;="&amp;VALUE(MID($C55,6,4)))</f>
        <v>5586889808.5753899</v>
      </c>
      <c r="E55" s="53">
        <f>AVERAGEIFS('Base Datos Anuales'!E:E,'Base Datos Anuales'!$A:$A,$A55,'Base Datos Anuales'!$C:$C,"&gt;="&amp;VALUE(MID($C55,6,4)))</f>
        <v>334458998.03136283</v>
      </c>
      <c r="F55" s="53">
        <f>AVERAGEIFS('Base Datos Anuales'!F:F,'Base Datos Anuales'!$A:$A,$A55,'Base Datos Anuales'!$C:$C,"&gt;="&amp;VALUE(MID($C55,6,4)))</f>
        <v>199573762.97240219</v>
      </c>
      <c r="G55" s="53">
        <f>AVERAGEIFS('Base Datos Anuales'!G:G,'Base Datos Anuales'!$A:$A,$A55,'Base Datos Anuales'!$C:$C,"&gt;="&amp;VALUE(MID($C55,6,4)))</f>
        <v>176944420.21482885</v>
      </c>
      <c r="H55" s="53">
        <f>AVERAGEIFS('Base Datos Anuales'!K:K,'Base Datos Anuales'!$A:$A,$A55,'Base Datos Anuales'!$C:$C,"&gt;="&amp;VALUE(MID($C55,6,4)))</f>
        <v>39696560.109206617</v>
      </c>
      <c r="I55" s="61">
        <v>127</v>
      </c>
      <c r="J55" s="53" t="s">
        <v>145</v>
      </c>
      <c r="K55" s="53">
        <f>AVERAGEIFS('Base Datos Anuales'!L:L,'Base Datos Anuales'!$A:$A,$A55,'Base Datos Anuales'!$C:$C,"&gt;="&amp;VALUE(MID($C55,6,4)))</f>
        <v>43138749.75</v>
      </c>
      <c r="L55" s="53">
        <f>AVERAGEIFS('Base Datos Anuales'!M:M,'Base Datos Anuales'!$A:$A,$A55,'Base Datos Anuales'!$C:$C,"&gt;="&amp;VALUE(MID($C55,6,4)))</f>
        <v>718185.25</v>
      </c>
      <c r="M55" s="53">
        <f>AVERAGEIFS('Base Datos Anuales'!N:N,'Base Datos Anuales'!$A:$A,$A55,'Base Datos Anuales'!$C:$C,"&gt;="&amp;VALUE(MID($C55,6,4)))</f>
        <v>1487198</v>
      </c>
      <c r="N55" s="53">
        <f>AVERAGEIFS('Base Datos Anuales'!S:S,'Base Datos Anuales'!$A:$A,$A55,'Base Datos Anuales'!$C:$C,"&gt;="&amp;VALUE(MID($C55,6,4)))</f>
        <v>73517.615406853482</v>
      </c>
      <c r="O55" s="53">
        <f>AVERAGEIFS('Base Datos Anuales'!T:T,'Base Datos Anuales'!$A:$A,$A55,'Base Datos Anuales'!$C:$C,"&gt;="&amp;VALUE(MID($C55,6,4)))</f>
        <v>292330345.94999999</v>
      </c>
      <c r="P55" s="54">
        <f>AVERAGEIFS('Base Datos Anuales'!U:U,'Base Datos Anuales'!$A:$A,$A55,'Base Datos Anuales'!$C:$C,"&gt;="&amp;VALUE(MID($C55,6,4)))</f>
        <v>196.64999999999998</v>
      </c>
      <c r="Q55" s="54">
        <f>AVERAGEIFS('Base Datos Anuales'!V:V,'Base Datos Anuales'!$A:$A,$A55,'Base Datos Anuales'!$C:$C,"&gt;="&amp;VALUE(MID($C55,6,4)))</f>
        <v>2267136.2905000001</v>
      </c>
      <c r="R55" s="54">
        <f>AVERAGEIFS('Base Datos Anuales'!W:W,'Base Datos Anuales'!$A:$A,$A55,'Base Datos Anuales'!$C:$C,"&gt;="&amp;VALUE(MID($C55,6,4)))</f>
        <v>1.5245</v>
      </c>
      <c r="S55" s="54">
        <f>AVERAGEIFS('Base Datos Anuales'!X:X,'Base Datos Anuales'!$A:$A,$A55,'Base Datos Anuales'!$C:$C,"&gt;="&amp;VALUE(MID($C55,6,4)))</f>
        <v>0</v>
      </c>
    </row>
    <row r="56" spans="1:19" x14ac:dyDescent="0.2">
      <c r="A56" s="59">
        <v>130</v>
      </c>
      <c r="B56" s="58" t="str">
        <f>VLOOKUP(A56,[1]Respondent_ID!$A$4:$B$847,2,FALSE)</f>
        <v xml:space="preserve">Oklahoma Gas and Electric Company                                     </v>
      </c>
      <c r="C56" s="52" t="str">
        <f t="shared" si="0"/>
        <v>Prom 2017/2020</v>
      </c>
      <c r="D56" s="53">
        <f>AVERAGEIFS('Base Datos Anuales'!D:D,'Base Datos Anuales'!$A:$A,$A56,'Base Datos Anuales'!$C:$C,"&gt;="&amp;VALUE(MID($C56,6,4)))</f>
        <v>4546585693.2340908</v>
      </c>
      <c r="E56" s="53">
        <f>AVERAGEIFS('Base Datos Anuales'!E:E,'Base Datos Anuales'!$A:$A,$A56,'Base Datos Anuales'!$C:$C,"&gt;="&amp;VALUE(MID($C56,6,4)))</f>
        <v>272018885.86494505</v>
      </c>
      <c r="F56" s="53">
        <f>AVERAGEIFS('Base Datos Anuales'!F:F,'Base Datos Anuales'!$A:$A,$A56,'Base Datos Anuales'!$C:$C,"&gt;="&amp;VALUE(MID($C56,6,4)))</f>
        <v>78928711.914498329</v>
      </c>
      <c r="G56" s="53">
        <f>AVERAGEIFS('Base Datos Anuales'!G:G,'Base Datos Anuales'!$A:$A,$A56,'Base Datos Anuales'!$C:$C,"&gt;="&amp;VALUE(MID($C56,6,4)))</f>
        <v>102945467.29977168</v>
      </c>
      <c r="H56" s="53">
        <f>AVERAGEIFS('Base Datos Anuales'!K:K,'Base Datos Anuales'!$A:$A,$A56,'Base Datos Anuales'!$C:$C,"&gt;="&amp;VALUE(MID($C56,6,4)))</f>
        <v>45366752.040201731</v>
      </c>
      <c r="I56" s="61">
        <v>130</v>
      </c>
      <c r="J56" s="53" t="s">
        <v>145</v>
      </c>
      <c r="K56" s="53">
        <f>AVERAGEIFS('Base Datos Anuales'!L:L,'Base Datos Anuales'!$A:$A,$A56,'Base Datos Anuales'!$C:$C,"&gt;="&amp;VALUE(MID($C56,6,4)))</f>
        <v>27435965.25</v>
      </c>
      <c r="L56" s="53">
        <f>AVERAGEIFS('Base Datos Anuales'!M:M,'Base Datos Anuales'!$A:$A,$A56,'Base Datos Anuales'!$C:$C,"&gt;="&amp;VALUE(MID($C56,6,4)))</f>
        <v>1257414.5</v>
      </c>
      <c r="M56" s="53">
        <f>AVERAGEIFS('Base Datos Anuales'!N:N,'Base Datos Anuales'!$A:$A,$A56,'Base Datos Anuales'!$C:$C,"&gt;="&amp;VALUE(MID($C56,6,4)))</f>
        <v>850223</v>
      </c>
      <c r="N56" s="53">
        <f>AVERAGEIFS('Base Datos Anuales'!S:S,'Base Datos Anuales'!$A:$A,$A56,'Base Datos Anuales'!$C:$C,"&gt;="&amp;VALUE(MID($C56,6,4)))</f>
        <v>55200.547632488044</v>
      </c>
      <c r="O56" s="53">
        <f>AVERAGEIFS('Base Datos Anuales'!T:T,'Base Datos Anuales'!$A:$A,$A56,'Base Datos Anuales'!$C:$C,"&gt;="&amp;VALUE(MID($C56,6,4)))</f>
        <v>117918384.23999999</v>
      </c>
      <c r="P56" s="54">
        <f>AVERAGEIFS('Base Datos Anuales'!U:U,'Base Datos Anuales'!$A:$A,$A56,'Base Datos Anuales'!$C:$C,"&gt;="&amp;VALUE(MID($C56,6,4)))</f>
        <v>138.8475</v>
      </c>
      <c r="Q56" s="54">
        <f>AVERAGEIFS('Base Datos Anuales'!V:V,'Base Datos Anuales'!$A:$A,$A56,'Base Datos Anuales'!$C:$C,"&gt;="&amp;VALUE(MID($C56,6,4)))</f>
        <v>1342750.9100000001</v>
      </c>
      <c r="R56" s="54">
        <f>AVERAGEIFS('Base Datos Anuales'!W:W,'Base Datos Anuales'!$A:$A,$A56,'Base Datos Anuales'!$C:$C,"&gt;="&amp;VALUE(MID($C56,6,4)))</f>
        <v>1.5799999999999998</v>
      </c>
      <c r="S56" s="54">
        <f>AVERAGEIFS('Base Datos Anuales'!X:X,'Base Datos Anuales'!$A:$A,$A56,'Base Datos Anuales'!$C:$C,"&gt;="&amp;VALUE(MID($C56,6,4)))</f>
        <v>0</v>
      </c>
    </row>
    <row r="57" spans="1:19" x14ac:dyDescent="0.2">
      <c r="A57" s="59">
        <v>131</v>
      </c>
      <c r="B57" s="58" t="str">
        <f>VLOOKUP(A57,[1]Respondent_ID!$A$4:$B$847,2,FALSE)</f>
        <v xml:space="preserve">Orange and Rockland Utilities, Inc                                    </v>
      </c>
      <c r="C57" s="52" t="str">
        <f t="shared" si="0"/>
        <v>Prom 2017/2020</v>
      </c>
      <c r="D57" s="53">
        <f>AVERAGEIFS('Base Datos Anuales'!D:D,'Base Datos Anuales'!$A:$A,$A57,'Base Datos Anuales'!$C:$C,"&gt;="&amp;VALUE(MID($C57,6,4)))</f>
        <v>1096230377.1792536</v>
      </c>
      <c r="E57" s="53">
        <f>AVERAGEIFS('Base Datos Anuales'!E:E,'Base Datos Anuales'!$A:$A,$A57,'Base Datos Anuales'!$C:$C,"&gt;="&amp;VALUE(MID($C57,6,4)))</f>
        <v>60414851.159541391</v>
      </c>
      <c r="F57" s="53">
        <f>AVERAGEIFS('Base Datos Anuales'!F:F,'Base Datos Anuales'!$A:$A,$A57,'Base Datos Anuales'!$C:$C,"&gt;="&amp;VALUE(MID($C57,6,4)))</f>
        <v>61739891.947676063</v>
      </c>
      <c r="G57" s="53">
        <f>AVERAGEIFS('Base Datos Anuales'!G:G,'Base Datos Anuales'!$A:$A,$A57,'Base Datos Anuales'!$C:$C,"&gt;="&amp;VALUE(MID($C57,6,4)))</f>
        <v>48288660.067457825</v>
      </c>
      <c r="H57" s="53">
        <f>AVERAGEIFS('Base Datos Anuales'!K:K,'Base Datos Anuales'!$A:$A,$A57,'Base Datos Anuales'!$C:$C,"&gt;="&amp;VALUE(MID($C57,6,4)))</f>
        <v>56765827.383523569</v>
      </c>
      <c r="I57" s="61">
        <v>131</v>
      </c>
      <c r="J57" s="53" t="s">
        <v>145</v>
      </c>
      <c r="K57" s="53">
        <f>AVERAGEIFS('Base Datos Anuales'!L:L,'Base Datos Anuales'!$A:$A,$A57,'Base Datos Anuales'!$C:$C,"&gt;="&amp;VALUE(MID($C57,6,4)))</f>
        <v>3926776.5</v>
      </c>
      <c r="L57" s="53">
        <f>AVERAGEIFS('Base Datos Anuales'!M:M,'Base Datos Anuales'!$A:$A,$A57,'Base Datos Anuales'!$C:$C,"&gt;="&amp;VALUE(MID($C57,6,4)))</f>
        <v>143285.5</v>
      </c>
      <c r="M57" s="53">
        <f>AVERAGEIFS('Base Datos Anuales'!N:N,'Base Datos Anuales'!$A:$A,$A57,'Base Datos Anuales'!$C:$C,"&gt;="&amp;VALUE(MID($C57,6,4)))</f>
        <v>233743.5</v>
      </c>
      <c r="N57" s="53">
        <f>AVERAGEIFS('Base Datos Anuales'!S:S,'Base Datos Anuales'!$A:$A,$A57,'Base Datos Anuales'!$C:$C,"&gt;="&amp;VALUE(MID($C57,6,4)))</f>
        <v>9134.1389464923177</v>
      </c>
      <c r="O57" s="53">
        <f>AVERAGEIFS('Base Datos Anuales'!T:T,'Base Datos Anuales'!$A:$A,$A57,'Base Datos Anuales'!$C:$C,"&gt;="&amp;VALUE(MID($C57,6,4)))</f>
        <v>24706007.487</v>
      </c>
      <c r="P57" s="54">
        <f>AVERAGEIFS('Base Datos Anuales'!U:U,'Base Datos Anuales'!$A:$A,$A57,'Base Datos Anuales'!$C:$C,"&gt;="&amp;VALUE(MID($C57,6,4)))</f>
        <v>105.697</v>
      </c>
      <c r="Q57" s="54">
        <f>AVERAGEIFS('Base Datos Anuales'!V:V,'Base Datos Anuales'!$A:$A,$A57,'Base Datos Anuales'!$C:$C,"&gt;="&amp;VALUE(MID($C57,6,4)))</f>
        <v>353915.50550000003</v>
      </c>
      <c r="R57" s="54">
        <f>AVERAGEIFS('Base Datos Anuales'!W:W,'Base Datos Anuales'!$A:$A,$A57,'Base Datos Anuales'!$C:$C,"&gt;="&amp;VALUE(MID($C57,6,4)))</f>
        <v>1.512</v>
      </c>
      <c r="S57" s="54">
        <f>AVERAGEIFS('Base Datos Anuales'!X:X,'Base Datos Anuales'!$A:$A,$A57,'Base Datos Anuales'!$C:$C,"&gt;="&amp;VALUE(MID($C57,6,4)))</f>
        <v>0</v>
      </c>
    </row>
    <row r="58" spans="1:19" x14ac:dyDescent="0.2">
      <c r="A58" s="59">
        <v>134</v>
      </c>
      <c r="B58" s="58" t="str">
        <f>VLOOKUP(A58,[1]Respondent_ID!$A$4:$B$847,2,FALSE)</f>
        <v xml:space="preserve">PacifiCorp                                                            </v>
      </c>
      <c r="C58" s="52" t="str">
        <f t="shared" si="0"/>
        <v>Prom 2017/2020</v>
      </c>
      <c r="D58" s="53">
        <f>AVERAGEIFS('Base Datos Anuales'!D:D,'Base Datos Anuales'!$A:$A,$A58,'Base Datos Anuales'!$C:$C,"&gt;="&amp;VALUE(MID($C58,6,4)))</f>
        <v>11152712530.480511</v>
      </c>
      <c r="E58" s="53">
        <f>AVERAGEIFS('Base Datos Anuales'!E:E,'Base Datos Anuales'!$A:$A,$A58,'Base Datos Anuales'!$C:$C,"&gt;="&amp;VALUE(MID($C58,6,4)))</f>
        <v>380958112.74331135</v>
      </c>
      <c r="F58" s="53">
        <f>AVERAGEIFS('Base Datos Anuales'!F:F,'Base Datos Anuales'!$A:$A,$A58,'Base Datos Anuales'!$C:$C,"&gt;="&amp;VALUE(MID($C58,6,4)))</f>
        <v>186178100.98974296</v>
      </c>
      <c r="G58" s="53">
        <f>AVERAGEIFS('Base Datos Anuales'!G:G,'Base Datos Anuales'!$A:$A,$A58,'Base Datos Anuales'!$C:$C,"&gt;="&amp;VALUE(MID($C58,6,4)))</f>
        <v>209560735.44698435</v>
      </c>
      <c r="H58" s="53">
        <f>AVERAGEIFS('Base Datos Anuales'!K:K,'Base Datos Anuales'!$A:$A,$A58,'Base Datos Anuales'!$C:$C,"&gt;="&amp;VALUE(MID($C58,6,4)))</f>
        <v>55525626.600162342</v>
      </c>
      <c r="I58" s="61">
        <v>134</v>
      </c>
      <c r="J58" s="53" t="s">
        <v>145</v>
      </c>
      <c r="K58" s="53">
        <f>AVERAGEIFS('Base Datos Anuales'!L:L,'Base Datos Anuales'!$A:$A,$A58,'Base Datos Anuales'!$C:$C,"&gt;="&amp;VALUE(MID($C58,6,4)))</f>
        <v>55066965.75</v>
      </c>
      <c r="L58" s="53">
        <f>AVERAGEIFS('Base Datos Anuales'!M:M,'Base Datos Anuales'!$A:$A,$A58,'Base Datos Anuales'!$C:$C,"&gt;="&amp;VALUE(MID($C58,6,4)))</f>
        <v>3698883</v>
      </c>
      <c r="M58" s="53">
        <f>AVERAGEIFS('Base Datos Anuales'!N:N,'Base Datos Anuales'!$A:$A,$A58,'Base Datos Anuales'!$C:$C,"&gt;="&amp;VALUE(MID($C58,6,4)))</f>
        <v>1916698.25</v>
      </c>
      <c r="N58" s="53">
        <f>AVERAGEIFS('Base Datos Anuales'!S:S,'Base Datos Anuales'!$A:$A,$A58,'Base Datos Anuales'!$C:$C,"&gt;="&amp;VALUE(MID($C58,6,4)))</f>
        <v>91315.721994191903</v>
      </c>
      <c r="O58" s="53">
        <f>AVERAGEIFS('Base Datos Anuales'!T:T,'Base Datos Anuales'!$A:$A,$A58,'Base Datos Anuales'!$C:$C,"&gt;="&amp;VALUE(MID($C58,6,4)))</f>
        <v>225488067.31400001</v>
      </c>
      <c r="P58" s="54">
        <f>AVERAGEIFS('Base Datos Anuales'!U:U,'Base Datos Anuales'!$A:$A,$A58,'Base Datos Anuales'!$C:$C,"&gt;="&amp;VALUE(MID($C58,6,4)))</f>
        <v>117.57750000000001</v>
      </c>
      <c r="Q58" s="54">
        <f>AVERAGEIFS('Base Datos Anuales'!V:V,'Base Datos Anuales'!$A:$A,$A58,'Base Datos Anuales'!$C:$C,"&gt;="&amp;VALUE(MID($C58,6,4)))</f>
        <v>5372679.4302500002</v>
      </c>
      <c r="R58" s="54">
        <f>AVERAGEIFS('Base Datos Anuales'!W:W,'Base Datos Anuales'!$A:$A,$A58,'Base Datos Anuales'!$C:$C,"&gt;="&amp;VALUE(MID($C58,6,4)))</f>
        <v>2.8155000000000001</v>
      </c>
      <c r="S58" s="54">
        <f>AVERAGEIFS('Base Datos Anuales'!X:X,'Base Datos Anuales'!$A:$A,$A58,'Base Datos Anuales'!$C:$C,"&gt;="&amp;VALUE(MID($C58,6,4)))</f>
        <v>0</v>
      </c>
    </row>
    <row r="59" spans="1:19" x14ac:dyDescent="0.2">
      <c r="A59" s="59">
        <v>135</v>
      </c>
      <c r="B59" s="58" t="str">
        <f>VLOOKUP(A59,[1]Respondent_ID!$A$4:$B$847,2,FALSE)</f>
        <v xml:space="preserve">PECO Energy Company                                                   </v>
      </c>
      <c r="C59" s="52" t="str">
        <f t="shared" si="0"/>
        <v>Prom 2017/2020</v>
      </c>
      <c r="D59" s="53">
        <f>AVERAGEIFS('Base Datos Anuales'!D:D,'Base Datos Anuales'!$A:$A,$A59,'Base Datos Anuales'!$C:$C,"&gt;="&amp;VALUE(MID($C59,6,4)))</f>
        <v>6973468938.0775051</v>
      </c>
      <c r="E59" s="53">
        <f>AVERAGEIFS('Base Datos Anuales'!E:E,'Base Datos Anuales'!$A:$A,$A59,'Base Datos Anuales'!$C:$C,"&gt;="&amp;VALUE(MID($C59,6,4)))</f>
        <v>425801469.09441942</v>
      </c>
      <c r="F59" s="53">
        <f>AVERAGEIFS('Base Datos Anuales'!F:F,'Base Datos Anuales'!$A:$A,$A59,'Base Datos Anuales'!$C:$C,"&gt;="&amp;VALUE(MID($C59,6,4)))</f>
        <v>190269208.25043333</v>
      </c>
      <c r="G59" s="53">
        <f>AVERAGEIFS('Base Datos Anuales'!G:G,'Base Datos Anuales'!$A:$A,$A59,'Base Datos Anuales'!$C:$C,"&gt;="&amp;VALUE(MID($C59,6,4)))</f>
        <v>326307650.97911799</v>
      </c>
      <c r="H59" s="53">
        <f>AVERAGEIFS('Base Datos Anuales'!K:K,'Base Datos Anuales'!$A:$A,$A59,'Base Datos Anuales'!$C:$C,"&gt;="&amp;VALUE(MID($C59,6,4)))</f>
        <v>140528411.886861</v>
      </c>
      <c r="I59" s="61">
        <v>135</v>
      </c>
      <c r="J59" s="53" t="s">
        <v>145</v>
      </c>
      <c r="K59" s="53">
        <f>AVERAGEIFS('Base Datos Anuales'!L:L,'Base Datos Anuales'!$A:$A,$A59,'Base Datos Anuales'!$C:$C,"&gt;="&amp;VALUE(MID($C59,6,4)))</f>
        <v>37130059.5</v>
      </c>
      <c r="L59" s="53">
        <f>AVERAGEIFS('Base Datos Anuales'!M:M,'Base Datos Anuales'!$A:$A,$A59,'Base Datos Anuales'!$C:$C,"&gt;="&amp;VALUE(MID($C59,6,4)))</f>
        <v>2025813.5</v>
      </c>
      <c r="M59" s="53">
        <f>AVERAGEIFS('Base Datos Anuales'!N:N,'Base Datos Anuales'!$A:$A,$A59,'Base Datos Anuales'!$C:$C,"&gt;="&amp;VALUE(MID($C59,6,4)))</f>
        <v>1647540.25</v>
      </c>
      <c r="N59" s="53">
        <f>AVERAGEIFS('Base Datos Anuales'!S:S,'Base Datos Anuales'!$A:$A,$A59,'Base Datos Anuales'!$C:$C,"&gt;="&amp;VALUE(MID($C59,6,4)))</f>
        <v>32410.621805534687</v>
      </c>
      <c r="O59" s="53">
        <f>AVERAGEIFS('Base Datos Anuales'!T:T,'Base Datos Anuales'!$A:$A,$A59,'Base Datos Anuales'!$C:$C,"&gt;="&amp;VALUE(MID($C59,6,4)))</f>
        <v>136885153.85000002</v>
      </c>
      <c r="P59" s="54">
        <f>AVERAGEIFS('Base Datos Anuales'!U:U,'Base Datos Anuales'!$A:$A,$A59,'Base Datos Anuales'!$C:$C,"&gt;="&amp;VALUE(MID($C59,6,4)))</f>
        <v>83.075000000000003</v>
      </c>
      <c r="Q59" s="54">
        <f>AVERAGEIFS('Base Datos Anuales'!V:V,'Base Datos Anuales'!$A:$A,$A59,'Base Datos Anuales'!$C:$C,"&gt;="&amp;VALUE(MID($C59,6,4)))</f>
        <v>2086929.02</v>
      </c>
      <c r="R59" s="54">
        <f>AVERAGEIFS('Base Datos Anuales'!W:W,'Base Datos Anuales'!$A:$A,$A59,'Base Datos Anuales'!$C:$C,"&gt;="&amp;VALUE(MID($C59,6,4)))</f>
        <v>1.2650000000000001</v>
      </c>
      <c r="S59" s="54">
        <f>AVERAGEIFS('Base Datos Anuales'!X:X,'Base Datos Anuales'!$A:$A,$A59,'Base Datos Anuales'!$C:$C,"&gt;="&amp;VALUE(MID($C59,6,4)))</f>
        <v>0</v>
      </c>
    </row>
    <row r="60" spans="1:19" x14ac:dyDescent="0.2">
      <c r="A60" s="59">
        <v>136</v>
      </c>
      <c r="B60" s="58" t="str">
        <f>VLOOKUP(A60,[1]Respondent_ID!$A$4:$B$847,2,FALSE)</f>
        <v xml:space="preserve">Pennsylvania Electric Company                                         </v>
      </c>
      <c r="C60" s="52" t="str">
        <f t="shared" si="0"/>
        <v>Prom 2017/2020</v>
      </c>
      <c r="D60" s="53">
        <f>AVERAGEIFS('Base Datos Anuales'!D:D,'Base Datos Anuales'!$A:$A,$A60,'Base Datos Anuales'!$C:$C,"&gt;="&amp;VALUE(MID($C60,6,4)))</f>
        <v>3573941491.2656775</v>
      </c>
      <c r="E60" s="53">
        <f>AVERAGEIFS('Base Datos Anuales'!E:E,'Base Datos Anuales'!$A:$A,$A60,'Base Datos Anuales'!$C:$C,"&gt;="&amp;VALUE(MID($C60,6,4)))</f>
        <v>163946474.50049365</v>
      </c>
      <c r="F60" s="53">
        <f>AVERAGEIFS('Base Datos Anuales'!F:F,'Base Datos Anuales'!$A:$A,$A60,'Base Datos Anuales'!$C:$C,"&gt;="&amp;VALUE(MID($C60,6,4)))</f>
        <v>68434104.834152609</v>
      </c>
      <c r="G60" s="53">
        <f>AVERAGEIFS('Base Datos Anuales'!G:G,'Base Datos Anuales'!$A:$A,$A60,'Base Datos Anuales'!$C:$C,"&gt;="&amp;VALUE(MID($C60,6,4)))</f>
        <v>68618918.986405849</v>
      </c>
      <c r="H60" s="53">
        <f>AVERAGEIFS('Base Datos Anuales'!K:K,'Base Datos Anuales'!$A:$A,$A60,'Base Datos Anuales'!$C:$C,"&gt;="&amp;VALUE(MID($C60,6,4)))</f>
        <v>45467654.429634005</v>
      </c>
      <c r="I60" s="61">
        <v>136</v>
      </c>
      <c r="J60" s="53" t="s">
        <v>145</v>
      </c>
      <c r="K60" s="53">
        <f>AVERAGEIFS('Base Datos Anuales'!L:L,'Base Datos Anuales'!$A:$A,$A60,'Base Datos Anuales'!$C:$C,"&gt;="&amp;VALUE(MID($C60,6,4)))</f>
        <v>13450257.5</v>
      </c>
      <c r="L60" s="53">
        <f>AVERAGEIFS('Base Datos Anuales'!M:M,'Base Datos Anuales'!$A:$A,$A60,'Base Datos Anuales'!$C:$C,"&gt;="&amp;VALUE(MID($C60,6,4)))</f>
        <v>318504</v>
      </c>
      <c r="M60" s="53">
        <f>AVERAGEIFS('Base Datos Anuales'!N:N,'Base Datos Anuales'!$A:$A,$A60,'Base Datos Anuales'!$C:$C,"&gt;="&amp;VALUE(MID($C60,6,4)))</f>
        <v>586989.75</v>
      </c>
      <c r="N60" s="53">
        <f>AVERAGEIFS('Base Datos Anuales'!S:S,'Base Datos Anuales'!$A:$A,$A60,'Base Datos Anuales'!$C:$C,"&gt;="&amp;VALUE(MID($C60,6,4)))</f>
        <v>43048.569153548997</v>
      </c>
      <c r="O60" s="53">
        <f>AVERAGEIFS('Base Datos Anuales'!T:T,'Base Datos Anuales'!$A:$A,$A60,'Base Datos Anuales'!$C:$C,"&gt;="&amp;VALUE(MID($C60,6,4)))</f>
        <v>121705158.82025</v>
      </c>
      <c r="P60" s="54">
        <f>AVERAGEIFS('Base Datos Anuales'!U:U,'Base Datos Anuales'!$A:$A,$A60,'Base Datos Anuales'!$C:$C,"&gt;="&amp;VALUE(MID($C60,6,4)))</f>
        <v>207.34325000000001</v>
      </c>
      <c r="Q60" s="54">
        <f>AVERAGEIFS('Base Datos Anuales'!V:V,'Base Datos Anuales'!$A:$A,$A60,'Base Datos Anuales'!$C:$C,"&gt;="&amp;VALUE(MID($C60,6,4)))</f>
        <v>1202267.7717500001</v>
      </c>
      <c r="R60" s="54">
        <f>AVERAGEIFS('Base Datos Anuales'!W:W,'Base Datos Anuales'!$A:$A,$A60,'Base Datos Anuales'!$C:$C,"&gt;="&amp;VALUE(MID($C60,6,4)))</f>
        <v>2.0482499999999999</v>
      </c>
      <c r="S60" s="54">
        <f>AVERAGEIFS('Base Datos Anuales'!X:X,'Base Datos Anuales'!$A:$A,$A60,'Base Datos Anuales'!$C:$C,"&gt;="&amp;VALUE(MID($C60,6,4)))</f>
        <v>0</v>
      </c>
    </row>
    <row r="61" spans="1:19" x14ac:dyDescent="0.2">
      <c r="A61" s="59">
        <v>137</v>
      </c>
      <c r="B61" s="58" t="str">
        <f>VLOOKUP(A61,[1]Respondent_ID!$A$4:$B$847,2,FALSE)</f>
        <v xml:space="preserve">Pennsylvania Power Company                                            </v>
      </c>
      <c r="C61" s="52" t="str">
        <f t="shared" si="0"/>
        <v>Prom 2017/2020</v>
      </c>
      <c r="D61" s="53">
        <f>AVERAGEIFS('Base Datos Anuales'!D:D,'Base Datos Anuales'!$A:$A,$A61,'Base Datos Anuales'!$C:$C,"&gt;="&amp;VALUE(MID($C61,6,4)))</f>
        <v>759204068.69681633</v>
      </c>
      <c r="E61" s="53">
        <f>AVERAGEIFS('Base Datos Anuales'!E:E,'Base Datos Anuales'!$A:$A,$A61,'Base Datos Anuales'!$C:$C,"&gt;="&amp;VALUE(MID($C61,6,4)))</f>
        <v>54452710.15854612</v>
      </c>
      <c r="F61" s="53">
        <f>AVERAGEIFS('Base Datos Anuales'!F:F,'Base Datos Anuales'!$A:$A,$A61,'Base Datos Anuales'!$C:$C,"&gt;="&amp;VALUE(MID($C61,6,4)))</f>
        <v>18486071.449495345</v>
      </c>
      <c r="G61" s="53">
        <f>AVERAGEIFS('Base Datos Anuales'!G:G,'Base Datos Anuales'!$A:$A,$A61,'Base Datos Anuales'!$C:$C,"&gt;="&amp;VALUE(MID($C61,6,4)))</f>
        <v>18445741.625253998</v>
      </c>
      <c r="H61" s="53">
        <f>AVERAGEIFS('Base Datos Anuales'!K:K,'Base Datos Anuales'!$A:$A,$A61,'Base Datos Anuales'!$C:$C,"&gt;="&amp;VALUE(MID($C61,6,4)))</f>
        <v>17611618.798541252</v>
      </c>
      <c r="I61" s="61">
        <v>137</v>
      </c>
      <c r="J61" s="53" t="s">
        <v>145</v>
      </c>
      <c r="K61" s="53">
        <f>AVERAGEIFS('Base Datos Anuales'!L:L,'Base Datos Anuales'!$A:$A,$A61,'Base Datos Anuales'!$C:$C,"&gt;="&amp;VALUE(MID($C61,6,4)))</f>
        <v>4616986.5</v>
      </c>
      <c r="L61" s="53">
        <f>AVERAGEIFS('Base Datos Anuales'!M:M,'Base Datos Anuales'!$A:$A,$A61,'Base Datos Anuales'!$C:$C,"&gt;="&amp;VALUE(MID($C61,6,4)))</f>
        <v>32675</v>
      </c>
      <c r="M61" s="53">
        <f>AVERAGEIFS('Base Datos Anuales'!N:N,'Base Datos Anuales'!$A:$A,$A61,'Base Datos Anuales'!$C:$C,"&gt;="&amp;VALUE(MID($C61,6,4)))</f>
        <v>166621.75</v>
      </c>
      <c r="N61" s="53">
        <f>AVERAGEIFS('Base Datos Anuales'!S:S,'Base Datos Anuales'!$A:$A,$A61,'Base Datos Anuales'!$C:$C,"&gt;="&amp;VALUE(MID($C61,6,4)))</f>
        <v>19873.515621359853</v>
      </c>
      <c r="O61" s="53">
        <f>AVERAGEIFS('Base Datos Anuales'!T:T,'Base Datos Anuales'!$A:$A,$A61,'Base Datos Anuales'!$C:$C,"&gt;="&amp;VALUE(MID($C61,6,4)))</f>
        <v>21100451.793000001</v>
      </c>
      <c r="P61" s="54">
        <f>AVERAGEIFS('Base Datos Anuales'!U:U,'Base Datos Anuales'!$A:$A,$A61,'Base Datos Anuales'!$C:$C,"&gt;="&amp;VALUE(MID($C61,6,4)))</f>
        <v>126.66825</v>
      </c>
      <c r="Q61" s="54">
        <f>AVERAGEIFS('Base Datos Anuales'!V:V,'Base Datos Anuales'!$A:$A,$A61,'Base Datos Anuales'!$C:$C,"&gt;="&amp;VALUE(MID($C61,6,4)))</f>
        <v>229198.78099999999</v>
      </c>
      <c r="R61" s="54">
        <f>AVERAGEIFS('Base Datos Anuales'!W:W,'Base Datos Anuales'!$A:$A,$A61,'Base Datos Anuales'!$C:$C,"&gt;="&amp;VALUE(MID($C61,6,4)))</f>
        <v>1.37625</v>
      </c>
      <c r="S61" s="54">
        <f>AVERAGEIFS('Base Datos Anuales'!X:X,'Base Datos Anuales'!$A:$A,$A61,'Base Datos Anuales'!$C:$C,"&gt;="&amp;VALUE(MID($C61,6,4)))</f>
        <v>0</v>
      </c>
    </row>
    <row r="62" spans="1:19" x14ac:dyDescent="0.2">
      <c r="A62" s="59">
        <v>138</v>
      </c>
      <c r="B62" s="58" t="str">
        <f>VLOOKUP(A62,[1]Respondent_ID!$A$4:$B$847,2,FALSE)</f>
        <v xml:space="preserve">PPL Electric Utilities Corporation                                    </v>
      </c>
      <c r="C62" s="52" t="str">
        <f t="shared" si="0"/>
        <v>Prom 2017/2020</v>
      </c>
      <c r="D62" s="53">
        <f>AVERAGEIFS('Base Datos Anuales'!D:D,'Base Datos Anuales'!$A:$A,$A62,'Base Datos Anuales'!$C:$C,"&gt;="&amp;VALUE(MID($C62,6,4)))</f>
        <v>9419223439.9844551</v>
      </c>
      <c r="E62" s="53">
        <f>AVERAGEIFS('Base Datos Anuales'!E:E,'Base Datos Anuales'!$A:$A,$A62,'Base Datos Anuales'!$C:$C,"&gt;="&amp;VALUE(MID($C62,6,4)))</f>
        <v>445191676.14640749</v>
      </c>
      <c r="F62" s="53">
        <f>AVERAGEIFS('Base Datos Anuales'!F:F,'Base Datos Anuales'!$A:$A,$A62,'Base Datos Anuales'!$C:$C,"&gt;="&amp;VALUE(MID($C62,6,4)))</f>
        <v>177629450.7786932</v>
      </c>
      <c r="G62" s="53">
        <f>AVERAGEIFS('Base Datos Anuales'!G:G,'Base Datos Anuales'!$A:$A,$A62,'Base Datos Anuales'!$C:$C,"&gt;="&amp;VALUE(MID($C62,6,4)))</f>
        <v>165546958.73767361</v>
      </c>
      <c r="H62" s="53">
        <f>AVERAGEIFS('Base Datos Anuales'!K:K,'Base Datos Anuales'!$A:$A,$A62,'Base Datos Anuales'!$C:$C,"&gt;="&amp;VALUE(MID($C62,6,4)))</f>
        <v>112595294.43637322</v>
      </c>
      <c r="I62" s="61">
        <v>138</v>
      </c>
      <c r="J62" s="53" t="s">
        <v>145</v>
      </c>
      <c r="K62" s="53">
        <f>AVERAGEIFS('Base Datos Anuales'!L:L,'Base Datos Anuales'!$A:$A,$A62,'Base Datos Anuales'!$C:$C,"&gt;="&amp;VALUE(MID($C62,6,4)))</f>
        <v>36623531</v>
      </c>
      <c r="L62" s="53">
        <f>AVERAGEIFS('Base Datos Anuales'!M:M,'Base Datos Anuales'!$A:$A,$A62,'Base Datos Anuales'!$C:$C,"&gt;="&amp;VALUE(MID($C62,6,4)))</f>
        <v>2368251.25</v>
      </c>
      <c r="M62" s="53">
        <f>AVERAGEIFS('Base Datos Anuales'!N:N,'Base Datos Anuales'!$A:$A,$A62,'Base Datos Anuales'!$C:$C,"&gt;="&amp;VALUE(MID($C62,6,4)))</f>
        <v>1444301.5</v>
      </c>
      <c r="N62" s="53">
        <f>AVERAGEIFS('Base Datos Anuales'!S:S,'Base Datos Anuales'!$A:$A,$A62,'Base Datos Anuales'!$C:$C,"&gt;="&amp;VALUE(MID($C62,6,4)))</f>
        <v>71404.445308442839</v>
      </c>
      <c r="O62" s="53">
        <f>AVERAGEIFS('Base Datos Anuales'!T:T,'Base Datos Anuales'!$A:$A,$A62,'Base Datos Anuales'!$C:$C,"&gt;="&amp;VALUE(MID($C62,6,4)))</f>
        <v>105824490.99999999</v>
      </c>
      <c r="P62" s="54">
        <f>AVERAGEIFS('Base Datos Anuales'!U:U,'Base Datos Anuales'!$A:$A,$A62,'Base Datos Anuales'!$C:$C,"&gt;="&amp;VALUE(MID($C62,6,4)))</f>
        <v>73.275000000000006</v>
      </c>
      <c r="Q62" s="54">
        <f>AVERAGEIFS('Base Datos Anuales'!V:V,'Base Datos Anuales'!$A:$A,$A62,'Base Datos Anuales'!$C:$C,"&gt;="&amp;VALUE(MID($C62,6,4)))</f>
        <v>1279687.206</v>
      </c>
      <c r="R62" s="54">
        <f>AVERAGEIFS('Base Datos Anuales'!W:W,'Base Datos Anuales'!$A:$A,$A62,'Base Datos Anuales'!$C:$C,"&gt;="&amp;VALUE(MID($C62,6,4)))</f>
        <v>0.88574999999999993</v>
      </c>
      <c r="S62" s="54">
        <f>AVERAGEIFS('Base Datos Anuales'!X:X,'Base Datos Anuales'!$A:$A,$A62,'Base Datos Anuales'!$C:$C,"&gt;="&amp;VALUE(MID($C62,6,4)))</f>
        <v>0</v>
      </c>
    </row>
    <row r="63" spans="1:19" x14ac:dyDescent="0.2">
      <c r="A63" s="59">
        <v>141</v>
      </c>
      <c r="B63" s="58" t="str">
        <f>VLOOKUP(A63,[1]Respondent_ID!$A$4:$B$847,2,FALSE)</f>
        <v xml:space="preserve">Portland General Electric Company                                     </v>
      </c>
      <c r="C63" s="52" t="str">
        <f t="shared" si="0"/>
        <v>Prom 2017/2020</v>
      </c>
      <c r="D63" s="53">
        <f>AVERAGEIFS('Base Datos Anuales'!D:D,'Base Datos Anuales'!$A:$A,$A63,'Base Datos Anuales'!$C:$C,"&gt;="&amp;VALUE(MID($C63,6,4)))</f>
        <v>5060878647.7698879</v>
      </c>
      <c r="E63" s="53">
        <f>AVERAGEIFS('Base Datos Anuales'!E:E,'Base Datos Anuales'!$A:$A,$A63,'Base Datos Anuales'!$C:$C,"&gt;="&amp;VALUE(MID($C63,6,4)))</f>
        <v>293410727.27873015</v>
      </c>
      <c r="F63" s="53">
        <f>AVERAGEIFS('Base Datos Anuales'!F:F,'Base Datos Anuales'!$A:$A,$A63,'Base Datos Anuales'!$C:$C,"&gt;="&amp;VALUE(MID($C63,6,4)))</f>
        <v>84098955.755812317</v>
      </c>
      <c r="G63" s="53">
        <f>AVERAGEIFS('Base Datos Anuales'!G:G,'Base Datos Anuales'!$A:$A,$A63,'Base Datos Anuales'!$C:$C,"&gt;="&amp;VALUE(MID($C63,6,4)))</f>
        <v>123310349.80789356</v>
      </c>
      <c r="H63" s="53">
        <f>AVERAGEIFS('Base Datos Anuales'!K:K,'Base Datos Anuales'!$A:$A,$A63,'Base Datos Anuales'!$C:$C,"&gt;="&amp;VALUE(MID($C63,6,4)))</f>
        <v>85029536.120397583</v>
      </c>
      <c r="I63" s="61">
        <v>141</v>
      </c>
      <c r="J63" s="53" t="s">
        <v>145</v>
      </c>
      <c r="K63" s="53">
        <f>AVERAGEIFS('Base Datos Anuales'!L:L,'Base Datos Anuales'!$A:$A,$A63,'Base Datos Anuales'!$C:$C,"&gt;="&amp;VALUE(MID($C63,6,4)))</f>
        <v>17417194</v>
      </c>
      <c r="L63" s="53">
        <f>AVERAGEIFS('Base Datos Anuales'!M:M,'Base Datos Anuales'!$A:$A,$A63,'Base Datos Anuales'!$C:$C,"&gt;="&amp;VALUE(MID($C63,6,4)))</f>
        <v>1008521</v>
      </c>
      <c r="M63" s="53">
        <f>AVERAGEIFS('Base Datos Anuales'!N:N,'Base Datos Anuales'!$A:$A,$A63,'Base Datos Anuales'!$C:$C,"&gt;="&amp;VALUE(MID($C63,6,4)))</f>
        <v>886125.75</v>
      </c>
      <c r="N63" s="53">
        <f>AVERAGEIFS('Base Datos Anuales'!S:S,'Base Datos Anuales'!$A:$A,$A63,'Base Datos Anuales'!$C:$C,"&gt;="&amp;VALUE(MID($C63,6,4)))</f>
        <v>40951.152804339734</v>
      </c>
      <c r="O63" s="53">
        <f>AVERAGEIFS('Base Datos Anuales'!T:T,'Base Datos Anuales'!$A:$A,$A63,'Base Datos Anuales'!$C:$C,"&gt;="&amp;VALUE(MID($C63,6,4)))</f>
        <v>88350838.25</v>
      </c>
      <c r="P63" s="54">
        <f>AVERAGEIFS('Base Datos Anuales'!U:U,'Base Datos Anuales'!$A:$A,$A63,'Base Datos Anuales'!$C:$C,"&gt;="&amp;VALUE(MID($C63,6,4)))</f>
        <v>99.75</v>
      </c>
      <c r="Q63" s="54">
        <f>AVERAGEIFS('Base Datos Anuales'!V:V,'Base Datos Anuales'!$A:$A,$A63,'Base Datos Anuales'!$C:$C,"&gt;="&amp;VALUE(MID($C63,6,4)))</f>
        <v>681626.00750000007</v>
      </c>
      <c r="R63" s="54">
        <f>AVERAGEIFS('Base Datos Anuales'!W:W,'Base Datos Anuales'!$A:$A,$A63,'Base Datos Anuales'!$C:$C,"&gt;="&amp;VALUE(MID($C63,6,4)))</f>
        <v>0.77</v>
      </c>
      <c r="S63" s="54">
        <f>AVERAGEIFS('Base Datos Anuales'!X:X,'Base Datos Anuales'!$A:$A,$A63,'Base Datos Anuales'!$C:$C,"&gt;="&amp;VALUE(MID($C63,6,4)))</f>
        <v>0</v>
      </c>
    </row>
    <row r="64" spans="1:19" x14ac:dyDescent="0.2">
      <c r="A64" s="59">
        <v>142</v>
      </c>
      <c r="B64" s="58" t="str">
        <f>VLOOKUP(A64,[1]Respondent_ID!$A$4:$B$847,2,FALSE)</f>
        <v xml:space="preserve">THE POTOMAC EDISON COMPANY                                            </v>
      </c>
      <c r="C64" s="52" t="str">
        <f t="shared" si="0"/>
        <v>Prom 2017/2020</v>
      </c>
      <c r="D64" s="53">
        <f>AVERAGEIFS('Base Datos Anuales'!D:D,'Base Datos Anuales'!$A:$A,$A64,'Base Datos Anuales'!$C:$C,"&gt;="&amp;VALUE(MID($C64,6,4)))</f>
        <v>2129558576.5623982</v>
      </c>
      <c r="E64" s="53">
        <f>AVERAGEIFS('Base Datos Anuales'!E:E,'Base Datos Anuales'!$A:$A,$A64,'Base Datos Anuales'!$C:$C,"&gt;="&amp;VALUE(MID($C64,6,4)))</f>
        <v>113048040.86217827</v>
      </c>
      <c r="F64" s="53">
        <f>AVERAGEIFS('Base Datos Anuales'!F:F,'Base Datos Anuales'!$A:$A,$A64,'Base Datos Anuales'!$C:$C,"&gt;="&amp;VALUE(MID($C64,6,4)))</f>
        <v>36425106.563354269</v>
      </c>
      <c r="G64" s="53">
        <f>AVERAGEIFS('Base Datos Anuales'!G:G,'Base Datos Anuales'!$A:$A,$A64,'Base Datos Anuales'!$C:$C,"&gt;="&amp;VALUE(MID($C64,6,4)))</f>
        <v>37439174.52405858</v>
      </c>
      <c r="H64" s="53">
        <f>AVERAGEIFS('Base Datos Anuales'!K:K,'Base Datos Anuales'!$A:$A,$A64,'Base Datos Anuales'!$C:$C,"&gt;="&amp;VALUE(MID($C64,6,4)))</f>
        <v>6588691.2575200647</v>
      </c>
      <c r="I64" s="61">
        <v>142</v>
      </c>
      <c r="J64" s="53" t="s">
        <v>145</v>
      </c>
      <c r="K64" s="53">
        <f>AVERAGEIFS('Base Datos Anuales'!L:L,'Base Datos Anuales'!$A:$A,$A64,'Base Datos Anuales'!$C:$C,"&gt;="&amp;VALUE(MID($C64,6,4)))</f>
        <v>10437527.25</v>
      </c>
      <c r="L64" s="53">
        <f>AVERAGEIFS('Base Datos Anuales'!M:M,'Base Datos Anuales'!$A:$A,$A64,'Base Datos Anuales'!$C:$C,"&gt;="&amp;VALUE(MID($C64,6,4)))</f>
        <v>217531.75</v>
      </c>
      <c r="M64" s="53">
        <f>AVERAGEIFS('Base Datos Anuales'!N:N,'Base Datos Anuales'!$A:$A,$A64,'Base Datos Anuales'!$C:$C,"&gt;="&amp;VALUE(MID($C64,6,4)))</f>
        <v>414621</v>
      </c>
      <c r="N64" s="53">
        <f>AVERAGEIFS('Base Datos Anuales'!S:S,'Base Datos Anuales'!$A:$A,$A64,'Base Datos Anuales'!$C:$C,"&gt;="&amp;VALUE(MID($C64,6,4)))</f>
        <v>31100.73486001432</v>
      </c>
      <c r="O64" s="53">
        <f>AVERAGEIFS('Base Datos Anuales'!T:T,'Base Datos Anuales'!$A:$A,$A64,'Base Datos Anuales'!$C:$C,"&gt;="&amp;VALUE(MID($C64,6,4)))</f>
        <v>58712008.028749995</v>
      </c>
      <c r="P64" s="54">
        <f>AVERAGEIFS('Base Datos Anuales'!U:U,'Base Datos Anuales'!$A:$A,$A64,'Base Datos Anuales'!$C:$C,"&gt;="&amp;VALUE(MID($C64,6,4)))</f>
        <v>141.61250000000001</v>
      </c>
      <c r="Q64" s="54">
        <f>AVERAGEIFS('Base Datos Anuales'!V:V,'Base Datos Anuales'!$A:$A,$A64,'Base Datos Anuales'!$C:$C,"&gt;="&amp;VALUE(MID($C64,6,4)))</f>
        <v>462870.34424999997</v>
      </c>
      <c r="R64" s="54">
        <f>AVERAGEIFS('Base Datos Anuales'!W:W,'Base Datos Anuales'!$A:$A,$A64,'Base Datos Anuales'!$C:$C,"&gt;="&amp;VALUE(MID($C64,6,4)))</f>
        <v>1.11625</v>
      </c>
      <c r="S64" s="54">
        <f>AVERAGEIFS('Base Datos Anuales'!X:X,'Base Datos Anuales'!$A:$A,$A64,'Base Datos Anuales'!$C:$C,"&gt;="&amp;VALUE(MID($C64,6,4)))</f>
        <v>0</v>
      </c>
    </row>
    <row r="65" spans="1:19" x14ac:dyDescent="0.2">
      <c r="A65" s="59">
        <v>143</v>
      </c>
      <c r="B65" s="58" t="str">
        <f>VLOOKUP(A65,[1]Respondent_ID!$A$4:$B$847,2,FALSE)</f>
        <v xml:space="preserve">Potomac Electric Power Company                                        </v>
      </c>
      <c r="C65" s="52" t="str">
        <f t="shared" si="0"/>
        <v>Prom 2017/2020</v>
      </c>
      <c r="D65" s="53">
        <f>AVERAGEIFS('Base Datos Anuales'!D:D,'Base Datos Anuales'!$A:$A,$A65,'Base Datos Anuales'!$C:$C,"&gt;="&amp;VALUE(MID($C65,6,4)))</f>
        <v>7635577560.4931631</v>
      </c>
      <c r="E65" s="53">
        <f>AVERAGEIFS('Base Datos Anuales'!E:E,'Base Datos Anuales'!$A:$A,$A65,'Base Datos Anuales'!$C:$C,"&gt;="&amp;VALUE(MID($C65,6,4)))</f>
        <v>230356359.13244915</v>
      </c>
      <c r="F65" s="53">
        <f>AVERAGEIFS('Base Datos Anuales'!F:F,'Base Datos Anuales'!$A:$A,$A65,'Base Datos Anuales'!$C:$C,"&gt;="&amp;VALUE(MID($C65,6,4)))</f>
        <v>108747310.76536217</v>
      </c>
      <c r="G65" s="53">
        <f>AVERAGEIFS('Base Datos Anuales'!G:G,'Base Datos Anuales'!$A:$A,$A65,'Base Datos Anuales'!$C:$C,"&gt;="&amp;VALUE(MID($C65,6,4)))</f>
        <v>167960250.98903549</v>
      </c>
      <c r="H65" s="53">
        <f>AVERAGEIFS('Base Datos Anuales'!K:K,'Base Datos Anuales'!$A:$A,$A65,'Base Datos Anuales'!$C:$C,"&gt;="&amp;VALUE(MID($C65,6,4)))</f>
        <v>155516734.73768309</v>
      </c>
      <c r="I65" s="61">
        <v>143</v>
      </c>
      <c r="J65" s="53" t="s">
        <v>145</v>
      </c>
      <c r="K65" s="53">
        <f>AVERAGEIFS('Base Datos Anuales'!L:L,'Base Datos Anuales'!$A:$A,$A65,'Base Datos Anuales'!$C:$C,"&gt;="&amp;VALUE(MID($C65,6,4)))</f>
        <v>24669353.75</v>
      </c>
      <c r="L65" s="53">
        <f>AVERAGEIFS('Base Datos Anuales'!M:M,'Base Datos Anuales'!$A:$A,$A65,'Base Datos Anuales'!$C:$C,"&gt;="&amp;VALUE(MID($C65,6,4)))</f>
        <v>1024972</v>
      </c>
      <c r="M65" s="53">
        <f>AVERAGEIFS('Base Datos Anuales'!N:N,'Base Datos Anuales'!$A:$A,$A65,'Base Datos Anuales'!$C:$C,"&gt;="&amp;VALUE(MID($C65,6,4)))</f>
        <v>882472.25</v>
      </c>
      <c r="N65" s="53">
        <f>AVERAGEIFS('Base Datos Anuales'!S:S,'Base Datos Anuales'!$A:$A,$A65,'Base Datos Anuales'!$C:$C,"&gt;="&amp;VALUE(MID($C65,6,4)))</f>
        <v>17272.543944421508</v>
      </c>
      <c r="O65" s="53">
        <f>AVERAGEIFS('Base Datos Anuales'!T:T,'Base Datos Anuales'!$A:$A,$A65,'Base Datos Anuales'!$C:$C,"&gt;="&amp;VALUE(MID($C65,6,4)))</f>
        <v>45006329.622500002</v>
      </c>
      <c r="P65" s="54">
        <f>AVERAGEIFS('Base Datos Anuales'!U:U,'Base Datos Anuales'!$A:$A,$A65,'Base Datos Anuales'!$C:$C,"&gt;="&amp;VALUE(MID($C65,6,4)))</f>
        <v>51.097499999999997</v>
      </c>
      <c r="Q65" s="54">
        <f>AVERAGEIFS('Base Datos Anuales'!V:V,'Base Datos Anuales'!$A:$A,$A65,'Base Datos Anuales'!$C:$C,"&gt;="&amp;VALUE(MID($C65,6,4)))</f>
        <v>481450.64525</v>
      </c>
      <c r="R65" s="54">
        <f>AVERAGEIFS('Base Datos Anuales'!W:W,'Base Datos Anuales'!$A:$A,$A65,'Base Datos Anuales'!$C:$C,"&gt;="&amp;VALUE(MID($C65,6,4)))</f>
        <v>0.54649999999999999</v>
      </c>
      <c r="S65" s="54">
        <f>AVERAGEIFS('Base Datos Anuales'!X:X,'Base Datos Anuales'!$A:$A,$A65,'Base Datos Anuales'!$C:$C,"&gt;="&amp;VALUE(MID($C65,6,4)))</f>
        <v>0</v>
      </c>
    </row>
    <row r="66" spans="1:19" x14ac:dyDescent="0.2">
      <c r="A66" s="59">
        <v>144</v>
      </c>
      <c r="B66" s="58" t="str">
        <f>VLOOKUP(A66,[1]Respondent_ID!$A$4:$B$847,2,FALSE)</f>
        <v xml:space="preserve">Duke Energy Indiana, LLC                                              </v>
      </c>
      <c r="C66" s="52" t="str">
        <f t="shared" si="0"/>
        <v>Prom 2017/2020</v>
      </c>
      <c r="D66" s="53">
        <f>AVERAGEIFS('Base Datos Anuales'!D:D,'Base Datos Anuales'!$A:$A,$A66,'Base Datos Anuales'!$C:$C,"&gt;="&amp;VALUE(MID($C66,6,4)))</f>
        <v>3925842547.4416957</v>
      </c>
      <c r="E66" s="53">
        <f>AVERAGEIFS('Base Datos Anuales'!E:E,'Base Datos Anuales'!$A:$A,$A66,'Base Datos Anuales'!$C:$C,"&gt;="&amp;VALUE(MID($C66,6,4)))</f>
        <v>242923291.66053081</v>
      </c>
      <c r="F66" s="53">
        <f>AVERAGEIFS('Base Datos Anuales'!F:F,'Base Datos Anuales'!$A:$A,$A66,'Base Datos Anuales'!$C:$C,"&gt;="&amp;VALUE(MID($C66,6,4)))</f>
        <v>41095174.287692554</v>
      </c>
      <c r="G66" s="53">
        <f>AVERAGEIFS('Base Datos Anuales'!G:G,'Base Datos Anuales'!$A:$A,$A66,'Base Datos Anuales'!$C:$C,"&gt;="&amp;VALUE(MID($C66,6,4)))</f>
        <v>103343108.49170902</v>
      </c>
      <c r="H66" s="53">
        <f>AVERAGEIFS('Base Datos Anuales'!K:K,'Base Datos Anuales'!$A:$A,$A66,'Base Datos Anuales'!$C:$C,"&gt;="&amp;VALUE(MID($C66,6,4)))</f>
        <v>33235400.975264814</v>
      </c>
      <c r="I66" s="61">
        <v>144</v>
      </c>
      <c r="J66" s="53" t="s">
        <v>145</v>
      </c>
      <c r="K66" s="53">
        <f>AVERAGEIFS('Base Datos Anuales'!L:L,'Base Datos Anuales'!$A:$A,$A66,'Base Datos Anuales'!$C:$C,"&gt;="&amp;VALUE(MID($C66,6,4)))</f>
        <v>27571741.75</v>
      </c>
      <c r="L66" s="53">
        <f>AVERAGEIFS('Base Datos Anuales'!M:M,'Base Datos Anuales'!$A:$A,$A66,'Base Datos Anuales'!$C:$C,"&gt;="&amp;VALUE(MID($C66,6,4)))</f>
        <v>1460899.75</v>
      </c>
      <c r="M66" s="53">
        <f>AVERAGEIFS('Base Datos Anuales'!N:N,'Base Datos Anuales'!$A:$A,$A66,'Base Datos Anuales'!$C:$C,"&gt;="&amp;VALUE(MID($C66,6,4)))</f>
        <v>835489.75</v>
      </c>
      <c r="N66" s="53">
        <f>AVERAGEIFS('Base Datos Anuales'!S:S,'Base Datos Anuales'!$A:$A,$A66,'Base Datos Anuales'!$C:$C,"&gt;="&amp;VALUE(MID($C66,6,4)))</f>
        <v>42637.443157351037</v>
      </c>
      <c r="O66" s="53">
        <f>AVERAGEIFS('Base Datos Anuales'!T:T,'Base Datos Anuales'!$A:$A,$A66,'Base Datos Anuales'!$C:$C,"&gt;="&amp;VALUE(MID($C66,6,4)))</f>
        <v>115894309.175</v>
      </c>
      <c r="P66" s="54">
        <f>AVERAGEIFS('Base Datos Anuales'!U:U,'Base Datos Anuales'!$A:$A,$A66,'Base Datos Anuales'!$C:$C,"&gt;="&amp;VALUE(MID($C66,6,4)))</f>
        <v>138.82499999999999</v>
      </c>
      <c r="Q66" s="54">
        <f>AVERAGEIFS('Base Datos Anuales'!V:V,'Base Datos Anuales'!$A:$A,$A66,'Base Datos Anuales'!$C:$C,"&gt;="&amp;VALUE(MID($C66,6,4)))</f>
        <v>1127470.5475000001</v>
      </c>
      <c r="R66" s="54">
        <f>AVERAGEIFS('Base Datos Anuales'!W:W,'Base Datos Anuales'!$A:$A,$A66,'Base Datos Anuales'!$C:$C,"&gt;="&amp;VALUE(MID($C66,6,4)))</f>
        <v>1.35</v>
      </c>
      <c r="S66" s="54">
        <f>AVERAGEIFS('Base Datos Anuales'!X:X,'Base Datos Anuales'!$A:$A,$A66,'Base Datos Anuales'!$C:$C,"&gt;="&amp;VALUE(MID($C66,6,4)))</f>
        <v>0</v>
      </c>
    </row>
    <row r="67" spans="1:19" x14ac:dyDescent="0.2">
      <c r="A67" s="59">
        <v>145</v>
      </c>
      <c r="B67" s="58" t="str">
        <f>VLOOKUP(A67,[1]Respondent_ID!$A$4:$B$847,2,FALSE)</f>
        <v xml:space="preserve">Public Service Company of Colorado                                    </v>
      </c>
      <c r="C67" s="52" t="str">
        <f t="shared" si="0"/>
        <v>Prom 2017/2020</v>
      </c>
      <c r="D67" s="53">
        <f>AVERAGEIFS('Base Datos Anuales'!D:D,'Base Datos Anuales'!$A:$A,$A67,'Base Datos Anuales'!$C:$C,"&gt;="&amp;VALUE(MID($C67,6,4)))</f>
        <v>5030076138.6431026</v>
      </c>
      <c r="E67" s="53">
        <f>AVERAGEIFS('Base Datos Anuales'!E:E,'Base Datos Anuales'!$A:$A,$A67,'Base Datos Anuales'!$C:$C,"&gt;="&amp;VALUE(MID($C67,6,4)))</f>
        <v>307299575.43247551</v>
      </c>
      <c r="F67" s="53">
        <f>AVERAGEIFS('Base Datos Anuales'!F:F,'Base Datos Anuales'!$A:$A,$A67,'Base Datos Anuales'!$C:$C,"&gt;="&amp;VALUE(MID($C67,6,4)))</f>
        <v>165618470.58641183</v>
      </c>
      <c r="G67" s="53">
        <f>AVERAGEIFS('Base Datos Anuales'!G:G,'Base Datos Anuales'!$A:$A,$A67,'Base Datos Anuales'!$C:$C,"&gt;="&amp;VALUE(MID($C67,6,4)))</f>
        <v>113129643.34815869</v>
      </c>
      <c r="H67" s="53">
        <f>AVERAGEIFS('Base Datos Anuales'!K:K,'Base Datos Anuales'!$A:$A,$A67,'Base Datos Anuales'!$C:$C,"&gt;="&amp;VALUE(MID($C67,6,4)))</f>
        <v>86866529.045378596</v>
      </c>
      <c r="I67" s="61">
        <v>145</v>
      </c>
      <c r="J67" s="53" t="s">
        <v>145</v>
      </c>
      <c r="K67" s="53">
        <f>AVERAGEIFS('Base Datos Anuales'!L:L,'Base Datos Anuales'!$A:$A,$A67,'Base Datos Anuales'!$C:$C,"&gt;="&amp;VALUE(MID($C67,6,4)))</f>
        <v>28970762</v>
      </c>
      <c r="L67" s="53">
        <f>AVERAGEIFS('Base Datos Anuales'!M:M,'Base Datos Anuales'!$A:$A,$A67,'Base Datos Anuales'!$C:$C,"&gt;="&amp;VALUE(MID($C67,6,4)))</f>
        <v>1942079.25</v>
      </c>
      <c r="M67" s="53">
        <f>AVERAGEIFS('Base Datos Anuales'!N:N,'Base Datos Anuales'!$A:$A,$A67,'Base Datos Anuales'!$C:$C,"&gt;="&amp;VALUE(MID($C67,6,4)))</f>
        <v>1488910.25</v>
      </c>
      <c r="N67" s="53">
        <f>AVERAGEIFS('Base Datos Anuales'!S:S,'Base Datos Anuales'!$A:$A,$A67,'Base Datos Anuales'!$C:$C,"&gt;="&amp;VALUE(MID($C67,6,4)))</f>
        <v>121567.43638911824</v>
      </c>
      <c r="O67" s="53">
        <f>AVERAGEIFS('Base Datos Anuales'!T:T,'Base Datos Anuales'!$A:$A,$A67,'Base Datos Anuales'!$C:$C,"&gt;="&amp;VALUE(MID($C67,6,4)))</f>
        <v>133367288.457</v>
      </c>
      <c r="P67" s="54">
        <f>AVERAGEIFS('Base Datos Anuales'!U:U,'Base Datos Anuales'!$A:$A,$A67,'Base Datos Anuales'!$C:$C,"&gt;="&amp;VALUE(MID($C67,6,4)))</f>
        <v>89.587250000000012</v>
      </c>
      <c r="Q67" s="54">
        <f>AVERAGEIFS('Base Datos Anuales'!V:V,'Base Datos Anuales'!$A:$A,$A67,'Base Datos Anuales'!$C:$C,"&gt;="&amp;VALUE(MID($C67,6,4)))</f>
        <v>1550346.92075</v>
      </c>
      <c r="R67" s="54">
        <f>AVERAGEIFS('Base Datos Anuales'!W:W,'Base Datos Anuales'!$A:$A,$A67,'Base Datos Anuales'!$C:$C,"&gt;="&amp;VALUE(MID($C67,6,4)))</f>
        <v>1.0410000000000001</v>
      </c>
      <c r="S67" s="54">
        <f>AVERAGEIFS('Base Datos Anuales'!X:X,'Base Datos Anuales'!$A:$A,$A67,'Base Datos Anuales'!$C:$C,"&gt;="&amp;VALUE(MID($C67,6,4)))</f>
        <v>0</v>
      </c>
    </row>
    <row r="68" spans="1:19" x14ac:dyDescent="0.2">
      <c r="A68" s="59">
        <v>148</v>
      </c>
      <c r="B68" s="58" t="str">
        <f>VLOOKUP(A68,[1]Respondent_ID!$A$4:$B$847,2,FALSE)</f>
        <v xml:space="preserve">Public Service Company of Oklahoma                                    </v>
      </c>
      <c r="C68" s="52" t="str">
        <f t="shared" si="0"/>
        <v>Prom 2017/2020</v>
      </c>
      <c r="D68" s="53">
        <f>AVERAGEIFS('Base Datos Anuales'!D:D,'Base Datos Anuales'!$A:$A,$A68,'Base Datos Anuales'!$C:$C,"&gt;="&amp;VALUE(MID($C68,6,4)))</f>
        <v>2673893180.0342274</v>
      </c>
      <c r="E68" s="53">
        <f>AVERAGEIFS('Base Datos Anuales'!E:E,'Base Datos Anuales'!$A:$A,$A68,'Base Datos Anuales'!$C:$C,"&gt;="&amp;VALUE(MID($C68,6,4)))</f>
        <v>135741713.95424151</v>
      </c>
      <c r="F68" s="53">
        <f>AVERAGEIFS('Base Datos Anuales'!F:F,'Base Datos Anuales'!$A:$A,$A68,'Base Datos Anuales'!$C:$C,"&gt;="&amp;VALUE(MID($C68,6,4)))</f>
        <v>58519953.782100283</v>
      </c>
      <c r="G68" s="53">
        <f>AVERAGEIFS('Base Datos Anuales'!G:G,'Base Datos Anuales'!$A:$A,$A68,'Base Datos Anuales'!$C:$C,"&gt;="&amp;VALUE(MID($C68,6,4)))</f>
        <v>81245656.141128927</v>
      </c>
      <c r="H68" s="53">
        <f>AVERAGEIFS('Base Datos Anuales'!K:K,'Base Datos Anuales'!$A:$A,$A68,'Base Datos Anuales'!$C:$C,"&gt;="&amp;VALUE(MID($C68,6,4)))</f>
        <v>19214553.682777572</v>
      </c>
      <c r="I68" s="61">
        <v>148</v>
      </c>
      <c r="J68" s="53" t="s">
        <v>145</v>
      </c>
      <c r="K68" s="53">
        <f>AVERAGEIFS('Base Datos Anuales'!L:L,'Base Datos Anuales'!$A:$A,$A68,'Base Datos Anuales'!$C:$C,"&gt;="&amp;VALUE(MID($C68,6,4)))</f>
        <v>18300368.5</v>
      </c>
      <c r="L68" s="53">
        <f>AVERAGEIFS('Base Datos Anuales'!M:M,'Base Datos Anuales'!$A:$A,$A68,'Base Datos Anuales'!$C:$C,"&gt;="&amp;VALUE(MID($C68,6,4)))</f>
        <v>669056.5</v>
      </c>
      <c r="M68" s="53">
        <f>AVERAGEIFS('Base Datos Anuales'!N:N,'Base Datos Anuales'!$A:$A,$A68,'Base Datos Anuales'!$C:$C,"&gt;="&amp;VALUE(MID($C68,6,4)))</f>
        <v>556141</v>
      </c>
      <c r="N68" s="53">
        <f>AVERAGEIFS('Base Datos Anuales'!S:S,'Base Datos Anuales'!$A:$A,$A68,'Base Datos Anuales'!$C:$C,"&gt;="&amp;VALUE(MID($C68,6,4)))</f>
        <v>30621.452437131178</v>
      </c>
      <c r="O68" s="53">
        <f>AVERAGEIFS('Base Datos Anuales'!T:T,'Base Datos Anuales'!$A:$A,$A68,'Base Datos Anuales'!$C:$C,"&gt;="&amp;VALUE(MID($C68,6,4)))</f>
        <v>58060769.699999996</v>
      </c>
      <c r="P68" s="54">
        <f>AVERAGEIFS('Base Datos Anuales'!U:U,'Base Datos Anuales'!$A:$A,$A68,'Base Datos Anuales'!$C:$C,"&gt;="&amp;VALUE(MID($C68,6,4)))</f>
        <v>104.42499999999998</v>
      </c>
      <c r="Q68" s="54">
        <f>AVERAGEIFS('Base Datos Anuales'!V:V,'Base Datos Anuales'!$A:$A,$A68,'Base Datos Anuales'!$C:$C,"&gt;="&amp;VALUE(MID($C68,6,4)))</f>
        <v>771389.75225000002</v>
      </c>
      <c r="R68" s="54">
        <f>AVERAGEIFS('Base Datos Anuales'!W:W,'Base Datos Anuales'!$A:$A,$A68,'Base Datos Anuales'!$C:$C,"&gt;="&amp;VALUE(MID($C68,6,4)))</f>
        <v>1.3867499999999999</v>
      </c>
      <c r="S68" s="54">
        <f>AVERAGEIFS('Base Datos Anuales'!X:X,'Base Datos Anuales'!$A:$A,$A68,'Base Datos Anuales'!$C:$C,"&gt;="&amp;VALUE(MID($C68,6,4)))</f>
        <v>0</v>
      </c>
    </row>
    <row r="69" spans="1:19" x14ac:dyDescent="0.2">
      <c r="A69" s="59">
        <v>149</v>
      </c>
      <c r="B69" s="58" t="str">
        <f>VLOOKUP(A69,[1]Respondent_ID!$A$4:$B$847,2,FALSE)</f>
        <v xml:space="preserve">Public Service Electric and Gas Company                               </v>
      </c>
      <c r="C69" s="52" t="str">
        <f t="shared" ref="C69:C105" si="1">+$C$1</f>
        <v>Prom 2017/2020</v>
      </c>
      <c r="D69" s="53">
        <f>AVERAGEIFS('Base Datos Anuales'!D:D,'Base Datos Anuales'!$A:$A,$A69,'Base Datos Anuales'!$C:$C,"&gt;="&amp;VALUE(MID($C69,6,4)))</f>
        <v>9851189374.1154232</v>
      </c>
      <c r="E69" s="53">
        <f>AVERAGEIFS('Base Datos Anuales'!E:E,'Base Datos Anuales'!$A:$A,$A69,'Base Datos Anuales'!$C:$C,"&gt;="&amp;VALUE(MID($C69,6,4)))</f>
        <v>356532898.37016505</v>
      </c>
      <c r="F69" s="53">
        <f>AVERAGEIFS('Base Datos Anuales'!F:F,'Base Datos Anuales'!$A:$A,$A69,'Base Datos Anuales'!$C:$C,"&gt;="&amp;VALUE(MID($C69,6,4)))</f>
        <v>413113477.74220061</v>
      </c>
      <c r="G69" s="53">
        <f>AVERAGEIFS('Base Datos Anuales'!G:G,'Base Datos Anuales'!$A:$A,$A69,'Base Datos Anuales'!$C:$C,"&gt;="&amp;VALUE(MID($C69,6,4)))</f>
        <v>176719242.16279158</v>
      </c>
      <c r="H69" s="53">
        <f>AVERAGEIFS('Base Datos Anuales'!K:K,'Base Datos Anuales'!$A:$A,$A69,'Base Datos Anuales'!$C:$C,"&gt;="&amp;VALUE(MID($C69,6,4)))</f>
        <v>112256527.90146442</v>
      </c>
      <c r="I69" s="61">
        <v>149</v>
      </c>
      <c r="J69" s="53" t="s">
        <v>145</v>
      </c>
      <c r="K69" s="53">
        <f>AVERAGEIFS('Base Datos Anuales'!L:L,'Base Datos Anuales'!$A:$A,$A69,'Base Datos Anuales'!$C:$C,"&gt;="&amp;VALUE(MID($C69,6,4)))</f>
        <v>40753867.5</v>
      </c>
      <c r="L69" s="53">
        <f>AVERAGEIFS('Base Datos Anuales'!M:M,'Base Datos Anuales'!$A:$A,$A69,'Base Datos Anuales'!$C:$C,"&gt;="&amp;VALUE(MID($C69,6,4)))</f>
        <v>885241.75</v>
      </c>
      <c r="M69" s="53">
        <f>AVERAGEIFS('Base Datos Anuales'!N:N,'Base Datos Anuales'!$A:$A,$A69,'Base Datos Anuales'!$C:$C,"&gt;="&amp;VALUE(MID($C69,6,4)))</f>
        <v>2273936.25</v>
      </c>
      <c r="N69" s="53">
        <f>AVERAGEIFS('Base Datos Anuales'!S:S,'Base Datos Anuales'!$A:$A,$A69,'Base Datos Anuales'!$C:$C,"&gt;="&amp;VALUE(MID($C69,6,4)))</f>
        <v>161940.60861678093</v>
      </c>
      <c r="O69" s="53">
        <f>AVERAGEIFS('Base Datos Anuales'!T:T,'Base Datos Anuales'!$A:$A,$A69,'Base Datos Anuales'!$C:$C,"&gt;="&amp;VALUE(MID($C69,6,4)))</f>
        <v>109448319.41499999</v>
      </c>
      <c r="P69" s="54">
        <f>AVERAGEIFS('Base Datos Anuales'!U:U,'Base Datos Anuales'!$A:$A,$A69,'Base Datos Anuales'!$C:$C,"&gt;="&amp;VALUE(MID($C69,6,4)))</f>
        <v>48.134999999999998</v>
      </c>
      <c r="Q69" s="54">
        <f>AVERAGEIFS('Base Datos Anuales'!V:V,'Base Datos Anuales'!$A:$A,$A69,'Base Datos Anuales'!$C:$C,"&gt;="&amp;VALUE(MID($C69,6,4)))</f>
        <v>2110705.085</v>
      </c>
      <c r="R69" s="54">
        <f>AVERAGEIFS('Base Datos Anuales'!W:W,'Base Datos Anuales'!$A:$A,$A69,'Base Datos Anuales'!$C:$C,"&gt;="&amp;VALUE(MID($C69,6,4)))</f>
        <v>0.92749999999999999</v>
      </c>
      <c r="S69" s="54">
        <f>AVERAGEIFS('Base Datos Anuales'!X:X,'Base Datos Anuales'!$A:$A,$A69,'Base Datos Anuales'!$C:$C,"&gt;="&amp;VALUE(MID($C69,6,4)))</f>
        <v>0</v>
      </c>
    </row>
    <row r="70" spans="1:19" x14ac:dyDescent="0.2">
      <c r="A70" s="59">
        <v>150</v>
      </c>
      <c r="B70" s="58" t="str">
        <f>VLOOKUP(A70,[1]Respondent_ID!$A$4:$B$847,2,FALSE)</f>
        <v xml:space="preserve">Puget Sound Energy, Inc.                                              </v>
      </c>
      <c r="C70" s="52" t="str">
        <f t="shared" si="1"/>
        <v>Prom 2017/2020</v>
      </c>
      <c r="D70" s="53">
        <f>AVERAGEIFS('Base Datos Anuales'!D:D,'Base Datos Anuales'!$A:$A,$A70,'Base Datos Anuales'!$C:$C,"&gt;="&amp;VALUE(MID($C70,6,4)))</f>
        <v>4265041031.3371468</v>
      </c>
      <c r="E70" s="53">
        <f>AVERAGEIFS('Base Datos Anuales'!E:E,'Base Datos Anuales'!$A:$A,$A70,'Base Datos Anuales'!$C:$C,"&gt;="&amp;VALUE(MID($C70,6,4)))</f>
        <v>265871725.06909448</v>
      </c>
      <c r="F70" s="53">
        <f>AVERAGEIFS('Base Datos Anuales'!F:F,'Base Datos Anuales'!$A:$A,$A70,'Base Datos Anuales'!$C:$C,"&gt;="&amp;VALUE(MID($C70,6,4)))</f>
        <v>168927769.54028922</v>
      </c>
      <c r="G70" s="53">
        <f>AVERAGEIFS('Base Datos Anuales'!G:G,'Base Datos Anuales'!$A:$A,$A70,'Base Datos Anuales'!$C:$C,"&gt;="&amp;VALUE(MID($C70,6,4)))</f>
        <v>86407282.965195343</v>
      </c>
      <c r="H70" s="53">
        <f>AVERAGEIFS('Base Datos Anuales'!K:K,'Base Datos Anuales'!$A:$A,$A70,'Base Datos Anuales'!$C:$C,"&gt;="&amp;VALUE(MID($C70,6,4)))</f>
        <v>59572717.145290829</v>
      </c>
      <c r="I70" s="61">
        <v>150</v>
      </c>
      <c r="J70" s="53" t="s">
        <v>145</v>
      </c>
      <c r="K70" s="53">
        <f>AVERAGEIFS('Base Datos Anuales'!L:L,'Base Datos Anuales'!$A:$A,$A70,'Base Datos Anuales'!$C:$C,"&gt;="&amp;VALUE(MID($C70,6,4)))</f>
        <v>20733761</v>
      </c>
      <c r="L70" s="53">
        <f>AVERAGEIFS('Base Datos Anuales'!M:M,'Base Datos Anuales'!$A:$A,$A70,'Base Datos Anuales'!$C:$C,"&gt;="&amp;VALUE(MID($C70,6,4)))</f>
        <v>1431248</v>
      </c>
      <c r="M70" s="53">
        <f>AVERAGEIFS('Base Datos Anuales'!N:N,'Base Datos Anuales'!$A:$A,$A70,'Base Datos Anuales'!$C:$C,"&gt;="&amp;VALUE(MID($C70,6,4)))</f>
        <v>1158027.25</v>
      </c>
      <c r="N70" s="53">
        <f>AVERAGEIFS('Base Datos Anuales'!S:S,'Base Datos Anuales'!$A:$A,$A70,'Base Datos Anuales'!$C:$C,"&gt;="&amp;VALUE(MID($C70,6,4)))</f>
        <v>35909.558476765873</v>
      </c>
      <c r="O70" s="53">
        <f>AVERAGEIFS('Base Datos Anuales'!T:T,'Base Datos Anuales'!$A:$A,$A70,'Base Datos Anuales'!$C:$C,"&gt;="&amp;VALUE(MID($C70,6,4)))</f>
        <v>181484209</v>
      </c>
      <c r="P70" s="54">
        <f>AVERAGEIFS('Base Datos Anuales'!U:U,'Base Datos Anuales'!$A:$A,$A70,'Base Datos Anuales'!$C:$C,"&gt;="&amp;VALUE(MID($C70,6,4)))</f>
        <v>156.75</v>
      </c>
      <c r="Q70" s="54">
        <f>AVERAGEIFS('Base Datos Anuales'!V:V,'Base Datos Anuales'!$A:$A,$A70,'Base Datos Anuales'!$C:$C,"&gt;="&amp;VALUE(MID($C70,6,4)))</f>
        <v>1907396.7025000001</v>
      </c>
      <c r="R70" s="54">
        <f>AVERAGEIFS('Base Datos Anuales'!W:W,'Base Datos Anuales'!$A:$A,$A70,'Base Datos Anuales'!$C:$C,"&gt;="&amp;VALUE(MID($C70,6,4)))</f>
        <v>1.6475000000000002</v>
      </c>
      <c r="S70" s="54">
        <f>AVERAGEIFS('Base Datos Anuales'!X:X,'Base Datos Anuales'!$A:$A,$A70,'Base Datos Anuales'!$C:$C,"&gt;="&amp;VALUE(MID($C70,6,4)))</f>
        <v>0</v>
      </c>
    </row>
    <row r="71" spans="1:19" x14ac:dyDescent="0.2">
      <c r="A71" s="59">
        <v>151</v>
      </c>
      <c r="B71" s="58" t="str">
        <f>VLOOKUP(A71,[1]Respondent_ID!$A$4:$B$847,2,FALSE)</f>
        <v xml:space="preserve">Rochester Gas and Electric Corporation                                </v>
      </c>
      <c r="C71" s="52" t="str">
        <f t="shared" si="1"/>
        <v>Prom 2017/2020</v>
      </c>
      <c r="D71" s="53">
        <f>AVERAGEIFS('Base Datos Anuales'!D:D,'Base Datos Anuales'!$A:$A,$A71,'Base Datos Anuales'!$C:$C,"&gt;="&amp;VALUE(MID($C71,6,4)))</f>
        <v>2240994300.4741836</v>
      </c>
      <c r="E71" s="53">
        <f>AVERAGEIFS('Base Datos Anuales'!E:E,'Base Datos Anuales'!$A:$A,$A71,'Base Datos Anuales'!$C:$C,"&gt;="&amp;VALUE(MID($C71,6,4)))</f>
        <v>68549890.735281989</v>
      </c>
      <c r="F71" s="53">
        <f>AVERAGEIFS('Base Datos Anuales'!F:F,'Base Datos Anuales'!$A:$A,$A71,'Base Datos Anuales'!$C:$C,"&gt;="&amp;VALUE(MID($C71,6,4)))</f>
        <v>87441821.803932607</v>
      </c>
      <c r="G71" s="53">
        <f>AVERAGEIFS('Base Datos Anuales'!G:G,'Base Datos Anuales'!$A:$A,$A71,'Base Datos Anuales'!$C:$C,"&gt;="&amp;VALUE(MID($C71,6,4)))</f>
        <v>72443749.655972227</v>
      </c>
      <c r="H71" s="53">
        <f>AVERAGEIFS('Base Datos Anuales'!K:K,'Base Datos Anuales'!$A:$A,$A71,'Base Datos Anuales'!$C:$C,"&gt;="&amp;VALUE(MID($C71,6,4)))</f>
        <v>41723205.11554841</v>
      </c>
      <c r="I71" s="61">
        <v>151</v>
      </c>
      <c r="J71" s="53" t="s">
        <v>145</v>
      </c>
      <c r="K71" s="53">
        <f>AVERAGEIFS('Base Datos Anuales'!L:L,'Base Datos Anuales'!$A:$A,$A71,'Base Datos Anuales'!$C:$C,"&gt;="&amp;VALUE(MID($C71,6,4)))</f>
        <v>7053784.75</v>
      </c>
      <c r="L71" s="53">
        <f>AVERAGEIFS('Base Datos Anuales'!M:M,'Base Datos Anuales'!$A:$A,$A71,'Base Datos Anuales'!$C:$C,"&gt;="&amp;VALUE(MID($C71,6,4)))</f>
        <v>383747.5</v>
      </c>
      <c r="M71" s="53">
        <f>AVERAGEIFS('Base Datos Anuales'!N:N,'Base Datos Anuales'!$A:$A,$A71,'Base Datos Anuales'!$C:$C,"&gt;="&amp;VALUE(MID($C71,6,4)))</f>
        <v>382287.75</v>
      </c>
      <c r="N71" s="53">
        <f>AVERAGEIFS('Base Datos Anuales'!S:S,'Base Datos Anuales'!$A:$A,$A71,'Base Datos Anuales'!$C:$C,"&gt;="&amp;VALUE(MID($C71,6,4)))</f>
        <v>22896.810335166676</v>
      </c>
      <c r="O71" s="53">
        <f>AVERAGEIFS('Base Datos Anuales'!T:T,'Base Datos Anuales'!$A:$A,$A71,'Base Datos Anuales'!$C:$C,"&gt;="&amp;VALUE(MID($C71,6,4)))</f>
        <v>30235438.495000001</v>
      </c>
      <c r="P71" s="54">
        <f>AVERAGEIFS('Base Datos Anuales'!U:U,'Base Datos Anuales'!$A:$A,$A71,'Base Datos Anuales'!$C:$C,"&gt;="&amp;VALUE(MID($C71,6,4)))</f>
        <v>79.015000000000001</v>
      </c>
      <c r="Q71" s="54">
        <f>AVERAGEIFS('Base Datos Anuales'!V:V,'Base Datos Anuales'!$A:$A,$A71,'Base Datos Anuales'!$C:$C,"&gt;="&amp;VALUE(MID($C71,6,4)))</f>
        <v>406811.6825</v>
      </c>
      <c r="R71" s="54">
        <f>AVERAGEIFS('Base Datos Anuales'!W:W,'Base Datos Anuales'!$A:$A,$A71,'Base Datos Anuales'!$C:$C,"&gt;="&amp;VALUE(MID($C71,6,4)))</f>
        <v>1.0649999999999999</v>
      </c>
      <c r="S71" s="54">
        <f>AVERAGEIFS('Base Datos Anuales'!X:X,'Base Datos Anuales'!$A:$A,$A71,'Base Datos Anuales'!$C:$C,"&gt;="&amp;VALUE(MID($C71,6,4)))</f>
        <v>0</v>
      </c>
    </row>
    <row r="72" spans="1:19" x14ac:dyDescent="0.2">
      <c r="A72" s="59">
        <v>152</v>
      </c>
      <c r="B72" s="58" t="str">
        <f>VLOOKUP(A72,[1]Respondent_ID!$A$4:$B$847,2,FALSE)</f>
        <v xml:space="preserve">Rockland Electric Company                                             </v>
      </c>
      <c r="C72" s="52" t="str">
        <f t="shared" si="1"/>
        <v>Prom 2017/2020</v>
      </c>
      <c r="D72" s="53">
        <f>AVERAGEIFS('Base Datos Anuales'!D:D,'Base Datos Anuales'!$A:$A,$A72,'Base Datos Anuales'!$C:$C,"&gt;="&amp;VALUE(MID($C72,6,4)))</f>
        <v>350433157.99721873</v>
      </c>
      <c r="E72" s="53">
        <f>AVERAGEIFS('Base Datos Anuales'!E:E,'Base Datos Anuales'!$A:$A,$A72,'Base Datos Anuales'!$C:$C,"&gt;="&amp;VALUE(MID($C72,6,4)))</f>
        <v>15468816.20668339</v>
      </c>
      <c r="F72" s="53">
        <f>AVERAGEIFS('Base Datos Anuales'!F:F,'Base Datos Anuales'!$A:$A,$A72,'Base Datos Anuales'!$C:$C,"&gt;="&amp;VALUE(MID($C72,6,4)))</f>
        <v>16510013.431494135</v>
      </c>
      <c r="G72" s="53">
        <f>AVERAGEIFS('Base Datos Anuales'!G:G,'Base Datos Anuales'!$A:$A,$A72,'Base Datos Anuales'!$C:$C,"&gt;="&amp;VALUE(MID($C72,6,4)))</f>
        <v>17169132.5493632</v>
      </c>
      <c r="H72" s="53">
        <f>AVERAGEIFS('Base Datos Anuales'!K:K,'Base Datos Anuales'!$A:$A,$A72,'Base Datos Anuales'!$C:$C,"&gt;="&amp;VALUE(MID($C72,6,4)))</f>
        <v>19510441.708838232</v>
      </c>
      <c r="I72" s="61">
        <v>152</v>
      </c>
      <c r="J72" s="53" t="s">
        <v>145</v>
      </c>
      <c r="K72" s="53">
        <f>AVERAGEIFS('Base Datos Anuales'!L:L,'Base Datos Anuales'!$A:$A,$A72,'Base Datos Anuales'!$C:$C,"&gt;="&amp;VALUE(MID($C72,6,4)))</f>
        <v>1539229.5</v>
      </c>
      <c r="L72" s="53">
        <f>AVERAGEIFS('Base Datos Anuales'!M:M,'Base Datos Anuales'!$A:$A,$A72,'Base Datos Anuales'!$C:$C,"&gt;="&amp;VALUE(MID($C72,6,4)))</f>
        <v>54486</v>
      </c>
      <c r="M72" s="53">
        <f>AVERAGEIFS('Base Datos Anuales'!N:N,'Base Datos Anuales'!$A:$A,$A72,'Base Datos Anuales'!$C:$C,"&gt;="&amp;VALUE(MID($C72,6,4)))</f>
        <v>73690.75</v>
      </c>
      <c r="N72" s="53">
        <f>AVERAGEIFS('Base Datos Anuales'!S:S,'Base Datos Anuales'!$A:$A,$A72,'Base Datos Anuales'!$C:$C,"&gt;="&amp;VALUE(MID($C72,6,4)))</f>
        <v>5490.1246218130791</v>
      </c>
      <c r="O72" s="53">
        <f>AVERAGEIFS('Base Datos Anuales'!T:T,'Base Datos Anuales'!$A:$A,$A72,'Base Datos Anuales'!$C:$C,"&gt;="&amp;VALUE(MID($C72,6,4)))</f>
        <v>7862608.522499999</v>
      </c>
      <c r="P72" s="54">
        <f>AVERAGEIFS('Base Datos Anuales'!U:U,'Base Datos Anuales'!$A:$A,$A72,'Base Datos Anuales'!$C:$C,"&gt;="&amp;VALUE(MID($C72,6,4)))</f>
        <v>106.6755</v>
      </c>
      <c r="Q72" s="54">
        <f>AVERAGEIFS('Base Datos Anuales'!V:V,'Base Datos Anuales'!$A:$A,$A72,'Base Datos Anuales'!$C:$C,"&gt;="&amp;VALUE(MID($C72,6,4)))</f>
        <v>96633.920249999996</v>
      </c>
      <c r="R72" s="54">
        <f>AVERAGEIFS('Base Datos Anuales'!W:W,'Base Datos Anuales'!$A:$A,$A72,'Base Datos Anuales'!$C:$C,"&gt;="&amp;VALUE(MID($C72,6,4)))</f>
        <v>1.3107500000000001</v>
      </c>
      <c r="S72" s="54">
        <f>AVERAGEIFS('Base Datos Anuales'!X:X,'Base Datos Anuales'!$A:$A,$A72,'Base Datos Anuales'!$C:$C,"&gt;="&amp;VALUE(MID($C72,6,4)))</f>
        <v>0</v>
      </c>
    </row>
    <row r="73" spans="1:19" x14ac:dyDescent="0.2">
      <c r="A73" s="59">
        <v>155</v>
      </c>
      <c r="B73" s="58" t="str">
        <f>VLOOKUP(A73,[1]Respondent_ID!$A$4:$B$847,2,FALSE)</f>
        <v xml:space="preserve">San Diego Gas &amp; Electric Company                                      </v>
      </c>
      <c r="C73" s="52" t="str">
        <f t="shared" si="1"/>
        <v>Prom 2017/2020</v>
      </c>
      <c r="D73" s="53">
        <f>AVERAGEIFS('Base Datos Anuales'!D:D,'Base Datos Anuales'!$A:$A,$A73,'Base Datos Anuales'!$C:$C,"&gt;="&amp;VALUE(MID($C73,6,4)))</f>
        <v>6445181109.2611456</v>
      </c>
      <c r="E73" s="53">
        <f>AVERAGEIFS('Base Datos Anuales'!E:E,'Base Datos Anuales'!$A:$A,$A73,'Base Datos Anuales'!$C:$C,"&gt;="&amp;VALUE(MID($C73,6,4)))</f>
        <v>341226744.46290183</v>
      </c>
      <c r="F73" s="53">
        <f>AVERAGEIFS('Base Datos Anuales'!F:F,'Base Datos Anuales'!$A:$A,$A73,'Base Datos Anuales'!$C:$C,"&gt;="&amp;VALUE(MID($C73,6,4)))</f>
        <v>227459786.11324269</v>
      </c>
      <c r="G73" s="53">
        <f>AVERAGEIFS('Base Datos Anuales'!G:G,'Base Datos Anuales'!$A:$A,$A73,'Base Datos Anuales'!$C:$C,"&gt;="&amp;VALUE(MID($C73,6,4)))</f>
        <v>184737688.00608736</v>
      </c>
      <c r="H73" s="53">
        <f>AVERAGEIFS('Base Datos Anuales'!K:K,'Base Datos Anuales'!$A:$A,$A73,'Base Datos Anuales'!$C:$C,"&gt;="&amp;VALUE(MID($C73,6,4)))</f>
        <v>364096722.43030947</v>
      </c>
      <c r="I73" s="61">
        <v>155</v>
      </c>
      <c r="J73" s="53" t="s">
        <v>145</v>
      </c>
      <c r="K73" s="53">
        <f>AVERAGEIFS('Base Datos Anuales'!L:L,'Base Datos Anuales'!$A:$A,$A73,'Base Datos Anuales'!$C:$C,"&gt;="&amp;VALUE(MID($C73,6,4)))</f>
        <v>14891504</v>
      </c>
      <c r="L73" s="53">
        <f>AVERAGEIFS('Base Datos Anuales'!M:M,'Base Datos Anuales'!$A:$A,$A73,'Base Datos Anuales'!$C:$C,"&gt;="&amp;VALUE(MID($C73,6,4)))</f>
        <v>1084956</v>
      </c>
      <c r="M73" s="53">
        <f>AVERAGEIFS('Base Datos Anuales'!N:N,'Base Datos Anuales'!$A:$A,$A73,'Base Datos Anuales'!$C:$C,"&gt;="&amp;VALUE(MID($C73,6,4)))</f>
        <v>1448814.25</v>
      </c>
      <c r="N73" s="53">
        <f>AVERAGEIFS('Base Datos Anuales'!S:S,'Base Datos Anuales'!$A:$A,$A73,'Base Datos Anuales'!$C:$C,"&gt;="&amp;VALUE(MID($C73,6,4)))</f>
        <v>23718.145259623663</v>
      </c>
      <c r="O73" s="53">
        <f>AVERAGEIFS('Base Datos Anuales'!T:T,'Base Datos Anuales'!$A:$A,$A73,'Base Datos Anuales'!$C:$C,"&gt;="&amp;VALUE(MID($C73,6,4)))</f>
        <v>102002565.095</v>
      </c>
      <c r="P73" s="54">
        <f>AVERAGEIFS('Base Datos Anuales'!U:U,'Base Datos Anuales'!$A:$A,$A73,'Base Datos Anuales'!$C:$C,"&gt;="&amp;VALUE(MID($C73,6,4)))</f>
        <v>70.39500000000001</v>
      </c>
      <c r="Q73" s="54">
        <f>AVERAGEIFS('Base Datos Anuales'!V:V,'Base Datos Anuales'!$A:$A,$A73,'Base Datos Anuales'!$C:$C,"&gt;="&amp;VALUE(MID($C73,6,4)))</f>
        <v>970787.82275000005</v>
      </c>
      <c r="R73" s="54">
        <f>AVERAGEIFS('Base Datos Anuales'!W:W,'Base Datos Anuales'!$A:$A,$A73,'Base Datos Anuales'!$C:$C,"&gt;="&amp;VALUE(MID($C73,6,4)))</f>
        <v>0.66949999999999998</v>
      </c>
      <c r="S73" s="54">
        <f>AVERAGEIFS('Base Datos Anuales'!X:X,'Base Datos Anuales'!$A:$A,$A73,'Base Datos Anuales'!$C:$C,"&gt;="&amp;VALUE(MID($C73,6,4)))</f>
        <v>0</v>
      </c>
    </row>
    <row r="74" spans="1:19" x14ac:dyDescent="0.2">
      <c r="A74" s="59">
        <v>157</v>
      </c>
      <c r="B74" s="58" t="str">
        <f>VLOOKUP(A74,[1]Respondent_ID!$A$4:$B$847,2,FALSE)</f>
        <v xml:space="preserve">Sierra Pacific Power Company d/b/a NV Energy                          </v>
      </c>
      <c r="C74" s="52" t="str">
        <f t="shared" si="1"/>
        <v>Prom 2017/2020</v>
      </c>
      <c r="D74" s="53">
        <f>AVERAGEIFS('Base Datos Anuales'!D:D,'Base Datos Anuales'!$A:$A,$A74,'Base Datos Anuales'!$C:$C,"&gt;="&amp;VALUE(MID($C74,6,4)))</f>
        <v>2174498602.612205</v>
      </c>
      <c r="E74" s="53">
        <f>AVERAGEIFS('Base Datos Anuales'!E:E,'Base Datos Anuales'!$A:$A,$A74,'Base Datos Anuales'!$C:$C,"&gt;="&amp;VALUE(MID($C74,6,4)))</f>
        <v>88412555.738765717</v>
      </c>
      <c r="F74" s="53">
        <f>AVERAGEIFS('Base Datos Anuales'!F:F,'Base Datos Anuales'!$A:$A,$A74,'Base Datos Anuales'!$C:$C,"&gt;="&amp;VALUE(MID($C74,6,4)))</f>
        <v>23787121.634211309</v>
      </c>
      <c r="G74" s="53">
        <f>AVERAGEIFS('Base Datos Anuales'!G:G,'Base Datos Anuales'!$A:$A,$A74,'Base Datos Anuales'!$C:$C,"&gt;="&amp;VALUE(MID($C74,6,4)))</f>
        <v>27418969.349079475</v>
      </c>
      <c r="H74" s="53">
        <f>AVERAGEIFS('Base Datos Anuales'!K:K,'Base Datos Anuales'!$A:$A,$A74,'Base Datos Anuales'!$C:$C,"&gt;="&amp;VALUE(MID($C74,6,4)))</f>
        <v>19756659.009058535</v>
      </c>
      <c r="I74" s="61">
        <v>157</v>
      </c>
      <c r="J74" s="53" t="s">
        <v>145</v>
      </c>
      <c r="K74" s="53">
        <f>AVERAGEIFS('Base Datos Anuales'!L:L,'Base Datos Anuales'!$A:$A,$A74,'Base Datos Anuales'!$C:$C,"&gt;="&amp;VALUE(MID($C74,6,4)))</f>
        <v>8981582.25</v>
      </c>
      <c r="L74" s="53">
        <f>AVERAGEIFS('Base Datos Anuales'!M:M,'Base Datos Anuales'!$A:$A,$A74,'Base Datos Anuales'!$C:$C,"&gt;="&amp;VALUE(MID($C74,6,4)))</f>
        <v>667848.25</v>
      </c>
      <c r="M74" s="53">
        <f>AVERAGEIFS('Base Datos Anuales'!N:N,'Base Datos Anuales'!$A:$A,$A74,'Base Datos Anuales'!$C:$C,"&gt;="&amp;VALUE(MID($C74,6,4)))</f>
        <v>350108.75</v>
      </c>
      <c r="N74" s="53">
        <f>AVERAGEIFS('Base Datos Anuales'!S:S,'Base Datos Anuales'!$A:$A,$A74,'Base Datos Anuales'!$C:$C,"&gt;="&amp;VALUE(MID($C74,6,4)))</f>
        <v>26037.200041001317</v>
      </c>
      <c r="O74" s="53">
        <f>AVERAGEIFS('Base Datos Anuales'!T:T,'Base Datos Anuales'!$A:$A,$A74,'Base Datos Anuales'!$C:$C,"&gt;="&amp;VALUE(MID($C74,6,4)))</f>
        <v>58429258.330000006</v>
      </c>
      <c r="P74" s="54">
        <f>AVERAGEIFS('Base Datos Anuales'!U:U,'Base Datos Anuales'!$A:$A,$A74,'Base Datos Anuales'!$C:$C,"&gt;="&amp;VALUE(MID($C74,6,4)))</f>
        <v>167.54750000000001</v>
      </c>
      <c r="Q74" s="54">
        <f>AVERAGEIFS('Base Datos Anuales'!V:V,'Base Datos Anuales'!$A:$A,$A74,'Base Datos Anuales'!$C:$C,"&gt;="&amp;VALUE(MID($C74,6,4)))</f>
        <v>580623.67249999999</v>
      </c>
      <c r="R74" s="54">
        <f>AVERAGEIFS('Base Datos Anuales'!W:W,'Base Datos Anuales'!$A:$A,$A74,'Base Datos Anuales'!$C:$C,"&gt;="&amp;VALUE(MID($C74,6,4)))</f>
        <v>1.6625000000000001</v>
      </c>
      <c r="S74" s="54">
        <f>AVERAGEIFS('Base Datos Anuales'!X:X,'Base Datos Anuales'!$A:$A,$A74,'Base Datos Anuales'!$C:$C,"&gt;="&amp;VALUE(MID($C74,6,4)))</f>
        <v>0</v>
      </c>
    </row>
    <row r="75" spans="1:19" x14ac:dyDescent="0.2">
      <c r="A75" s="59">
        <v>159</v>
      </c>
      <c r="B75" s="58" t="str">
        <f>VLOOKUP(A75,[1]Respondent_ID!$A$4:$B$847,2,FALSE)</f>
        <v xml:space="preserve">South Carolina Electric &amp; Gas Company                                 </v>
      </c>
      <c r="C75" s="52" t="str">
        <f t="shared" si="1"/>
        <v>Prom 2017/2020</v>
      </c>
      <c r="D75" s="53">
        <f>AVERAGEIFS('Base Datos Anuales'!D:D,'Base Datos Anuales'!$A:$A,$A75,'Base Datos Anuales'!$C:$C,"&gt;="&amp;VALUE(MID($C75,6,4)))</f>
        <v>3844972397.9710803</v>
      </c>
      <c r="E75" s="53">
        <f>AVERAGEIFS('Base Datos Anuales'!E:E,'Base Datos Anuales'!$A:$A,$A75,'Base Datos Anuales'!$C:$C,"&gt;="&amp;VALUE(MID($C75,6,4)))</f>
        <v>193269364.24584448</v>
      </c>
      <c r="F75" s="53">
        <f>AVERAGEIFS('Base Datos Anuales'!F:F,'Base Datos Anuales'!$A:$A,$A75,'Base Datos Anuales'!$C:$C,"&gt;="&amp;VALUE(MID($C75,6,4)))</f>
        <v>65011239.914654426</v>
      </c>
      <c r="G75" s="53">
        <f>AVERAGEIFS('Base Datos Anuales'!G:G,'Base Datos Anuales'!$A:$A,$A75,'Base Datos Anuales'!$C:$C,"&gt;="&amp;VALUE(MID($C75,6,4)))</f>
        <v>57853672.907096952</v>
      </c>
      <c r="H75" s="53">
        <f>AVERAGEIFS('Base Datos Anuales'!K:K,'Base Datos Anuales'!$A:$A,$A75,'Base Datos Anuales'!$C:$C,"&gt;="&amp;VALUE(MID($C75,6,4)))</f>
        <v>50649019.616777442</v>
      </c>
      <c r="I75" s="61">
        <v>159</v>
      </c>
      <c r="J75" s="53" t="s">
        <v>145</v>
      </c>
      <c r="K75" s="53">
        <f>AVERAGEIFS('Base Datos Anuales'!L:L,'Base Datos Anuales'!$A:$A,$A75,'Base Datos Anuales'!$C:$C,"&gt;="&amp;VALUE(MID($C75,6,4)))</f>
        <v>21966402.75</v>
      </c>
      <c r="L75" s="53">
        <f>AVERAGEIFS('Base Datos Anuales'!M:M,'Base Datos Anuales'!$A:$A,$A75,'Base Datos Anuales'!$C:$C,"&gt;="&amp;VALUE(MID($C75,6,4)))</f>
        <v>1017318.25</v>
      </c>
      <c r="M75" s="53">
        <f>AVERAGEIFS('Base Datos Anuales'!N:N,'Base Datos Anuales'!$A:$A,$A75,'Base Datos Anuales'!$C:$C,"&gt;="&amp;VALUE(MID($C75,6,4)))</f>
        <v>733585.75</v>
      </c>
      <c r="N75" s="53">
        <f>AVERAGEIFS('Base Datos Anuales'!S:S,'Base Datos Anuales'!$A:$A,$A75,'Base Datos Anuales'!$C:$C,"&gt;="&amp;VALUE(MID($C75,6,4)))</f>
        <v>38363.061834170534</v>
      </c>
      <c r="O75" s="53">
        <f>AVERAGEIFS('Base Datos Anuales'!T:T,'Base Datos Anuales'!$A:$A,$A75,'Base Datos Anuales'!$C:$C,"&gt;="&amp;VALUE(MID($C75,6,4)))</f>
        <v>63106857.615000002</v>
      </c>
      <c r="P75" s="54">
        <f>AVERAGEIFS('Base Datos Anuales'!U:U,'Base Datos Anuales'!$A:$A,$A75,'Base Datos Anuales'!$C:$C,"&gt;="&amp;VALUE(MID($C75,6,4)))</f>
        <v>86.025000000000006</v>
      </c>
      <c r="Q75" s="54">
        <f>AVERAGEIFS('Base Datos Anuales'!V:V,'Base Datos Anuales'!$A:$A,$A75,'Base Datos Anuales'!$C:$C,"&gt;="&amp;VALUE(MID($C75,6,4)))</f>
        <v>1276313.5874999999</v>
      </c>
      <c r="R75" s="54">
        <f>AVERAGEIFS('Base Datos Anuales'!W:W,'Base Datos Anuales'!$A:$A,$A75,'Base Datos Anuales'!$C:$C,"&gt;="&amp;VALUE(MID($C75,6,4)))</f>
        <v>1.7425000000000002</v>
      </c>
      <c r="S75" s="54">
        <f>AVERAGEIFS('Base Datos Anuales'!X:X,'Base Datos Anuales'!$A:$A,$A75,'Base Datos Anuales'!$C:$C,"&gt;="&amp;VALUE(MID($C75,6,4)))</f>
        <v>0</v>
      </c>
    </row>
    <row r="76" spans="1:19" x14ac:dyDescent="0.2">
      <c r="A76" s="59">
        <v>161</v>
      </c>
      <c r="B76" s="58" t="str">
        <f>VLOOKUP(A76,[1]Respondent_ID!$A$4:$B$847,2,FALSE)</f>
        <v xml:space="preserve">Southern California Edison Company                                    </v>
      </c>
      <c r="C76" s="52" t="str">
        <f t="shared" si="1"/>
        <v>Prom 2017/2020</v>
      </c>
      <c r="D76" s="53">
        <f>AVERAGEIFS('Base Datos Anuales'!D:D,'Base Datos Anuales'!$A:$A,$A76,'Base Datos Anuales'!$C:$C,"&gt;="&amp;VALUE(MID($C76,6,4)))</f>
        <v>25304671911.799324</v>
      </c>
      <c r="E76" s="53">
        <f>AVERAGEIFS('Base Datos Anuales'!E:E,'Base Datos Anuales'!$A:$A,$A76,'Base Datos Anuales'!$C:$C,"&gt;="&amp;VALUE(MID($C76,6,4)))</f>
        <v>1280339299.4934902</v>
      </c>
      <c r="F76" s="53">
        <f>AVERAGEIFS('Base Datos Anuales'!F:F,'Base Datos Anuales'!$A:$A,$A76,'Base Datos Anuales'!$C:$C,"&gt;="&amp;VALUE(MID($C76,6,4)))</f>
        <v>686943356.15701818</v>
      </c>
      <c r="G76" s="53">
        <f>AVERAGEIFS('Base Datos Anuales'!G:G,'Base Datos Anuales'!$A:$A,$A76,'Base Datos Anuales'!$C:$C,"&gt;="&amp;VALUE(MID($C76,6,4)))</f>
        <v>807283926.62477958</v>
      </c>
      <c r="H76" s="53">
        <f>AVERAGEIFS('Base Datos Anuales'!K:K,'Base Datos Anuales'!$A:$A,$A76,'Base Datos Anuales'!$C:$C,"&gt;="&amp;VALUE(MID($C76,6,4)))</f>
        <v>1743545255.703624</v>
      </c>
      <c r="I76" s="61">
        <v>161</v>
      </c>
      <c r="J76" s="53" t="s">
        <v>145</v>
      </c>
      <c r="K76" s="53">
        <f>AVERAGEIFS('Base Datos Anuales'!L:L,'Base Datos Anuales'!$A:$A,$A76,'Base Datos Anuales'!$C:$C,"&gt;="&amp;VALUE(MID($C76,6,4)))</f>
        <v>84570512</v>
      </c>
      <c r="L76" s="53">
        <f>AVERAGEIFS('Base Datos Anuales'!M:M,'Base Datos Anuales'!$A:$A,$A76,'Base Datos Anuales'!$C:$C,"&gt;="&amp;VALUE(MID($C76,6,4)))</f>
        <v>4166023.25</v>
      </c>
      <c r="M76" s="53">
        <f>AVERAGEIFS('Base Datos Anuales'!N:N,'Base Datos Anuales'!$A:$A,$A76,'Base Datos Anuales'!$C:$C,"&gt;="&amp;VALUE(MID($C76,6,4)))</f>
        <v>5122713.25</v>
      </c>
      <c r="N76" s="53">
        <f>AVERAGEIFS('Base Datos Anuales'!S:S,'Base Datos Anuales'!$A:$A,$A76,'Base Datos Anuales'!$C:$C,"&gt;="&amp;VALUE(MID($C76,6,4)))</f>
        <v>124758.7049085742</v>
      </c>
      <c r="O76" s="53">
        <f>AVERAGEIFS('Base Datos Anuales'!T:T,'Base Datos Anuales'!$A:$A,$A76,'Base Datos Anuales'!$C:$C,"&gt;="&amp;VALUE(MID($C76,6,4)))</f>
        <v>441913891.20449996</v>
      </c>
      <c r="P76" s="54">
        <f>AVERAGEIFS('Base Datos Anuales'!U:U,'Base Datos Anuales'!$A:$A,$A76,'Base Datos Anuales'!$C:$C,"&gt;="&amp;VALUE(MID($C76,6,4)))</f>
        <v>86.256500000000003</v>
      </c>
      <c r="Q76" s="54">
        <f>AVERAGEIFS('Base Datos Anuales'!V:V,'Base Datos Anuales'!$A:$A,$A76,'Base Datos Anuales'!$C:$C,"&gt;="&amp;VALUE(MID($C76,6,4)))</f>
        <v>5334045.3574999999</v>
      </c>
      <c r="R76" s="54">
        <f>AVERAGEIFS('Base Datos Anuales'!W:W,'Base Datos Anuales'!$A:$A,$A76,'Base Datos Anuales'!$C:$C,"&gt;="&amp;VALUE(MID($C76,6,4)))</f>
        <v>1.0415000000000001</v>
      </c>
      <c r="S76" s="54">
        <f>AVERAGEIFS('Base Datos Anuales'!X:X,'Base Datos Anuales'!$A:$A,$A76,'Base Datos Anuales'!$C:$C,"&gt;="&amp;VALUE(MID($C76,6,4)))</f>
        <v>0</v>
      </c>
    </row>
    <row r="77" spans="1:19" x14ac:dyDescent="0.2">
      <c r="A77" s="59">
        <v>163</v>
      </c>
      <c r="B77" s="58" t="str">
        <f>VLOOKUP(A77,[1]Respondent_ID!$A$4:$B$847,2,FALSE)</f>
        <v xml:space="preserve">Southern Indiana Gas and Electric Company                             </v>
      </c>
      <c r="C77" s="52" t="str">
        <f t="shared" si="1"/>
        <v>Prom 2017/2020</v>
      </c>
      <c r="D77" s="53">
        <f>AVERAGEIFS('Base Datos Anuales'!D:D,'Base Datos Anuales'!$A:$A,$A77,'Base Datos Anuales'!$C:$C,"&gt;="&amp;VALUE(MID($C77,6,4)))</f>
        <v>1123353253.4376497</v>
      </c>
      <c r="E77" s="53">
        <f>AVERAGEIFS('Base Datos Anuales'!E:E,'Base Datos Anuales'!$A:$A,$A77,'Base Datos Anuales'!$C:$C,"&gt;="&amp;VALUE(MID($C77,6,4)))</f>
        <v>33000179.382402994</v>
      </c>
      <c r="F77" s="53">
        <f>AVERAGEIFS('Base Datos Anuales'!F:F,'Base Datos Anuales'!$A:$A,$A77,'Base Datos Anuales'!$C:$C,"&gt;="&amp;VALUE(MID($C77,6,4)))</f>
        <v>17439684.560032606</v>
      </c>
      <c r="G77" s="53">
        <f>AVERAGEIFS('Base Datos Anuales'!G:G,'Base Datos Anuales'!$A:$A,$A77,'Base Datos Anuales'!$C:$C,"&gt;="&amp;VALUE(MID($C77,6,4)))</f>
        <v>18412427.616778873</v>
      </c>
      <c r="H77" s="53">
        <f>AVERAGEIFS('Base Datos Anuales'!K:K,'Base Datos Anuales'!$A:$A,$A77,'Base Datos Anuales'!$C:$C,"&gt;="&amp;VALUE(MID($C77,6,4)))</f>
        <v>12093634.703953391</v>
      </c>
      <c r="I77" s="61">
        <v>163</v>
      </c>
      <c r="J77" s="53" t="s">
        <v>145</v>
      </c>
      <c r="K77" s="53">
        <f>AVERAGEIFS('Base Datos Anuales'!L:L,'Base Datos Anuales'!$A:$A,$A77,'Base Datos Anuales'!$C:$C,"&gt;="&amp;VALUE(MID($C77,6,4)))</f>
        <v>4728674.5</v>
      </c>
      <c r="L77" s="53">
        <f>AVERAGEIFS('Base Datos Anuales'!M:M,'Base Datos Anuales'!$A:$A,$A77,'Base Datos Anuales'!$C:$C,"&gt;="&amp;VALUE(MID($C77,6,4)))</f>
        <v>307841.25</v>
      </c>
      <c r="M77" s="53">
        <f>AVERAGEIFS('Base Datos Anuales'!N:N,'Base Datos Anuales'!$A:$A,$A77,'Base Datos Anuales'!$C:$C,"&gt;="&amp;VALUE(MID($C77,6,4)))</f>
        <v>146893.75</v>
      </c>
      <c r="N77" s="53">
        <f>AVERAGEIFS('Base Datos Anuales'!S:S,'Base Datos Anuales'!$A:$A,$A77,'Base Datos Anuales'!$C:$C,"&gt;="&amp;VALUE(MID($C77,6,4)))</f>
        <v>9303.0194186179397</v>
      </c>
      <c r="O77" s="53">
        <f>AVERAGEIFS('Base Datos Anuales'!T:T,'Base Datos Anuales'!$A:$A,$A77,'Base Datos Anuales'!$C:$C,"&gt;="&amp;VALUE(MID($C77,6,4)))</f>
        <v>11611033.575000001</v>
      </c>
      <c r="P77" s="54">
        <f>AVERAGEIFS('Base Datos Anuales'!U:U,'Base Datos Anuales'!$A:$A,$A77,'Base Datos Anuales'!$C:$C,"&gt;="&amp;VALUE(MID($C77,6,4)))</f>
        <v>78.974999999999994</v>
      </c>
      <c r="Q77" s="54">
        <f>AVERAGEIFS('Base Datos Anuales'!V:V,'Base Datos Anuales'!$A:$A,$A77,'Base Datos Anuales'!$C:$C,"&gt;="&amp;VALUE(MID($C77,6,4)))</f>
        <v>156545.81</v>
      </c>
      <c r="R77" s="54">
        <f>AVERAGEIFS('Base Datos Anuales'!W:W,'Base Datos Anuales'!$A:$A,$A77,'Base Datos Anuales'!$C:$C,"&gt;="&amp;VALUE(MID($C77,6,4)))</f>
        <v>1.0649999999999999</v>
      </c>
      <c r="S77" s="54">
        <f>AVERAGEIFS('Base Datos Anuales'!X:X,'Base Datos Anuales'!$A:$A,$A77,'Base Datos Anuales'!$C:$C,"&gt;="&amp;VALUE(MID($C77,6,4)))</f>
        <v>0</v>
      </c>
    </row>
    <row r="78" spans="1:19" x14ac:dyDescent="0.2">
      <c r="A78" s="59">
        <v>164</v>
      </c>
      <c r="B78" s="58" t="str">
        <f>VLOOKUP(A78,[1]Respondent_ID!$A$4:$B$847,2,FALSE)</f>
        <v xml:space="preserve">Southwestern Electric Power Company                                   </v>
      </c>
      <c r="C78" s="52" t="str">
        <f t="shared" si="1"/>
        <v>Prom 2017/2020</v>
      </c>
      <c r="D78" s="53">
        <f>AVERAGEIFS('Base Datos Anuales'!D:D,'Base Datos Anuales'!$A:$A,$A78,'Base Datos Anuales'!$C:$C,"&gt;="&amp;VALUE(MID($C78,6,4)))</f>
        <v>2567113590.8845901</v>
      </c>
      <c r="E78" s="53">
        <f>AVERAGEIFS('Base Datos Anuales'!E:E,'Base Datos Anuales'!$A:$A,$A78,'Base Datos Anuales'!$C:$C,"&gt;="&amp;VALUE(MID($C78,6,4)))</f>
        <v>115957627.21302313</v>
      </c>
      <c r="F78" s="53">
        <f>AVERAGEIFS('Base Datos Anuales'!F:F,'Base Datos Anuales'!$A:$A,$A78,'Base Datos Anuales'!$C:$C,"&gt;="&amp;VALUE(MID($C78,6,4)))</f>
        <v>45622671.515196875</v>
      </c>
      <c r="G78" s="53">
        <f>AVERAGEIFS('Base Datos Anuales'!G:G,'Base Datos Anuales'!$A:$A,$A78,'Base Datos Anuales'!$C:$C,"&gt;="&amp;VALUE(MID($C78,6,4)))</f>
        <v>83609732.291355476</v>
      </c>
      <c r="H78" s="53">
        <f>AVERAGEIFS('Base Datos Anuales'!K:K,'Base Datos Anuales'!$A:$A,$A78,'Base Datos Anuales'!$C:$C,"&gt;="&amp;VALUE(MID($C78,6,4)))</f>
        <v>19203845.806641284</v>
      </c>
      <c r="I78" s="61">
        <v>164</v>
      </c>
      <c r="J78" s="53" t="s">
        <v>145</v>
      </c>
      <c r="K78" s="53">
        <f>AVERAGEIFS('Base Datos Anuales'!L:L,'Base Datos Anuales'!$A:$A,$A78,'Base Datos Anuales'!$C:$C,"&gt;="&amp;VALUE(MID($C78,6,4)))</f>
        <v>17210509.5</v>
      </c>
      <c r="L78" s="53">
        <f>AVERAGEIFS('Base Datos Anuales'!M:M,'Base Datos Anuales'!$A:$A,$A78,'Base Datos Anuales'!$C:$C,"&gt;="&amp;VALUE(MID($C78,6,4)))</f>
        <v>592475.75</v>
      </c>
      <c r="M78" s="53">
        <f>AVERAGEIFS('Base Datos Anuales'!N:N,'Base Datos Anuales'!$A:$A,$A78,'Base Datos Anuales'!$C:$C,"&gt;="&amp;VALUE(MID($C78,6,4)))</f>
        <v>538184.75</v>
      </c>
      <c r="N78" s="53">
        <f>AVERAGEIFS('Base Datos Anuales'!S:S,'Base Datos Anuales'!$A:$A,$A78,'Base Datos Anuales'!$C:$C,"&gt;="&amp;VALUE(MID($C78,6,4)))</f>
        <v>44670.942174532363</v>
      </c>
      <c r="O78" s="53">
        <f>AVERAGEIFS('Base Datos Anuales'!T:T,'Base Datos Anuales'!$A:$A,$A78,'Base Datos Anuales'!$C:$C,"&gt;="&amp;VALUE(MID($C78,6,4)))</f>
        <v>83744329.875</v>
      </c>
      <c r="P78" s="54">
        <f>AVERAGEIFS('Base Datos Anuales'!U:U,'Base Datos Anuales'!$A:$A,$A78,'Base Datos Anuales'!$C:$C,"&gt;="&amp;VALUE(MID($C78,6,4)))</f>
        <v>155.47499999999999</v>
      </c>
      <c r="Q78" s="54">
        <f>AVERAGEIFS('Base Datos Anuales'!V:V,'Base Datos Anuales'!$A:$A,$A78,'Base Datos Anuales'!$C:$C,"&gt;="&amp;VALUE(MID($C78,6,4)))</f>
        <v>853092.54324999999</v>
      </c>
      <c r="R78" s="54">
        <f>AVERAGEIFS('Base Datos Anuales'!W:W,'Base Datos Anuales'!$A:$A,$A78,'Base Datos Anuales'!$C:$C,"&gt;="&amp;VALUE(MID($C78,6,4)))</f>
        <v>1.5844999999999998</v>
      </c>
      <c r="S78" s="54">
        <f>AVERAGEIFS('Base Datos Anuales'!X:X,'Base Datos Anuales'!$A:$A,$A78,'Base Datos Anuales'!$C:$C,"&gt;="&amp;VALUE(MID($C78,6,4)))</f>
        <v>0</v>
      </c>
    </row>
    <row r="79" spans="1:19" x14ac:dyDescent="0.2">
      <c r="A79" s="59">
        <v>166</v>
      </c>
      <c r="B79" s="58" t="str">
        <f>VLOOKUP(A79,[1]Respondent_ID!$A$4:$B$847,2,FALSE)</f>
        <v xml:space="preserve">Southwestern Public Service Company                                   </v>
      </c>
      <c r="C79" s="52" t="str">
        <f t="shared" si="1"/>
        <v>Prom 2017/2020</v>
      </c>
      <c r="D79" s="53">
        <f>AVERAGEIFS('Base Datos Anuales'!D:D,'Base Datos Anuales'!$A:$A,$A79,'Base Datos Anuales'!$C:$C,"&gt;="&amp;VALUE(MID($C79,6,4)))</f>
        <v>2907121450.9927177</v>
      </c>
      <c r="E79" s="53">
        <f>AVERAGEIFS('Base Datos Anuales'!E:E,'Base Datos Anuales'!$A:$A,$A79,'Base Datos Anuales'!$C:$C,"&gt;="&amp;VALUE(MID($C79,6,4)))</f>
        <v>89981076.022560343</v>
      </c>
      <c r="F79" s="53">
        <f>AVERAGEIFS('Base Datos Anuales'!F:F,'Base Datos Anuales'!$A:$A,$A79,'Base Datos Anuales'!$C:$C,"&gt;="&amp;VALUE(MID($C79,6,4)))</f>
        <v>40112322.633259654</v>
      </c>
      <c r="G79" s="53">
        <f>AVERAGEIFS('Base Datos Anuales'!G:G,'Base Datos Anuales'!$A:$A,$A79,'Base Datos Anuales'!$C:$C,"&gt;="&amp;VALUE(MID($C79,6,4)))</f>
        <v>47487451.724643834</v>
      </c>
      <c r="H79" s="53">
        <f>AVERAGEIFS('Base Datos Anuales'!K:K,'Base Datos Anuales'!$A:$A,$A79,'Base Datos Anuales'!$C:$C,"&gt;="&amp;VALUE(MID($C79,6,4)))</f>
        <v>23612976.480226886</v>
      </c>
      <c r="I79" s="61">
        <v>166</v>
      </c>
      <c r="J79" s="53" t="s">
        <v>145</v>
      </c>
      <c r="K79" s="53">
        <f>AVERAGEIFS('Base Datos Anuales'!L:L,'Base Datos Anuales'!$A:$A,$A79,'Base Datos Anuales'!$C:$C,"&gt;="&amp;VALUE(MID($C79,6,4)))</f>
        <v>20339279.5</v>
      </c>
      <c r="L79" s="53">
        <f>AVERAGEIFS('Base Datos Anuales'!M:M,'Base Datos Anuales'!$A:$A,$A79,'Base Datos Anuales'!$C:$C,"&gt;="&amp;VALUE(MID($C79,6,4)))</f>
        <v>590737.75</v>
      </c>
      <c r="M79" s="53">
        <f>AVERAGEIFS('Base Datos Anuales'!N:N,'Base Datos Anuales'!$A:$A,$A79,'Base Datos Anuales'!$C:$C,"&gt;="&amp;VALUE(MID($C79,6,4)))</f>
        <v>393303</v>
      </c>
      <c r="N79" s="53">
        <f>AVERAGEIFS('Base Datos Anuales'!S:S,'Base Datos Anuales'!$A:$A,$A79,'Base Datos Anuales'!$C:$C,"&gt;="&amp;VALUE(MID($C79,6,4)))</f>
        <v>33673.356539180881</v>
      </c>
      <c r="O79" s="53">
        <f>AVERAGEIFS('Base Datos Anuales'!T:T,'Base Datos Anuales'!$A:$A,$A79,'Base Datos Anuales'!$C:$C,"&gt;="&amp;VALUE(MID($C79,6,4)))</f>
        <v>42972884.858499996</v>
      </c>
      <c r="P79" s="54">
        <f>AVERAGEIFS('Base Datos Anuales'!U:U,'Base Datos Anuales'!$A:$A,$A79,'Base Datos Anuales'!$C:$C,"&gt;="&amp;VALUE(MID($C79,6,4)))</f>
        <v>109.2055</v>
      </c>
      <c r="Q79" s="54">
        <f>AVERAGEIFS('Base Datos Anuales'!V:V,'Base Datos Anuales'!$A:$A,$A79,'Base Datos Anuales'!$C:$C,"&gt;="&amp;VALUE(MID($C79,6,4)))</f>
        <v>439909.22850000003</v>
      </c>
      <c r="R79" s="54">
        <f>AVERAGEIFS('Base Datos Anuales'!W:W,'Base Datos Anuales'!$A:$A,$A79,'Base Datos Anuales'!$C:$C,"&gt;="&amp;VALUE(MID($C79,6,4)))</f>
        <v>1.1179999999999999</v>
      </c>
      <c r="S79" s="54">
        <f>AVERAGEIFS('Base Datos Anuales'!X:X,'Base Datos Anuales'!$A:$A,$A79,'Base Datos Anuales'!$C:$C,"&gt;="&amp;VALUE(MID($C79,6,4)))</f>
        <v>0</v>
      </c>
    </row>
    <row r="80" spans="1:19" x14ac:dyDescent="0.2">
      <c r="A80" s="59">
        <v>167</v>
      </c>
      <c r="B80" s="58" t="str">
        <f>VLOOKUP(A80,[1]Respondent_ID!$A$4:$B$847,2,FALSE)</f>
        <v xml:space="preserve">Superior Water, Light and Power Company                               </v>
      </c>
      <c r="C80" s="52" t="str">
        <f t="shared" si="1"/>
        <v>Prom 2017/2020</v>
      </c>
      <c r="D80" s="53">
        <f>AVERAGEIFS('Base Datos Anuales'!D:D,'Base Datos Anuales'!$A:$A,$A80,'Base Datos Anuales'!$C:$C,"&gt;="&amp;VALUE(MID($C80,6,4)))</f>
        <v>51693681.298407316</v>
      </c>
      <c r="E80" s="53">
        <f>AVERAGEIFS('Base Datos Anuales'!E:E,'Base Datos Anuales'!$A:$A,$A80,'Base Datos Anuales'!$C:$C,"&gt;="&amp;VALUE(MID($C80,6,4)))</f>
        <v>5329677.8827411532</v>
      </c>
      <c r="F80" s="53">
        <f>AVERAGEIFS('Base Datos Anuales'!F:F,'Base Datos Anuales'!$A:$A,$A80,'Base Datos Anuales'!$C:$C,"&gt;="&amp;VALUE(MID($C80,6,4)))</f>
        <v>2084992.3034598446</v>
      </c>
      <c r="G80" s="53">
        <f>AVERAGEIFS('Base Datos Anuales'!G:G,'Base Datos Anuales'!$A:$A,$A80,'Base Datos Anuales'!$C:$C,"&gt;="&amp;VALUE(MID($C80,6,4)))</f>
        <v>961153.99577628984</v>
      </c>
      <c r="H80" s="53">
        <f>AVERAGEIFS('Base Datos Anuales'!K:K,'Base Datos Anuales'!$A:$A,$A80,'Base Datos Anuales'!$C:$C,"&gt;="&amp;VALUE(MID($C80,6,4)))</f>
        <v>2758479.8652418018</v>
      </c>
      <c r="I80" s="61">
        <v>167</v>
      </c>
      <c r="J80" s="53" t="s">
        <v>145</v>
      </c>
      <c r="K80" s="53">
        <f>AVERAGEIFS('Base Datos Anuales'!L:L,'Base Datos Anuales'!$A:$A,$A80,'Base Datos Anuales'!$C:$C,"&gt;="&amp;VALUE(MID($C80,6,4)))</f>
        <v>794749.75</v>
      </c>
      <c r="L80" s="53">
        <f>AVERAGEIFS('Base Datos Anuales'!M:M,'Base Datos Anuales'!$A:$A,$A80,'Base Datos Anuales'!$C:$C,"&gt;="&amp;VALUE(MID($C80,6,4)))</f>
        <v>10974</v>
      </c>
      <c r="M80" s="53">
        <f>AVERAGEIFS('Base Datos Anuales'!N:N,'Base Datos Anuales'!$A:$A,$A80,'Base Datos Anuales'!$C:$C,"&gt;="&amp;VALUE(MID($C80,6,4)))</f>
        <v>14898.75</v>
      </c>
      <c r="N80" s="53">
        <f>AVERAGEIFS('Base Datos Anuales'!S:S,'Base Datos Anuales'!$A:$A,$A80,'Base Datos Anuales'!$C:$C,"&gt;="&amp;VALUE(MID($C80,6,4)))</f>
        <v>410.27199483544484</v>
      </c>
      <c r="O80" s="53">
        <f>AVERAGEIFS('Base Datos Anuales'!T:T,'Base Datos Anuales'!$A:$A,$A80,'Base Datos Anuales'!$C:$C,"&gt;="&amp;VALUE(MID($C80,6,4)))</f>
        <v>470074.79500000004</v>
      </c>
      <c r="P80" s="54">
        <f>AVERAGEIFS('Base Datos Anuales'!U:U,'Base Datos Anuales'!$A:$A,$A80,'Base Datos Anuales'!$C:$C,"&gt;="&amp;VALUE(MID($C80,6,4)))</f>
        <v>31.522500000000001</v>
      </c>
      <c r="Q80" s="54">
        <f>AVERAGEIFS('Base Datos Anuales'!V:V,'Base Datos Anuales'!$A:$A,$A80,'Base Datos Anuales'!$C:$C,"&gt;="&amp;VALUE(MID($C80,6,4)))</f>
        <v>10775.322499999998</v>
      </c>
      <c r="R80" s="54">
        <f>AVERAGEIFS('Base Datos Anuales'!W:W,'Base Datos Anuales'!$A:$A,$A80,'Base Datos Anuales'!$C:$C,"&gt;="&amp;VALUE(MID($C80,6,4)))</f>
        <v>0.72250000000000014</v>
      </c>
      <c r="S80" s="54">
        <f>AVERAGEIFS('Base Datos Anuales'!X:X,'Base Datos Anuales'!$A:$A,$A80,'Base Datos Anuales'!$C:$C,"&gt;="&amp;VALUE(MID($C80,6,4)))</f>
        <v>0</v>
      </c>
    </row>
    <row r="81" spans="1:19" x14ac:dyDescent="0.2">
      <c r="A81" s="59">
        <v>170</v>
      </c>
      <c r="B81" s="58" t="str">
        <f>VLOOKUP(A81,[1]Respondent_ID!$A$4:$B$847,2,FALSE)</f>
        <v xml:space="preserve">Tampa Electric Company                                                </v>
      </c>
      <c r="C81" s="52" t="str">
        <f t="shared" si="1"/>
        <v>Prom 2017/2020</v>
      </c>
      <c r="D81" s="53">
        <f>AVERAGEIFS('Base Datos Anuales'!D:D,'Base Datos Anuales'!$A:$A,$A81,'Base Datos Anuales'!$C:$C,"&gt;="&amp;VALUE(MID($C81,6,4)))</f>
        <v>2479940708.2886739</v>
      </c>
      <c r="E81" s="53">
        <f>AVERAGEIFS('Base Datos Anuales'!E:E,'Base Datos Anuales'!$A:$A,$A81,'Base Datos Anuales'!$C:$C,"&gt;="&amp;VALUE(MID($C81,6,4)))</f>
        <v>110083440.15373215</v>
      </c>
      <c r="F81" s="53">
        <f>AVERAGEIFS('Base Datos Anuales'!F:F,'Base Datos Anuales'!$A:$A,$A81,'Base Datos Anuales'!$C:$C,"&gt;="&amp;VALUE(MID($C81,6,4)))</f>
        <v>84154627.008479387</v>
      </c>
      <c r="G81" s="53">
        <f>AVERAGEIFS('Base Datos Anuales'!G:G,'Base Datos Anuales'!$A:$A,$A81,'Base Datos Anuales'!$C:$C,"&gt;="&amp;VALUE(MID($C81,6,4)))</f>
        <v>46387419.528477043</v>
      </c>
      <c r="H81" s="53">
        <f>AVERAGEIFS('Base Datos Anuales'!K:K,'Base Datos Anuales'!$A:$A,$A81,'Base Datos Anuales'!$C:$C,"&gt;="&amp;VALUE(MID($C81,6,4)))</f>
        <v>65824094.818480507</v>
      </c>
      <c r="I81" s="61">
        <v>170</v>
      </c>
      <c r="J81" s="53" t="s">
        <v>145</v>
      </c>
      <c r="K81" s="53">
        <f>AVERAGEIFS('Base Datos Anuales'!L:L,'Base Datos Anuales'!$A:$A,$A81,'Base Datos Anuales'!$C:$C,"&gt;="&amp;VALUE(MID($C81,6,4)))</f>
        <v>19638819.75</v>
      </c>
      <c r="L81" s="53">
        <f>AVERAGEIFS('Base Datos Anuales'!M:M,'Base Datos Anuales'!$A:$A,$A81,'Base Datos Anuales'!$C:$C,"&gt;="&amp;VALUE(MID($C81,6,4)))</f>
        <v>1057283.5</v>
      </c>
      <c r="M81" s="53">
        <f>AVERAGEIFS('Base Datos Anuales'!N:N,'Base Datos Anuales'!$A:$A,$A81,'Base Datos Anuales'!$C:$C,"&gt;="&amp;VALUE(MID($C81,6,4)))</f>
        <v>764738</v>
      </c>
      <c r="N81" s="53">
        <f>AVERAGEIFS('Base Datos Anuales'!S:S,'Base Datos Anuales'!$A:$A,$A81,'Base Datos Anuales'!$C:$C,"&gt;="&amp;VALUE(MID($C81,6,4)))</f>
        <v>20354.980250383072</v>
      </c>
      <c r="O81" s="53">
        <f>AVERAGEIFS('Base Datos Anuales'!T:T,'Base Datos Anuales'!$A:$A,$A81,'Base Datos Anuales'!$C:$C,"&gt;="&amp;VALUE(MID($C81,6,4)))</f>
        <v>62814316.822499998</v>
      </c>
      <c r="P81" s="54">
        <f>AVERAGEIFS('Base Datos Anuales'!U:U,'Base Datos Anuales'!$A:$A,$A81,'Base Datos Anuales'!$C:$C,"&gt;="&amp;VALUE(MID($C81,6,4)))</f>
        <v>82.20750000000001</v>
      </c>
      <c r="Q81" s="54">
        <f>AVERAGEIFS('Base Datos Anuales'!V:V,'Base Datos Anuales'!$A:$A,$A81,'Base Datos Anuales'!$C:$C,"&gt;="&amp;VALUE(MID($C81,6,4)))</f>
        <v>976771.18500000006</v>
      </c>
      <c r="R81" s="54">
        <f>AVERAGEIFS('Base Datos Anuales'!W:W,'Base Datos Anuales'!$A:$A,$A81,'Base Datos Anuales'!$C:$C,"&gt;="&amp;VALUE(MID($C81,6,4)))</f>
        <v>1.2774999999999999</v>
      </c>
      <c r="S81" s="54">
        <f>AVERAGEIFS('Base Datos Anuales'!X:X,'Base Datos Anuales'!$A:$A,$A81,'Base Datos Anuales'!$C:$C,"&gt;="&amp;VALUE(MID($C81,6,4)))</f>
        <v>0</v>
      </c>
    </row>
    <row r="82" spans="1:19" x14ac:dyDescent="0.2">
      <c r="A82" s="59">
        <v>175</v>
      </c>
      <c r="B82" s="58" t="str">
        <f>VLOOKUP(A82,[1]Respondent_ID!$A$4:$B$847,2,FALSE)</f>
        <v xml:space="preserve">Toledo Edison Company, The                                            </v>
      </c>
      <c r="C82" s="52" t="str">
        <f t="shared" si="1"/>
        <v>Prom 2017/2020</v>
      </c>
      <c r="D82" s="53">
        <f>AVERAGEIFS('Base Datos Anuales'!D:D,'Base Datos Anuales'!$A:$A,$A82,'Base Datos Anuales'!$C:$C,"&gt;="&amp;VALUE(MID($C82,6,4)))</f>
        <v>1351393363.8508654</v>
      </c>
      <c r="E82" s="53">
        <f>AVERAGEIFS('Base Datos Anuales'!E:E,'Base Datos Anuales'!$A:$A,$A82,'Base Datos Anuales'!$C:$C,"&gt;="&amp;VALUE(MID($C82,6,4)))</f>
        <v>85720674.243709043</v>
      </c>
      <c r="F82" s="53">
        <f>AVERAGEIFS('Base Datos Anuales'!F:F,'Base Datos Anuales'!$A:$A,$A82,'Base Datos Anuales'!$C:$C,"&gt;="&amp;VALUE(MID($C82,6,4)))</f>
        <v>25224750.624198306</v>
      </c>
      <c r="G82" s="53">
        <f>AVERAGEIFS('Base Datos Anuales'!G:G,'Base Datos Anuales'!$A:$A,$A82,'Base Datos Anuales'!$C:$C,"&gt;="&amp;VALUE(MID($C82,6,4)))</f>
        <v>19399432.021989726</v>
      </c>
      <c r="H82" s="53">
        <f>AVERAGEIFS('Base Datos Anuales'!K:K,'Base Datos Anuales'!$A:$A,$A82,'Base Datos Anuales'!$C:$C,"&gt;="&amp;VALUE(MID($C82,6,4)))</f>
        <v>6819572.4567400813</v>
      </c>
      <c r="I82" s="61">
        <v>175</v>
      </c>
      <c r="J82" s="53" t="s">
        <v>145</v>
      </c>
      <c r="K82" s="53">
        <f>AVERAGEIFS('Base Datos Anuales'!L:L,'Base Datos Anuales'!$A:$A,$A82,'Base Datos Anuales'!$C:$C,"&gt;="&amp;VALUE(MID($C82,6,4)))</f>
        <v>10391091.5</v>
      </c>
      <c r="L82" s="53">
        <f>AVERAGEIFS('Base Datos Anuales'!M:M,'Base Datos Anuales'!$A:$A,$A82,'Base Datos Anuales'!$C:$C,"&gt;="&amp;VALUE(MID($C82,6,4)))</f>
        <v>78635</v>
      </c>
      <c r="M82" s="53">
        <f>AVERAGEIFS('Base Datos Anuales'!N:N,'Base Datos Anuales'!$A:$A,$A82,'Base Datos Anuales'!$C:$C,"&gt;="&amp;VALUE(MID($C82,6,4)))</f>
        <v>311695.5</v>
      </c>
      <c r="N82" s="53">
        <f>AVERAGEIFS('Base Datos Anuales'!S:S,'Base Datos Anuales'!$A:$A,$A82,'Base Datos Anuales'!$C:$C,"&gt;="&amp;VALUE(MID($C82,6,4)))</f>
        <v>29379.441165278495</v>
      </c>
      <c r="O82" s="53">
        <f>AVERAGEIFS('Base Datos Anuales'!T:T,'Base Datos Anuales'!$A:$A,$A82,'Base Datos Anuales'!$C:$C,"&gt;="&amp;VALUE(MID($C82,6,4)))</f>
        <v>19402077.360999998</v>
      </c>
      <c r="P82" s="54">
        <f>AVERAGEIFS('Base Datos Anuales'!U:U,'Base Datos Anuales'!$A:$A,$A82,'Base Datos Anuales'!$C:$C,"&gt;="&amp;VALUE(MID($C82,6,4)))</f>
        <v>62.232499999999995</v>
      </c>
      <c r="Q82" s="54">
        <f>AVERAGEIFS('Base Datos Anuales'!V:V,'Base Datos Anuales'!$A:$A,$A82,'Base Datos Anuales'!$C:$C,"&gt;="&amp;VALUE(MID($C82,6,4)))</f>
        <v>241270.90424999996</v>
      </c>
      <c r="R82" s="54">
        <f>AVERAGEIFS('Base Datos Anuales'!W:W,'Base Datos Anuales'!$A:$A,$A82,'Base Datos Anuales'!$C:$C,"&gt;="&amp;VALUE(MID($C82,6,4)))</f>
        <v>0.77400000000000002</v>
      </c>
      <c r="S82" s="54">
        <f>AVERAGEIFS('Base Datos Anuales'!X:X,'Base Datos Anuales'!$A:$A,$A82,'Base Datos Anuales'!$C:$C,"&gt;="&amp;VALUE(MID($C82,6,4)))</f>
        <v>0</v>
      </c>
    </row>
    <row r="83" spans="1:19" x14ac:dyDescent="0.2">
      <c r="A83" s="59">
        <v>177</v>
      </c>
      <c r="B83" s="58" t="str">
        <f>VLOOKUP(A83,[1]Respondent_ID!$A$4:$B$847,2,FALSE)</f>
        <v xml:space="preserve">UNION ELECTRIC COMPANY                                                </v>
      </c>
      <c r="C83" s="52" t="str">
        <f t="shared" si="1"/>
        <v>Prom 2017/2020</v>
      </c>
      <c r="D83" s="53">
        <f>AVERAGEIFS('Base Datos Anuales'!D:D,'Base Datos Anuales'!$A:$A,$A83,'Base Datos Anuales'!$C:$C,"&gt;="&amp;VALUE(MID($C83,6,4)))</f>
        <v>7759660095.652401</v>
      </c>
      <c r="E83" s="53">
        <f>AVERAGEIFS('Base Datos Anuales'!E:E,'Base Datos Anuales'!$A:$A,$A83,'Base Datos Anuales'!$C:$C,"&gt;="&amp;VALUE(MID($C83,6,4)))</f>
        <v>190563523.42603195</v>
      </c>
      <c r="F83" s="53">
        <f>AVERAGEIFS('Base Datos Anuales'!F:F,'Base Datos Anuales'!$A:$A,$A83,'Base Datos Anuales'!$C:$C,"&gt;="&amp;VALUE(MID($C83,6,4)))</f>
        <v>160677265.10121769</v>
      </c>
      <c r="G83" s="53">
        <f>AVERAGEIFS('Base Datos Anuales'!G:G,'Base Datos Anuales'!$A:$A,$A83,'Base Datos Anuales'!$C:$C,"&gt;="&amp;VALUE(MID($C83,6,4)))</f>
        <v>141003397.33288118</v>
      </c>
      <c r="H83" s="53">
        <f>AVERAGEIFS('Base Datos Anuales'!K:K,'Base Datos Anuales'!$A:$A,$A83,'Base Datos Anuales'!$C:$C,"&gt;="&amp;VALUE(MID($C83,6,4)))</f>
        <v>85904096.420605034</v>
      </c>
      <c r="I83" s="61">
        <v>177</v>
      </c>
      <c r="J83" s="53" t="s">
        <v>145</v>
      </c>
      <c r="K83" s="53">
        <f>AVERAGEIFS('Base Datos Anuales'!L:L,'Base Datos Anuales'!$A:$A,$A83,'Base Datos Anuales'!$C:$C,"&gt;="&amp;VALUE(MID($C83,6,4)))</f>
        <v>32004520.25</v>
      </c>
      <c r="L83" s="53">
        <f>AVERAGEIFS('Base Datos Anuales'!M:M,'Base Datos Anuales'!$A:$A,$A83,'Base Datos Anuales'!$C:$C,"&gt;="&amp;VALUE(MID($C83,6,4)))</f>
        <v>1535098.5</v>
      </c>
      <c r="M83" s="53">
        <f>AVERAGEIFS('Base Datos Anuales'!N:N,'Base Datos Anuales'!$A:$A,$A83,'Base Datos Anuales'!$C:$C,"&gt;="&amp;VALUE(MID($C83,6,4)))</f>
        <v>1226693</v>
      </c>
      <c r="N83" s="53">
        <f>AVERAGEIFS('Base Datos Anuales'!S:S,'Base Datos Anuales'!$A:$A,$A83,'Base Datos Anuales'!$C:$C,"&gt;="&amp;VALUE(MID($C83,6,4)))</f>
        <v>50037.701534225765</v>
      </c>
      <c r="O83" s="53">
        <f>AVERAGEIFS('Base Datos Anuales'!T:T,'Base Datos Anuales'!$A:$A,$A83,'Base Datos Anuales'!$C:$C,"&gt;="&amp;VALUE(MID($C83,6,4)))</f>
        <v>111342928.25</v>
      </c>
      <c r="P83" s="54">
        <f>AVERAGEIFS('Base Datos Anuales'!U:U,'Base Datos Anuales'!$A:$A,$A83,'Base Datos Anuales'!$C:$C,"&gt;="&amp;VALUE(MID($C83,6,4)))</f>
        <v>90.75</v>
      </c>
      <c r="Q83" s="54">
        <f>AVERAGEIFS('Base Datos Anuales'!V:V,'Base Datos Anuales'!$A:$A,$A83,'Base Datos Anuales'!$C:$C,"&gt;="&amp;VALUE(MID($C83,6,4)))</f>
        <v>1189649.8525</v>
      </c>
      <c r="R83" s="54">
        <f>AVERAGEIFS('Base Datos Anuales'!W:W,'Base Datos Anuales'!$A:$A,$A83,'Base Datos Anuales'!$C:$C,"&gt;="&amp;VALUE(MID($C83,6,4)))</f>
        <v>0.97</v>
      </c>
      <c r="S83" s="54">
        <f>AVERAGEIFS('Base Datos Anuales'!X:X,'Base Datos Anuales'!$A:$A,$A83,'Base Datos Anuales'!$C:$C,"&gt;="&amp;VALUE(MID($C83,6,4)))</f>
        <v>0</v>
      </c>
    </row>
    <row r="84" spans="1:19" x14ac:dyDescent="0.2">
      <c r="A84" s="59">
        <v>178</v>
      </c>
      <c r="B84" s="58" t="str">
        <f>VLOOKUP(A84,[1]Respondent_ID!$A$4:$B$847,2,FALSE)</f>
        <v xml:space="preserve">Duke Energy Kentucky, Inc.                                            </v>
      </c>
      <c r="C84" s="52" t="str">
        <f t="shared" si="1"/>
        <v>Prom 2017/2020</v>
      </c>
      <c r="D84" s="53">
        <f>AVERAGEIFS('Base Datos Anuales'!D:D,'Base Datos Anuales'!$A:$A,$A84,'Base Datos Anuales'!$C:$C,"&gt;="&amp;VALUE(MID($C84,6,4)))</f>
        <v>593360681.20645738</v>
      </c>
      <c r="E84" s="53">
        <f>AVERAGEIFS('Base Datos Anuales'!E:E,'Base Datos Anuales'!$A:$A,$A84,'Base Datos Anuales'!$C:$C,"&gt;="&amp;VALUE(MID($C84,6,4)))</f>
        <v>34229905.886064366</v>
      </c>
      <c r="F84" s="53">
        <f>AVERAGEIFS('Base Datos Anuales'!F:F,'Base Datos Anuales'!$A:$A,$A84,'Base Datos Anuales'!$C:$C,"&gt;="&amp;VALUE(MID($C84,6,4)))</f>
        <v>7474494.5450761486</v>
      </c>
      <c r="G84" s="53">
        <f>AVERAGEIFS('Base Datos Anuales'!G:G,'Base Datos Anuales'!$A:$A,$A84,'Base Datos Anuales'!$C:$C,"&gt;="&amp;VALUE(MID($C84,6,4)))</f>
        <v>14475892.056770029</v>
      </c>
      <c r="H84" s="53">
        <f>AVERAGEIFS('Base Datos Anuales'!K:K,'Base Datos Anuales'!$A:$A,$A84,'Base Datos Anuales'!$C:$C,"&gt;="&amp;VALUE(MID($C84,6,4)))</f>
        <v>4790364.7431873139</v>
      </c>
      <c r="I84" s="61">
        <v>178</v>
      </c>
      <c r="J84" s="53" t="s">
        <v>145</v>
      </c>
      <c r="K84" s="53">
        <f>AVERAGEIFS('Base Datos Anuales'!L:L,'Base Datos Anuales'!$A:$A,$A84,'Base Datos Anuales'!$C:$C,"&gt;="&amp;VALUE(MID($C84,6,4)))</f>
        <v>4003135.75</v>
      </c>
      <c r="L84" s="53">
        <f>AVERAGEIFS('Base Datos Anuales'!M:M,'Base Datos Anuales'!$A:$A,$A84,'Base Datos Anuales'!$C:$C,"&gt;="&amp;VALUE(MID($C84,6,4)))</f>
        <v>300962.75</v>
      </c>
      <c r="M84" s="53">
        <f>AVERAGEIFS('Base Datos Anuales'!N:N,'Base Datos Anuales'!$A:$A,$A84,'Base Datos Anuales'!$C:$C,"&gt;="&amp;VALUE(MID($C84,6,4)))</f>
        <v>143264.5</v>
      </c>
      <c r="N84" s="53">
        <f>AVERAGEIFS('Base Datos Anuales'!S:S,'Base Datos Anuales'!$A:$A,$A84,'Base Datos Anuales'!$C:$C,"&gt;="&amp;VALUE(MID($C84,6,4)))</f>
        <v>7514.1375615311545</v>
      </c>
      <c r="O84" s="53">
        <f>AVERAGEIFS('Base Datos Anuales'!T:T,'Base Datos Anuales'!$A:$A,$A84,'Base Datos Anuales'!$C:$C,"&gt;="&amp;VALUE(MID($C84,6,4)))</f>
        <v>15065327.82</v>
      </c>
      <c r="P84" s="54">
        <f>AVERAGEIFS('Base Datos Anuales'!U:U,'Base Datos Anuales'!$A:$A,$A84,'Base Datos Anuales'!$C:$C,"&gt;="&amp;VALUE(MID($C84,6,4)))</f>
        <v>105.24000000000001</v>
      </c>
      <c r="Q84" s="54">
        <f>AVERAGEIFS('Base Datos Anuales'!V:V,'Base Datos Anuales'!$A:$A,$A84,'Base Datos Anuales'!$C:$C,"&gt;="&amp;VALUE(MID($C84,6,4)))</f>
        <v>152045.375</v>
      </c>
      <c r="R84" s="54">
        <f>AVERAGEIFS('Base Datos Anuales'!W:W,'Base Datos Anuales'!$A:$A,$A84,'Base Datos Anuales'!$C:$C,"&gt;="&amp;VALUE(MID($C84,6,4)))</f>
        <v>1.0625</v>
      </c>
      <c r="S84" s="54">
        <f>AVERAGEIFS('Base Datos Anuales'!X:X,'Base Datos Anuales'!$A:$A,$A84,'Base Datos Anuales'!$C:$C,"&gt;="&amp;VALUE(MID($C84,6,4)))</f>
        <v>0</v>
      </c>
    </row>
    <row r="85" spans="1:19" x14ac:dyDescent="0.2">
      <c r="A85" s="59">
        <v>179</v>
      </c>
      <c r="B85" s="58" t="str">
        <f>VLOOKUP(A85,[1]Respondent_ID!$A$4:$B$847,2,FALSE)</f>
        <v xml:space="preserve">The United Illuminating Company                                       </v>
      </c>
      <c r="C85" s="52" t="str">
        <f t="shared" si="1"/>
        <v>Prom 2017/2020</v>
      </c>
      <c r="D85" s="53">
        <f>AVERAGEIFS('Base Datos Anuales'!D:D,'Base Datos Anuales'!$A:$A,$A85,'Base Datos Anuales'!$C:$C,"&gt;="&amp;VALUE(MID($C85,6,4)))</f>
        <v>1741913617.0476809</v>
      </c>
      <c r="E85" s="53">
        <f>AVERAGEIFS('Base Datos Anuales'!E:E,'Base Datos Anuales'!$A:$A,$A85,'Base Datos Anuales'!$C:$C,"&gt;="&amp;VALUE(MID($C85,6,4)))</f>
        <v>109289661.57859462</v>
      </c>
      <c r="F85" s="53">
        <f>AVERAGEIFS('Base Datos Anuales'!F:F,'Base Datos Anuales'!$A:$A,$A85,'Base Datos Anuales'!$C:$C,"&gt;="&amp;VALUE(MID($C85,6,4)))</f>
        <v>90042830.298480019</v>
      </c>
      <c r="G85" s="53">
        <f>AVERAGEIFS('Base Datos Anuales'!G:G,'Base Datos Anuales'!$A:$A,$A85,'Base Datos Anuales'!$C:$C,"&gt;="&amp;VALUE(MID($C85,6,4)))</f>
        <v>104550312.99385315</v>
      </c>
      <c r="H85" s="53">
        <f>AVERAGEIFS('Base Datos Anuales'!K:K,'Base Datos Anuales'!$A:$A,$A85,'Base Datos Anuales'!$C:$C,"&gt;="&amp;VALUE(MID($C85,6,4)))</f>
        <v>17235330.066261765</v>
      </c>
      <c r="I85" s="61">
        <v>179</v>
      </c>
      <c r="J85" s="53" t="s">
        <v>145</v>
      </c>
      <c r="K85" s="53">
        <f>AVERAGEIFS('Base Datos Anuales'!L:L,'Base Datos Anuales'!$A:$A,$A85,'Base Datos Anuales'!$C:$C,"&gt;="&amp;VALUE(MID($C85,6,4)))</f>
        <v>5019092.75</v>
      </c>
      <c r="L85" s="53">
        <f>AVERAGEIFS('Base Datos Anuales'!M:M,'Base Datos Anuales'!$A:$A,$A85,'Base Datos Anuales'!$C:$C,"&gt;="&amp;VALUE(MID($C85,6,4)))</f>
        <v>228555.75</v>
      </c>
      <c r="M85" s="53">
        <f>AVERAGEIFS('Base Datos Anuales'!N:N,'Base Datos Anuales'!$A:$A,$A85,'Base Datos Anuales'!$C:$C,"&gt;="&amp;VALUE(MID($C85,6,4)))</f>
        <v>336930.25</v>
      </c>
      <c r="N85" s="53">
        <f>AVERAGEIFS('Base Datos Anuales'!S:S,'Base Datos Anuales'!$A:$A,$A85,'Base Datos Anuales'!$C:$C,"&gt;="&amp;VALUE(MID($C85,6,4)))</f>
        <v>9286.4680855073439</v>
      </c>
      <c r="O85" s="53">
        <f>AVERAGEIFS('Base Datos Anuales'!T:T,'Base Datos Anuales'!$A:$A,$A85,'Base Datos Anuales'!$C:$C,"&gt;="&amp;VALUE(MID($C85,6,4)))</f>
        <v>14830974.25</v>
      </c>
      <c r="P85" s="54">
        <f>AVERAGEIFS('Base Datos Anuales'!U:U,'Base Datos Anuales'!$A:$A,$A85,'Base Datos Anuales'!$C:$C,"&gt;="&amp;VALUE(MID($C85,6,4)))</f>
        <v>44</v>
      </c>
      <c r="Q85" s="54">
        <f>AVERAGEIFS('Base Datos Anuales'!V:V,'Base Datos Anuales'!$A:$A,$A85,'Base Datos Anuales'!$C:$C,"&gt;="&amp;VALUE(MID($C85,6,4)))</f>
        <v>337060.43374999997</v>
      </c>
      <c r="R85" s="54">
        <f>AVERAGEIFS('Base Datos Anuales'!W:W,'Base Datos Anuales'!$A:$A,$A85,'Base Datos Anuales'!$C:$C,"&gt;="&amp;VALUE(MID($C85,6,4)))</f>
        <v>0.99875000000000003</v>
      </c>
      <c r="S85" s="54">
        <f>AVERAGEIFS('Base Datos Anuales'!X:X,'Base Datos Anuales'!$A:$A,$A85,'Base Datos Anuales'!$C:$C,"&gt;="&amp;VALUE(MID($C85,6,4)))</f>
        <v>0</v>
      </c>
    </row>
    <row r="86" spans="1:19" x14ac:dyDescent="0.2">
      <c r="A86" s="59">
        <v>181</v>
      </c>
      <c r="B86" s="58" t="str">
        <f>VLOOKUP(A86,[1]Respondent_ID!$A$4:$B$847,2,FALSE)</f>
        <v xml:space="preserve">Upper Peninsula Power Company                                         </v>
      </c>
      <c r="C86" s="52" t="str">
        <f t="shared" si="1"/>
        <v>Prom 2017/2020</v>
      </c>
      <c r="D86" s="53">
        <f>AVERAGEIFS('Base Datos Anuales'!D:D,'Base Datos Anuales'!$A:$A,$A86,'Base Datos Anuales'!$C:$C,"&gt;="&amp;VALUE(MID($C86,6,4)))</f>
        <v>246533193.27748686</v>
      </c>
      <c r="E86" s="53">
        <f>AVERAGEIFS('Base Datos Anuales'!E:E,'Base Datos Anuales'!$A:$A,$A86,'Base Datos Anuales'!$C:$C,"&gt;="&amp;VALUE(MID($C86,6,4)))</f>
        <v>12889217.670342725</v>
      </c>
      <c r="F86" s="53">
        <f>AVERAGEIFS('Base Datos Anuales'!F:F,'Base Datos Anuales'!$A:$A,$A86,'Base Datos Anuales'!$C:$C,"&gt;="&amp;VALUE(MID($C86,6,4)))</f>
        <v>7057053.9245718895</v>
      </c>
      <c r="G86" s="53">
        <f>AVERAGEIFS('Base Datos Anuales'!G:G,'Base Datos Anuales'!$A:$A,$A86,'Base Datos Anuales'!$C:$C,"&gt;="&amp;VALUE(MID($C86,6,4)))</f>
        <v>12859215.616443239</v>
      </c>
      <c r="H86" s="53">
        <f>AVERAGEIFS('Base Datos Anuales'!K:K,'Base Datos Anuales'!$A:$A,$A86,'Base Datos Anuales'!$C:$C,"&gt;="&amp;VALUE(MID($C86,6,4)))</f>
        <v>7426629.9048727229</v>
      </c>
      <c r="I86" s="61">
        <v>181</v>
      </c>
      <c r="J86" s="53" t="s">
        <v>145</v>
      </c>
      <c r="K86" s="53">
        <f>AVERAGEIFS('Base Datos Anuales'!L:L,'Base Datos Anuales'!$A:$A,$A86,'Base Datos Anuales'!$C:$C,"&gt;="&amp;VALUE(MID($C86,6,4)))</f>
        <v>751418</v>
      </c>
      <c r="L86" s="53">
        <f>AVERAGEIFS('Base Datos Anuales'!M:M,'Base Datos Anuales'!$A:$A,$A86,'Base Datos Anuales'!$C:$C,"&gt;="&amp;VALUE(MID($C86,6,4)))</f>
        <v>40714.25</v>
      </c>
      <c r="M86" s="53">
        <f>AVERAGEIFS('Base Datos Anuales'!N:N,'Base Datos Anuales'!$A:$A,$A86,'Base Datos Anuales'!$C:$C,"&gt;="&amp;VALUE(MID($C86,6,4)))</f>
        <v>52679.25</v>
      </c>
      <c r="N86" s="53">
        <f>AVERAGEIFS('Base Datos Anuales'!S:S,'Base Datos Anuales'!$A:$A,$A86,'Base Datos Anuales'!$C:$C,"&gt;="&amp;VALUE(MID($C86,6,4)))</f>
        <v>4969.5884868280118</v>
      </c>
      <c r="O86" s="53">
        <f>AVERAGEIFS('Base Datos Anuales'!T:T,'Base Datos Anuales'!$A:$A,$A86,'Base Datos Anuales'!$C:$C,"&gt;="&amp;VALUE(MID($C86,6,4)))</f>
        <v>9618103.5</v>
      </c>
      <c r="P86" s="54">
        <f>AVERAGEIFS('Base Datos Anuales'!U:U,'Base Datos Anuales'!$A:$A,$A86,'Base Datos Anuales'!$C:$C,"&gt;="&amp;VALUE(MID($C86,6,4)))</f>
        <v>182.67500000000001</v>
      </c>
      <c r="Q86" s="54">
        <f>AVERAGEIFS('Base Datos Anuales'!V:V,'Base Datos Anuales'!$A:$A,$A86,'Base Datos Anuales'!$C:$C,"&gt;="&amp;VALUE(MID($C86,6,4)))</f>
        <v>107067.02499999999</v>
      </c>
      <c r="R86" s="54">
        <f>AVERAGEIFS('Base Datos Anuales'!W:W,'Base Datos Anuales'!$A:$A,$A86,'Base Datos Anuales'!$C:$C,"&gt;="&amp;VALUE(MID($C86,6,4)))</f>
        <v>2.0350000000000001</v>
      </c>
      <c r="S86" s="54">
        <f>AVERAGEIFS('Base Datos Anuales'!X:X,'Base Datos Anuales'!$A:$A,$A86,'Base Datos Anuales'!$C:$C,"&gt;="&amp;VALUE(MID($C86,6,4)))</f>
        <v>0</v>
      </c>
    </row>
    <row r="87" spans="1:19" x14ac:dyDescent="0.2">
      <c r="A87" s="59">
        <v>187</v>
      </c>
      <c r="B87" s="58" t="str">
        <f>VLOOKUP(A87,[1]Respondent_ID!$A$4:$B$847,2,FALSE)</f>
        <v xml:space="preserve">Avista Corporation                                                    </v>
      </c>
      <c r="C87" s="52" t="str">
        <f t="shared" si="1"/>
        <v>Prom 2017/2020</v>
      </c>
      <c r="D87" s="53">
        <f>AVERAGEIFS('Base Datos Anuales'!D:D,'Base Datos Anuales'!$A:$A,$A87,'Base Datos Anuales'!$C:$C,"&gt;="&amp;VALUE(MID($C87,6,4)))</f>
        <v>2996732088.4895205</v>
      </c>
      <c r="E87" s="53">
        <f>AVERAGEIFS('Base Datos Anuales'!E:E,'Base Datos Anuales'!$A:$A,$A87,'Base Datos Anuales'!$C:$C,"&gt;="&amp;VALUE(MID($C87,6,4)))</f>
        <v>112359232.52381058</v>
      </c>
      <c r="F87" s="53">
        <f>AVERAGEIFS('Base Datos Anuales'!F:F,'Base Datos Anuales'!$A:$A,$A87,'Base Datos Anuales'!$C:$C,"&gt;="&amp;VALUE(MID($C87,6,4)))</f>
        <v>51838604.232920796</v>
      </c>
      <c r="G87" s="53">
        <f>AVERAGEIFS('Base Datos Anuales'!G:G,'Base Datos Anuales'!$A:$A,$A87,'Base Datos Anuales'!$C:$C,"&gt;="&amp;VALUE(MID($C87,6,4)))</f>
        <v>32245233.982946597</v>
      </c>
      <c r="H87" s="53">
        <f>AVERAGEIFS('Base Datos Anuales'!K:K,'Base Datos Anuales'!$A:$A,$A87,'Base Datos Anuales'!$C:$C,"&gt;="&amp;VALUE(MID($C87,6,4)))</f>
        <v>41152328.738131568</v>
      </c>
      <c r="I87" s="61">
        <v>187</v>
      </c>
      <c r="J87" s="53" t="s">
        <v>145</v>
      </c>
      <c r="K87" s="53">
        <f>AVERAGEIFS('Base Datos Anuales'!L:L,'Base Datos Anuales'!$A:$A,$A87,'Base Datos Anuales'!$C:$C,"&gt;="&amp;VALUE(MID($C87,6,4)))</f>
        <v>8847324</v>
      </c>
      <c r="L87" s="53">
        <f>AVERAGEIFS('Base Datos Anuales'!M:M,'Base Datos Anuales'!$A:$A,$A87,'Base Datos Anuales'!$C:$C,"&gt;="&amp;VALUE(MID($C87,6,4)))</f>
        <v>465233</v>
      </c>
      <c r="M87" s="53">
        <f>AVERAGEIFS('Base Datos Anuales'!N:N,'Base Datos Anuales'!$A:$A,$A87,'Base Datos Anuales'!$C:$C,"&gt;="&amp;VALUE(MID($C87,6,4)))</f>
        <v>387359.75</v>
      </c>
      <c r="N87" s="53">
        <f>AVERAGEIFS('Base Datos Anuales'!S:S,'Base Datos Anuales'!$A:$A,$A87,'Base Datos Anuales'!$C:$C,"&gt;="&amp;VALUE(MID($C87,6,4)))</f>
        <v>40251.752986459673</v>
      </c>
      <c r="O87" s="53">
        <f>AVERAGEIFS('Base Datos Anuales'!T:T,'Base Datos Anuales'!$A:$A,$A87,'Base Datos Anuales'!$C:$C,"&gt;="&amp;VALUE(MID($C87,6,4)))</f>
        <v>48669046.5</v>
      </c>
      <c r="P87" s="54">
        <f>AVERAGEIFS('Base Datos Anuales'!U:U,'Base Datos Anuales'!$A:$A,$A87,'Base Datos Anuales'!$C:$C,"&gt;="&amp;VALUE(MID($C87,6,4)))</f>
        <v>125.75</v>
      </c>
      <c r="Q87" s="54">
        <f>AVERAGEIFS('Base Datos Anuales'!V:V,'Base Datos Anuales'!$A:$A,$A87,'Base Datos Anuales'!$C:$C,"&gt;="&amp;VALUE(MID($C87,6,4)))</f>
        <v>424349.55499999999</v>
      </c>
      <c r="R87" s="54">
        <f>AVERAGEIFS('Base Datos Anuales'!W:W,'Base Datos Anuales'!$A:$A,$A87,'Base Datos Anuales'!$C:$C,"&gt;="&amp;VALUE(MID($C87,6,4)))</f>
        <v>1.0925</v>
      </c>
      <c r="S87" s="54">
        <f>AVERAGEIFS('Base Datos Anuales'!X:X,'Base Datos Anuales'!$A:$A,$A87,'Base Datos Anuales'!$C:$C,"&gt;="&amp;VALUE(MID($C87,6,4)))</f>
        <v>0</v>
      </c>
    </row>
    <row r="88" spans="1:19" x14ac:dyDescent="0.2">
      <c r="A88" s="59">
        <v>188</v>
      </c>
      <c r="B88" s="58" t="str">
        <f>VLOOKUP(A88,[1]Respondent_ID!$A$4:$B$847,2,FALSE)</f>
        <v xml:space="preserve">WEST PENN POWER COMPANY                                               </v>
      </c>
      <c r="C88" s="52" t="str">
        <f t="shared" si="1"/>
        <v>Prom 2017/2020</v>
      </c>
      <c r="D88" s="53">
        <f>AVERAGEIFS('Base Datos Anuales'!D:D,'Base Datos Anuales'!$A:$A,$A88,'Base Datos Anuales'!$C:$C,"&gt;="&amp;VALUE(MID($C88,6,4)))</f>
        <v>2801736453.4896398</v>
      </c>
      <c r="E88" s="53">
        <f>AVERAGEIFS('Base Datos Anuales'!E:E,'Base Datos Anuales'!$A:$A,$A88,'Base Datos Anuales'!$C:$C,"&gt;="&amp;VALUE(MID($C88,6,4)))</f>
        <v>202579343.44686395</v>
      </c>
      <c r="F88" s="53">
        <f>AVERAGEIFS('Base Datos Anuales'!F:F,'Base Datos Anuales'!$A:$A,$A88,'Base Datos Anuales'!$C:$C,"&gt;="&amp;VALUE(MID($C88,6,4)))</f>
        <v>71604772.165042818</v>
      </c>
      <c r="G88" s="53">
        <f>AVERAGEIFS('Base Datos Anuales'!G:G,'Base Datos Anuales'!$A:$A,$A88,'Base Datos Anuales'!$C:$C,"&gt;="&amp;VALUE(MID($C88,6,4)))</f>
        <v>75049444.277810782</v>
      </c>
      <c r="H88" s="53">
        <f>AVERAGEIFS('Base Datos Anuales'!K:K,'Base Datos Anuales'!$A:$A,$A88,'Base Datos Anuales'!$C:$C,"&gt;="&amp;VALUE(MID($C88,6,4)))</f>
        <v>34502083.983085319</v>
      </c>
      <c r="I88" s="61">
        <v>188</v>
      </c>
      <c r="J88" s="53" t="s">
        <v>145</v>
      </c>
      <c r="K88" s="53">
        <f>AVERAGEIFS('Base Datos Anuales'!L:L,'Base Datos Anuales'!$A:$A,$A88,'Base Datos Anuales'!$C:$C,"&gt;="&amp;VALUE(MID($C88,6,4)))</f>
        <v>19768078.25</v>
      </c>
      <c r="L88" s="53">
        <f>AVERAGEIFS('Base Datos Anuales'!M:M,'Base Datos Anuales'!$A:$A,$A88,'Base Datos Anuales'!$C:$C,"&gt;="&amp;VALUE(MID($C88,6,4)))</f>
        <v>330272</v>
      </c>
      <c r="M88" s="53">
        <f>AVERAGEIFS('Base Datos Anuales'!N:N,'Base Datos Anuales'!$A:$A,$A88,'Base Datos Anuales'!$C:$C,"&gt;="&amp;VALUE(MID($C88,6,4)))</f>
        <v>727211.5</v>
      </c>
      <c r="N88" s="53">
        <f>AVERAGEIFS('Base Datos Anuales'!S:S,'Base Datos Anuales'!$A:$A,$A88,'Base Datos Anuales'!$C:$C,"&gt;="&amp;VALUE(MID($C88,6,4)))</f>
        <v>35549.844321940269</v>
      </c>
      <c r="O88" s="53">
        <f>AVERAGEIFS('Base Datos Anuales'!T:T,'Base Datos Anuales'!$A:$A,$A88,'Base Datos Anuales'!$C:$C,"&gt;="&amp;VALUE(MID($C88,6,4)))</f>
        <v>125545912.36950001</v>
      </c>
      <c r="P88" s="54">
        <f>AVERAGEIFS('Base Datos Anuales'!U:U,'Base Datos Anuales'!$A:$A,$A88,'Base Datos Anuales'!$C:$C,"&gt;="&amp;VALUE(MID($C88,6,4)))</f>
        <v>172.63925</v>
      </c>
      <c r="Q88" s="54">
        <f>AVERAGEIFS('Base Datos Anuales'!V:V,'Base Datos Anuales'!$A:$A,$A88,'Base Datos Anuales'!$C:$C,"&gt;="&amp;VALUE(MID($C88,6,4)))</f>
        <v>1049015.2037499999</v>
      </c>
      <c r="R88" s="54">
        <f>AVERAGEIFS('Base Datos Anuales'!W:W,'Base Datos Anuales'!$A:$A,$A88,'Base Datos Anuales'!$C:$C,"&gt;="&amp;VALUE(MID($C88,6,4)))</f>
        <v>1.44275</v>
      </c>
      <c r="S88" s="54">
        <f>AVERAGEIFS('Base Datos Anuales'!X:X,'Base Datos Anuales'!$A:$A,$A88,'Base Datos Anuales'!$C:$C,"&gt;="&amp;VALUE(MID($C88,6,4)))</f>
        <v>0</v>
      </c>
    </row>
    <row r="89" spans="1:19" x14ac:dyDescent="0.2">
      <c r="A89" s="59">
        <v>192</v>
      </c>
      <c r="B89" s="58" t="str">
        <f>VLOOKUP(A89,[1]Respondent_ID!$A$4:$B$847,2,FALSE)</f>
        <v xml:space="preserve">Wheeling Power Company                                                </v>
      </c>
      <c r="C89" s="52" t="str">
        <f t="shared" si="1"/>
        <v>Prom 2017/2020</v>
      </c>
      <c r="D89" s="53">
        <f>AVERAGEIFS('Base Datos Anuales'!D:D,'Base Datos Anuales'!$A:$A,$A89,'Base Datos Anuales'!$C:$C,"&gt;="&amp;VALUE(MID($C89,6,4)))</f>
        <v>204589424.48550421</v>
      </c>
      <c r="E89" s="53">
        <f>AVERAGEIFS('Base Datos Anuales'!E:E,'Base Datos Anuales'!$A:$A,$A89,'Base Datos Anuales'!$C:$C,"&gt;="&amp;VALUE(MID($C89,6,4)))</f>
        <v>6014006.6188013889</v>
      </c>
      <c r="F89" s="53">
        <f>AVERAGEIFS('Base Datos Anuales'!F:F,'Base Datos Anuales'!$A:$A,$A89,'Base Datos Anuales'!$C:$C,"&gt;="&amp;VALUE(MID($C89,6,4)))</f>
        <v>3218259.2774371393</v>
      </c>
      <c r="G89" s="53">
        <f>AVERAGEIFS('Base Datos Anuales'!G:G,'Base Datos Anuales'!$A:$A,$A89,'Base Datos Anuales'!$C:$C,"&gt;="&amp;VALUE(MID($C89,6,4)))</f>
        <v>10178228.010588408</v>
      </c>
      <c r="H89" s="53">
        <f>AVERAGEIFS('Base Datos Anuales'!K:K,'Base Datos Anuales'!$A:$A,$A89,'Base Datos Anuales'!$C:$C,"&gt;="&amp;VALUE(MID($C89,6,4)))</f>
        <v>1332810.8670247712</v>
      </c>
      <c r="I89" s="61">
        <v>192</v>
      </c>
      <c r="J89" s="53" t="s">
        <v>145</v>
      </c>
      <c r="K89" s="53">
        <f>AVERAGEIFS('Base Datos Anuales'!L:L,'Base Datos Anuales'!$A:$A,$A89,'Base Datos Anuales'!$C:$C,"&gt;="&amp;VALUE(MID($C89,6,4)))</f>
        <v>4226024</v>
      </c>
      <c r="L89" s="53">
        <f>AVERAGEIFS('Base Datos Anuales'!M:M,'Base Datos Anuales'!$A:$A,$A89,'Base Datos Anuales'!$C:$C,"&gt;="&amp;VALUE(MID($C89,6,4)))</f>
        <v>127750.25</v>
      </c>
      <c r="M89" s="53">
        <f>AVERAGEIFS('Base Datos Anuales'!N:N,'Base Datos Anuales'!$A:$A,$A89,'Base Datos Anuales'!$C:$C,"&gt;="&amp;VALUE(MID($C89,6,4)))</f>
        <v>41574.75</v>
      </c>
      <c r="N89" s="53">
        <f>AVERAGEIFS('Base Datos Anuales'!S:S,'Base Datos Anuales'!$A:$A,$A89,'Base Datos Anuales'!$C:$C,"&gt;="&amp;VALUE(MID($C89,6,4)))</f>
        <v>2887.7901732784026</v>
      </c>
      <c r="O89" s="53">
        <f>AVERAGEIFS('Base Datos Anuales'!T:T,'Base Datos Anuales'!$A:$A,$A89,'Base Datos Anuales'!$C:$C,"&gt;="&amp;VALUE(MID($C89,6,4)))</f>
        <v>26110683.75</v>
      </c>
      <c r="P89" s="54">
        <f>AVERAGEIFS('Base Datos Anuales'!U:U,'Base Datos Anuales'!$A:$A,$A89,'Base Datos Anuales'!$C:$C,"&gt;="&amp;VALUE(MID($C89,6,4)))</f>
        <v>628.09999999999991</v>
      </c>
      <c r="Q89" s="54">
        <f>AVERAGEIFS('Base Datos Anuales'!V:V,'Base Datos Anuales'!$A:$A,$A89,'Base Datos Anuales'!$C:$C,"&gt;="&amp;VALUE(MID($C89,6,4)))</f>
        <v>111863.68525000001</v>
      </c>
      <c r="R89" s="54">
        <f>AVERAGEIFS('Base Datos Anuales'!W:W,'Base Datos Anuales'!$A:$A,$A89,'Base Datos Anuales'!$C:$C,"&gt;="&amp;VALUE(MID($C89,6,4)))</f>
        <v>2.69075</v>
      </c>
      <c r="S89" s="54">
        <f>AVERAGEIFS('Base Datos Anuales'!X:X,'Base Datos Anuales'!$A:$A,$A89,'Base Datos Anuales'!$C:$C,"&gt;="&amp;VALUE(MID($C89,6,4)))</f>
        <v>0</v>
      </c>
    </row>
    <row r="90" spans="1:19" x14ac:dyDescent="0.2">
      <c r="A90" s="59">
        <v>193</v>
      </c>
      <c r="B90" s="58" t="str">
        <f>VLOOKUP(A90,[1]Respondent_ID!$A$4:$B$847,2,FALSE)</f>
        <v xml:space="preserve">Wisconsin Electric Power Company                                      </v>
      </c>
      <c r="C90" s="52" t="str">
        <f t="shared" si="1"/>
        <v>Prom 2017/2020</v>
      </c>
      <c r="D90" s="53">
        <f>AVERAGEIFS('Base Datos Anuales'!D:D,'Base Datos Anuales'!$A:$A,$A90,'Base Datos Anuales'!$C:$C,"&gt;="&amp;VALUE(MID($C90,6,4)))</f>
        <v>5112748085.4620495</v>
      </c>
      <c r="E90" s="53">
        <f>AVERAGEIFS('Base Datos Anuales'!E:E,'Base Datos Anuales'!$A:$A,$A90,'Base Datos Anuales'!$C:$C,"&gt;="&amp;VALUE(MID($C90,6,4)))</f>
        <v>306466118.59459651</v>
      </c>
      <c r="F90" s="53">
        <f>AVERAGEIFS('Base Datos Anuales'!F:F,'Base Datos Anuales'!$A:$A,$A90,'Base Datos Anuales'!$C:$C,"&gt;="&amp;VALUE(MID($C90,6,4)))</f>
        <v>103793636.8775298</v>
      </c>
      <c r="G90" s="53">
        <f>AVERAGEIFS('Base Datos Anuales'!G:G,'Base Datos Anuales'!$A:$A,$A90,'Base Datos Anuales'!$C:$C,"&gt;="&amp;VALUE(MID($C90,6,4)))</f>
        <v>72477648.634038553</v>
      </c>
      <c r="H90" s="53">
        <f>AVERAGEIFS('Base Datos Anuales'!K:K,'Base Datos Anuales'!$A:$A,$A90,'Base Datos Anuales'!$C:$C,"&gt;="&amp;VALUE(MID($C90,6,4)))</f>
        <v>19122663.991449367</v>
      </c>
      <c r="I90" s="61">
        <v>193</v>
      </c>
      <c r="J90" s="53" t="s">
        <v>145</v>
      </c>
      <c r="K90" s="53">
        <f>AVERAGEIFS('Base Datos Anuales'!L:L,'Base Datos Anuales'!$A:$A,$A90,'Base Datos Anuales'!$C:$C,"&gt;="&amp;VALUE(MID($C90,6,4)))</f>
        <v>24335314.75</v>
      </c>
      <c r="L90" s="53">
        <f>AVERAGEIFS('Base Datos Anuales'!M:M,'Base Datos Anuales'!$A:$A,$A90,'Base Datos Anuales'!$C:$C,"&gt;="&amp;VALUE(MID($C90,6,4)))</f>
        <v>796403.25</v>
      </c>
      <c r="M90" s="53">
        <f>AVERAGEIFS('Base Datos Anuales'!N:N,'Base Datos Anuales'!$A:$A,$A90,'Base Datos Anuales'!$C:$C,"&gt;="&amp;VALUE(MID($C90,6,4)))</f>
        <v>1134070.5</v>
      </c>
      <c r="N90" s="53">
        <f>AVERAGEIFS('Base Datos Anuales'!S:S,'Base Datos Anuales'!$A:$A,$A90,'Base Datos Anuales'!$C:$C,"&gt;="&amp;VALUE(MID($C90,6,4)))</f>
        <v>113345.58423010132</v>
      </c>
      <c r="O90" s="53">
        <f>AVERAGEIFS('Base Datos Anuales'!T:T,'Base Datos Anuales'!$A:$A,$A90,'Base Datos Anuales'!$C:$C,"&gt;="&amp;VALUE(MID($C90,6,4)))</f>
        <v>86873547.5</v>
      </c>
      <c r="P90" s="54">
        <f>AVERAGEIFS('Base Datos Anuales'!U:U,'Base Datos Anuales'!$A:$A,$A90,'Base Datos Anuales'!$C:$C,"&gt;="&amp;VALUE(MID($C90,6,4)))</f>
        <v>76.5</v>
      </c>
      <c r="Q90" s="54">
        <f>AVERAGEIFS('Base Datos Anuales'!V:V,'Base Datos Anuales'!$A:$A,$A90,'Base Datos Anuales'!$C:$C,"&gt;="&amp;VALUE(MID($C90,6,4)))</f>
        <v>933312.05200000003</v>
      </c>
      <c r="R90" s="54">
        <f>AVERAGEIFS('Base Datos Anuales'!W:W,'Base Datos Anuales'!$A:$A,$A90,'Base Datos Anuales'!$C:$C,"&gt;="&amp;VALUE(MID($C90,6,4)))</f>
        <v>0.82250000000000001</v>
      </c>
      <c r="S90" s="54">
        <f>AVERAGEIFS('Base Datos Anuales'!X:X,'Base Datos Anuales'!$A:$A,$A90,'Base Datos Anuales'!$C:$C,"&gt;="&amp;VALUE(MID($C90,6,4)))</f>
        <v>0</v>
      </c>
    </row>
    <row r="91" spans="1:19" x14ac:dyDescent="0.2">
      <c r="A91" s="59">
        <v>194</v>
      </c>
      <c r="B91" s="58" t="str">
        <f>VLOOKUP(A91,[1]Respondent_ID!$A$4:$B$847,2,FALSE)</f>
        <v xml:space="preserve">Wisconsin Power and Light Company                                     </v>
      </c>
      <c r="C91" s="52" t="str">
        <f t="shared" si="1"/>
        <v>Prom 2017/2020</v>
      </c>
      <c r="D91" s="53">
        <f>AVERAGEIFS('Base Datos Anuales'!D:D,'Base Datos Anuales'!$A:$A,$A91,'Base Datos Anuales'!$C:$C,"&gt;="&amp;VALUE(MID($C91,6,4)))</f>
        <v>2776502722.7210188</v>
      </c>
      <c r="E91" s="53">
        <f>AVERAGEIFS('Base Datos Anuales'!E:E,'Base Datos Anuales'!$A:$A,$A91,'Base Datos Anuales'!$C:$C,"&gt;="&amp;VALUE(MID($C91,6,4)))</f>
        <v>146903205.29410285</v>
      </c>
      <c r="F91" s="53">
        <f>AVERAGEIFS('Base Datos Anuales'!F:F,'Base Datos Anuales'!$A:$A,$A91,'Base Datos Anuales'!$C:$C,"&gt;="&amp;VALUE(MID($C91,6,4)))</f>
        <v>29039773.770069011</v>
      </c>
      <c r="G91" s="53">
        <f>AVERAGEIFS('Base Datos Anuales'!G:G,'Base Datos Anuales'!$A:$A,$A91,'Base Datos Anuales'!$C:$C,"&gt;="&amp;VALUE(MID($C91,6,4)))</f>
        <v>31877357.0489587</v>
      </c>
      <c r="H91" s="53">
        <f>AVERAGEIFS('Base Datos Anuales'!K:K,'Base Datos Anuales'!$A:$A,$A91,'Base Datos Anuales'!$C:$C,"&gt;="&amp;VALUE(MID($C91,6,4)))</f>
        <v>18563609.363357563</v>
      </c>
      <c r="I91" s="61">
        <v>194</v>
      </c>
      <c r="J91" s="53" t="s">
        <v>145</v>
      </c>
      <c r="K91" s="53">
        <f>AVERAGEIFS('Base Datos Anuales'!L:L,'Base Datos Anuales'!$A:$A,$A91,'Base Datos Anuales'!$C:$C,"&gt;="&amp;VALUE(MID($C91,6,4)))</f>
        <v>10905668</v>
      </c>
      <c r="L91" s="53">
        <f>AVERAGEIFS('Base Datos Anuales'!M:M,'Base Datos Anuales'!$A:$A,$A91,'Base Datos Anuales'!$C:$C,"&gt;="&amp;VALUE(MID($C91,6,4)))</f>
        <v>357095.5</v>
      </c>
      <c r="M91" s="53">
        <f>AVERAGEIFS('Base Datos Anuales'!N:N,'Base Datos Anuales'!$A:$A,$A91,'Base Datos Anuales'!$C:$C,"&gt;="&amp;VALUE(MID($C91,6,4)))</f>
        <v>475214</v>
      </c>
      <c r="N91" s="53">
        <f>AVERAGEIFS('Base Datos Anuales'!S:S,'Base Datos Anuales'!$A:$A,$A91,'Base Datos Anuales'!$C:$C,"&gt;="&amp;VALUE(MID($C91,6,4)))</f>
        <v>32797.879410791895</v>
      </c>
      <c r="O91" s="53">
        <f>AVERAGEIFS('Base Datos Anuales'!T:T,'Base Datos Anuales'!$A:$A,$A91,'Base Datos Anuales'!$C:$C,"&gt;="&amp;VALUE(MID($C91,6,4)))</f>
        <v>44377924.899999999</v>
      </c>
      <c r="P91" s="54">
        <f>AVERAGEIFS('Base Datos Anuales'!U:U,'Base Datos Anuales'!$A:$A,$A91,'Base Datos Anuales'!$C:$C,"&gt;="&amp;VALUE(MID($C91,6,4)))</f>
        <v>93.474999999999994</v>
      </c>
      <c r="Q91" s="54">
        <f>AVERAGEIFS('Base Datos Anuales'!V:V,'Base Datos Anuales'!$A:$A,$A91,'Base Datos Anuales'!$C:$C,"&gt;="&amp;VALUE(MID($C91,6,4)))</f>
        <v>416811.23750000005</v>
      </c>
      <c r="R91" s="54">
        <f>AVERAGEIFS('Base Datos Anuales'!W:W,'Base Datos Anuales'!$A:$A,$A91,'Base Datos Anuales'!$C:$C,"&gt;="&amp;VALUE(MID($C91,6,4)))</f>
        <v>0.87749999999999995</v>
      </c>
      <c r="S91" s="54">
        <f>AVERAGEIFS('Base Datos Anuales'!X:X,'Base Datos Anuales'!$A:$A,$A91,'Base Datos Anuales'!$C:$C,"&gt;="&amp;VALUE(MID($C91,6,4)))</f>
        <v>0</v>
      </c>
    </row>
    <row r="92" spans="1:19" x14ac:dyDescent="0.2">
      <c r="A92" s="59">
        <v>195</v>
      </c>
      <c r="B92" s="58" t="str">
        <f>VLOOKUP(A92,[1]Respondent_ID!$A$4:$B$847,2,FALSE)</f>
        <v xml:space="preserve">Wisconsin Public Service Corporation                                  </v>
      </c>
      <c r="C92" s="52" t="str">
        <f t="shared" si="1"/>
        <v>Prom 2017/2020</v>
      </c>
      <c r="D92" s="53">
        <f>AVERAGEIFS('Base Datos Anuales'!D:D,'Base Datos Anuales'!$A:$A,$A92,'Base Datos Anuales'!$C:$C,"&gt;="&amp;VALUE(MID($C92,6,4)))</f>
        <v>1815410703.098351</v>
      </c>
      <c r="E92" s="53">
        <f>AVERAGEIFS('Base Datos Anuales'!E:E,'Base Datos Anuales'!$A:$A,$A92,'Base Datos Anuales'!$C:$C,"&gt;="&amp;VALUE(MID($C92,6,4)))</f>
        <v>131261107.5159072</v>
      </c>
      <c r="F92" s="53">
        <f>AVERAGEIFS('Base Datos Anuales'!F:F,'Base Datos Anuales'!$A:$A,$A92,'Base Datos Anuales'!$C:$C,"&gt;="&amp;VALUE(MID($C92,6,4)))</f>
        <v>32435235.733826499</v>
      </c>
      <c r="G92" s="53">
        <f>AVERAGEIFS('Base Datos Anuales'!G:G,'Base Datos Anuales'!$A:$A,$A92,'Base Datos Anuales'!$C:$C,"&gt;="&amp;VALUE(MID($C92,6,4)))</f>
        <v>30801167.852131493</v>
      </c>
      <c r="H92" s="53">
        <f>AVERAGEIFS('Base Datos Anuales'!K:K,'Base Datos Anuales'!$A:$A,$A92,'Base Datos Anuales'!$C:$C,"&gt;="&amp;VALUE(MID($C92,6,4)))</f>
        <v>10705328.189622171</v>
      </c>
      <c r="I92" s="61">
        <v>195</v>
      </c>
      <c r="J92" s="53" t="s">
        <v>145</v>
      </c>
      <c r="K92" s="53">
        <f>AVERAGEIFS('Base Datos Anuales'!L:L,'Base Datos Anuales'!$A:$A,$A92,'Base Datos Anuales'!$C:$C,"&gt;="&amp;VALUE(MID($C92,6,4)))</f>
        <v>10805462.25</v>
      </c>
      <c r="L92" s="53">
        <f>AVERAGEIFS('Base Datos Anuales'!M:M,'Base Datos Anuales'!$A:$A,$A92,'Base Datos Anuales'!$C:$C,"&gt;="&amp;VALUE(MID($C92,6,4)))</f>
        <v>397553.25</v>
      </c>
      <c r="M92" s="53">
        <f>AVERAGEIFS('Base Datos Anuales'!N:N,'Base Datos Anuales'!$A:$A,$A92,'Base Datos Anuales'!$C:$C,"&gt;="&amp;VALUE(MID($C92,6,4)))</f>
        <v>446384</v>
      </c>
      <c r="N92" s="53">
        <f>AVERAGEIFS('Base Datos Anuales'!S:S,'Base Datos Anuales'!$A:$A,$A92,'Base Datos Anuales'!$C:$C,"&gt;="&amp;VALUE(MID($C92,6,4)))</f>
        <v>25367.655503506863</v>
      </c>
      <c r="O92" s="53">
        <f>AVERAGEIFS('Base Datos Anuales'!T:T,'Base Datos Anuales'!$A:$A,$A92,'Base Datos Anuales'!$C:$C,"&gt;="&amp;VALUE(MID($C92,6,4)))</f>
        <v>47325266.75</v>
      </c>
      <c r="P92" s="54">
        <f>AVERAGEIFS('Base Datos Anuales'!U:U,'Base Datos Anuales'!$A:$A,$A92,'Base Datos Anuales'!$C:$C,"&gt;="&amp;VALUE(MID($C92,6,4)))</f>
        <v>106</v>
      </c>
      <c r="Q92" s="54">
        <f>AVERAGEIFS('Base Datos Anuales'!V:V,'Base Datos Anuales'!$A:$A,$A92,'Base Datos Anuales'!$C:$C,"&gt;="&amp;VALUE(MID($C92,6,4)))</f>
        <v>580173.53500000003</v>
      </c>
      <c r="R92" s="54">
        <f>AVERAGEIFS('Base Datos Anuales'!W:W,'Base Datos Anuales'!$A:$A,$A92,'Base Datos Anuales'!$C:$C,"&gt;="&amp;VALUE(MID($C92,6,4)))</f>
        <v>1.3005</v>
      </c>
      <c r="S92" s="54">
        <f>AVERAGEIFS('Base Datos Anuales'!X:X,'Base Datos Anuales'!$A:$A,$A92,'Base Datos Anuales'!$C:$C,"&gt;="&amp;VALUE(MID($C92,6,4)))</f>
        <v>0</v>
      </c>
    </row>
    <row r="93" spans="1:19" x14ac:dyDescent="0.2">
      <c r="A93" s="59">
        <v>281</v>
      </c>
      <c r="B93" s="58" t="str">
        <f>VLOOKUP(A93,[1]Respondent_ID!$A$4:$B$847,2,FALSE)</f>
        <v xml:space="preserve">Interstate Power and Light Company                                    </v>
      </c>
      <c r="C93" s="52" t="str">
        <f t="shared" si="1"/>
        <v>Prom 2017/2020</v>
      </c>
      <c r="D93" s="53">
        <f>AVERAGEIFS('Base Datos Anuales'!D:D,'Base Datos Anuales'!$A:$A,$A93,'Base Datos Anuales'!$C:$C,"&gt;="&amp;VALUE(MID($C93,6,4)))</f>
        <v>3550277600.3042946</v>
      </c>
      <c r="E93" s="53">
        <f>AVERAGEIFS('Base Datos Anuales'!E:E,'Base Datos Anuales'!$A:$A,$A93,'Base Datos Anuales'!$C:$C,"&gt;="&amp;VALUE(MID($C93,6,4)))</f>
        <v>180050399.03264141</v>
      </c>
      <c r="F93" s="53">
        <f>AVERAGEIFS('Base Datos Anuales'!F:F,'Base Datos Anuales'!$A:$A,$A93,'Base Datos Anuales'!$C:$C,"&gt;="&amp;VALUE(MID($C93,6,4)))</f>
        <v>71043778.109058172</v>
      </c>
      <c r="G93" s="53">
        <f>AVERAGEIFS('Base Datos Anuales'!G:G,'Base Datos Anuales'!$A:$A,$A93,'Base Datos Anuales'!$C:$C,"&gt;="&amp;VALUE(MID($C93,6,4)))</f>
        <v>32261930.241272923</v>
      </c>
      <c r="H93" s="53">
        <f>AVERAGEIFS('Base Datos Anuales'!K:K,'Base Datos Anuales'!$A:$A,$A93,'Base Datos Anuales'!$C:$C,"&gt;="&amp;VALUE(MID($C93,6,4)))</f>
        <v>22873580.066018015</v>
      </c>
      <c r="I93" s="61">
        <v>281</v>
      </c>
      <c r="J93" s="53" t="s">
        <v>145</v>
      </c>
      <c r="K93" s="53">
        <f>AVERAGEIFS('Base Datos Anuales'!L:L,'Base Datos Anuales'!$A:$A,$A93,'Base Datos Anuales'!$C:$C,"&gt;="&amp;VALUE(MID($C93,6,4)))</f>
        <v>14285648</v>
      </c>
      <c r="L93" s="53">
        <f>AVERAGEIFS('Base Datos Anuales'!M:M,'Base Datos Anuales'!$A:$A,$A93,'Base Datos Anuales'!$C:$C,"&gt;="&amp;VALUE(MID($C93,6,4)))</f>
        <v>181456</v>
      </c>
      <c r="M93" s="53">
        <f>AVERAGEIFS('Base Datos Anuales'!N:N,'Base Datos Anuales'!$A:$A,$A93,'Base Datos Anuales'!$C:$C,"&gt;="&amp;VALUE(MID($C93,6,4)))</f>
        <v>491600.5</v>
      </c>
      <c r="N93" s="53">
        <f>AVERAGEIFS('Base Datos Anuales'!S:S,'Base Datos Anuales'!$A:$A,$A93,'Base Datos Anuales'!$C:$C,"&gt;="&amp;VALUE(MID($C93,6,4)))</f>
        <v>39216.423384341673</v>
      </c>
      <c r="O93" s="53">
        <f>AVERAGEIFS('Base Datos Anuales'!T:T,'Base Datos Anuales'!$A:$A,$A93,'Base Datos Anuales'!$C:$C,"&gt;="&amp;VALUE(MID($C93,6,4)))</f>
        <v>45252845.700000003</v>
      </c>
      <c r="P93" s="54">
        <f>AVERAGEIFS('Base Datos Anuales'!U:U,'Base Datos Anuales'!$A:$A,$A93,'Base Datos Anuales'!$C:$C,"&gt;="&amp;VALUE(MID($C93,6,4)))</f>
        <v>92.05</v>
      </c>
      <c r="Q93" s="54">
        <f>AVERAGEIFS('Base Datos Anuales'!V:V,'Base Datos Anuales'!$A:$A,$A93,'Base Datos Anuales'!$C:$C,"&gt;="&amp;VALUE(MID($C93,6,4)))</f>
        <v>554733.09</v>
      </c>
      <c r="R93" s="54">
        <f>AVERAGEIFS('Base Datos Anuales'!W:W,'Base Datos Anuales'!$A:$A,$A93,'Base Datos Anuales'!$C:$C,"&gt;="&amp;VALUE(MID($C93,6,4)))</f>
        <v>1.1274999999999999</v>
      </c>
      <c r="S93" s="54">
        <f>AVERAGEIFS('Base Datos Anuales'!X:X,'Base Datos Anuales'!$A:$A,$A93,'Base Datos Anuales'!$C:$C,"&gt;="&amp;VALUE(MID($C93,6,4)))</f>
        <v>0</v>
      </c>
    </row>
    <row r="94" spans="1:19" x14ac:dyDescent="0.2">
      <c r="A94" s="59">
        <v>288</v>
      </c>
      <c r="B94" s="58" t="str">
        <f>VLOOKUP(A94,[1]Respondent_ID!$A$4:$B$847,2,FALSE)</f>
        <v xml:space="preserve">UNS Electric, Inc.                                                    </v>
      </c>
      <c r="C94" s="52" t="str">
        <f t="shared" si="1"/>
        <v>Prom 2017/2020</v>
      </c>
      <c r="D94" s="53">
        <f>AVERAGEIFS('Base Datos Anuales'!D:D,'Base Datos Anuales'!$A:$A,$A94,'Base Datos Anuales'!$C:$C,"&gt;="&amp;VALUE(MID($C94,6,4)))</f>
        <v>813704525.62761331</v>
      </c>
      <c r="E94" s="53">
        <f>AVERAGEIFS('Base Datos Anuales'!E:E,'Base Datos Anuales'!$A:$A,$A94,'Base Datos Anuales'!$C:$C,"&gt;="&amp;VALUE(MID($C94,6,4)))</f>
        <v>22966213.846413136</v>
      </c>
      <c r="F94" s="53">
        <f>AVERAGEIFS('Base Datos Anuales'!F:F,'Base Datos Anuales'!$A:$A,$A94,'Base Datos Anuales'!$C:$C,"&gt;="&amp;VALUE(MID($C94,6,4)))</f>
        <v>8135716.7995049469</v>
      </c>
      <c r="G94" s="53">
        <f>AVERAGEIFS('Base Datos Anuales'!G:G,'Base Datos Anuales'!$A:$A,$A94,'Base Datos Anuales'!$C:$C,"&gt;="&amp;VALUE(MID($C94,6,4)))</f>
        <v>6132441.0995047428</v>
      </c>
      <c r="H94" s="53">
        <f>AVERAGEIFS('Base Datos Anuales'!K:K,'Base Datos Anuales'!$A:$A,$A94,'Base Datos Anuales'!$C:$C,"&gt;="&amp;VALUE(MID($C94,6,4)))</f>
        <v>3754487.3594559608</v>
      </c>
      <c r="I94" s="61">
        <v>288</v>
      </c>
      <c r="J94" s="53" t="s">
        <v>145</v>
      </c>
      <c r="K94" s="53">
        <f>AVERAGEIFS('Base Datos Anuales'!L:L,'Base Datos Anuales'!$A:$A,$A94,'Base Datos Anuales'!$C:$C,"&gt;="&amp;VALUE(MID($C94,6,4)))</f>
        <v>1714005.25</v>
      </c>
      <c r="L94" s="53">
        <f>AVERAGEIFS('Base Datos Anuales'!M:M,'Base Datos Anuales'!$A:$A,$A94,'Base Datos Anuales'!$C:$C,"&gt;="&amp;VALUE(MID($C94,6,4)))</f>
        <v>142534.75</v>
      </c>
      <c r="M94" s="53">
        <f>AVERAGEIFS('Base Datos Anuales'!N:N,'Base Datos Anuales'!$A:$A,$A94,'Base Datos Anuales'!$C:$C,"&gt;="&amp;VALUE(MID($C94,6,4)))</f>
        <v>96690</v>
      </c>
      <c r="N94" s="53">
        <f>AVERAGEIFS('Base Datos Anuales'!S:S,'Base Datos Anuales'!$A:$A,$A94,'Base Datos Anuales'!$C:$C,"&gt;="&amp;VALUE(MID($C94,6,4)))</f>
        <v>10858.068297016154</v>
      </c>
      <c r="O94" s="53">
        <f>AVERAGEIFS('Base Datos Anuales'!T:T,'Base Datos Anuales'!$A:$A,$A94,'Base Datos Anuales'!$C:$C,"&gt;="&amp;VALUE(MID($C94,6,4)))</f>
        <v>3546060.2850000001</v>
      </c>
      <c r="P94" s="54">
        <f>AVERAGEIFS('Base Datos Anuales'!U:U,'Base Datos Anuales'!$A:$A,$A94,'Base Datos Anuales'!$C:$C,"&gt;="&amp;VALUE(MID($C94,6,4)))</f>
        <v>36.952500000000001</v>
      </c>
      <c r="Q94" s="54">
        <f>AVERAGEIFS('Base Datos Anuales'!V:V,'Base Datos Anuales'!$A:$A,$A94,'Base Datos Anuales'!$C:$C,"&gt;="&amp;VALUE(MID($C94,6,4)))</f>
        <v>103893.9075</v>
      </c>
      <c r="R94" s="54">
        <f>AVERAGEIFS('Base Datos Anuales'!W:W,'Base Datos Anuales'!$A:$A,$A94,'Base Datos Anuales'!$C:$C,"&gt;="&amp;VALUE(MID($C94,6,4)))</f>
        <v>1.0750000000000002</v>
      </c>
      <c r="S94" s="54">
        <f>AVERAGEIFS('Base Datos Anuales'!X:X,'Base Datos Anuales'!$A:$A,$A94,'Base Datos Anuales'!$C:$C,"&gt;="&amp;VALUE(MID($C94,6,4)))</f>
        <v>0</v>
      </c>
    </row>
    <row r="95" spans="1:19" x14ac:dyDescent="0.2">
      <c r="A95" s="59">
        <v>290</v>
      </c>
      <c r="B95" s="58" t="str">
        <f>VLOOKUP(A95,[1]Respondent_ID!$A$4:$B$847,2,FALSE)</f>
        <v xml:space="preserve">Unitil Energy Systems, Inc.                                           </v>
      </c>
      <c r="C95" s="52" t="str">
        <f t="shared" si="1"/>
        <v>Prom 2017/2020</v>
      </c>
      <c r="D95" s="53">
        <f>AVERAGEIFS('Base Datos Anuales'!D:D,'Base Datos Anuales'!$A:$A,$A95,'Base Datos Anuales'!$C:$C,"&gt;="&amp;VALUE(MID($C95,6,4)))</f>
        <v>380021626.13699436</v>
      </c>
      <c r="E95" s="53">
        <f>AVERAGEIFS('Base Datos Anuales'!E:E,'Base Datos Anuales'!$A:$A,$A95,'Base Datos Anuales'!$C:$C,"&gt;="&amp;VALUE(MID($C95,6,4)))</f>
        <v>22245011.604830302</v>
      </c>
      <c r="F95" s="53">
        <f>AVERAGEIFS('Base Datos Anuales'!F:F,'Base Datos Anuales'!$A:$A,$A95,'Base Datos Anuales'!$C:$C,"&gt;="&amp;VALUE(MID($C95,6,4)))</f>
        <v>9868137.7522835843</v>
      </c>
      <c r="G95" s="53">
        <f>AVERAGEIFS('Base Datos Anuales'!G:G,'Base Datos Anuales'!$A:$A,$A95,'Base Datos Anuales'!$C:$C,"&gt;="&amp;VALUE(MID($C95,6,4)))</f>
        <v>8633357.1326297447</v>
      </c>
      <c r="H95" s="53">
        <f>AVERAGEIFS('Base Datos Anuales'!K:K,'Base Datos Anuales'!$A:$A,$A95,'Base Datos Anuales'!$C:$C,"&gt;="&amp;VALUE(MID($C95,6,4)))</f>
        <v>3859124.4441538048</v>
      </c>
      <c r="I95" s="61">
        <v>290</v>
      </c>
      <c r="J95" s="53" t="s">
        <v>145</v>
      </c>
      <c r="K95" s="53">
        <f>AVERAGEIFS('Base Datos Anuales'!L:L,'Base Datos Anuales'!$A:$A,$A95,'Base Datos Anuales'!$C:$C,"&gt;="&amp;VALUE(MID($C95,6,4)))</f>
        <v>1183898.25</v>
      </c>
      <c r="L95" s="53">
        <f>AVERAGEIFS('Base Datos Anuales'!M:M,'Base Datos Anuales'!$A:$A,$A95,'Base Datos Anuales'!$C:$C,"&gt;="&amp;VALUE(MID($C95,6,4)))</f>
        <v>37274.25</v>
      </c>
      <c r="M95" s="53">
        <f>AVERAGEIFS('Base Datos Anuales'!N:N,'Base Datos Anuales'!$A:$A,$A95,'Base Datos Anuales'!$C:$C,"&gt;="&amp;VALUE(MID($C95,6,4)))</f>
        <v>79048.25</v>
      </c>
      <c r="N95" s="53">
        <f>AVERAGEIFS('Base Datos Anuales'!S:S,'Base Datos Anuales'!$A:$A,$A95,'Base Datos Anuales'!$C:$C,"&gt;="&amp;VALUE(MID($C95,6,4)))</f>
        <v>2240.1827820983099</v>
      </c>
      <c r="O95" s="53">
        <f>AVERAGEIFS('Base Datos Anuales'!T:T,'Base Datos Anuales'!$A:$A,$A95,'Base Datos Anuales'!$C:$C,"&gt;="&amp;VALUE(MID($C95,6,4)))</f>
        <v>8518991.1600000001</v>
      </c>
      <c r="P95" s="54">
        <f>AVERAGEIFS('Base Datos Anuales'!U:U,'Base Datos Anuales'!$A:$A,$A95,'Base Datos Anuales'!$C:$C,"&gt;="&amp;VALUE(MID($C95,6,4)))</f>
        <v>107.7625</v>
      </c>
      <c r="Q95" s="54">
        <f>AVERAGEIFS('Base Datos Anuales'!V:V,'Base Datos Anuales'!$A:$A,$A95,'Base Datos Anuales'!$C:$C,"&gt;="&amp;VALUE(MID($C95,6,4)))</f>
        <v>150991.23574999999</v>
      </c>
      <c r="R95" s="54">
        <f>AVERAGEIFS('Base Datos Anuales'!W:W,'Base Datos Anuales'!$A:$A,$A95,'Base Datos Anuales'!$C:$C,"&gt;="&amp;VALUE(MID($C95,6,4)))</f>
        <v>1.9112499999999999</v>
      </c>
      <c r="S95" s="54">
        <f>AVERAGEIFS('Base Datos Anuales'!X:X,'Base Datos Anuales'!$A:$A,$A95,'Base Datos Anuales'!$C:$C,"&gt;="&amp;VALUE(MID($C95,6,4)))</f>
        <v>0</v>
      </c>
    </row>
    <row r="96" spans="1:19" x14ac:dyDescent="0.2">
      <c r="A96" s="59">
        <v>309</v>
      </c>
      <c r="B96" s="58" t="str">
        <f>VLOOKUP(A96,[1]Respondent_ID!$A$4:$B$847,2,FALSE)</f>
        <v xml:space="preserve">NSTAR Electric Company                                                </v>
      </c>
      <c r="C96" s="52" t="str">
        <f t="shared" si="1"/>
        <v>Prom 2017/2020</v>
      </c>
      <c r="D96" s="53">
        <f>AVERAGEIFS('Base Datos Anuales'!D:D,'Base Datos Anuales'!$A:$A,$A96,'Base Datos Anuales'!$C:$C,"&gt;="&amp;VALUE(MID($C96,6,4)))</f>
        <v>7597679536.4493895</v>
      </c>
      <c r="E96" s="53">
        <f>AVERAGEIFS('Base Datos Anuales'!E:E,'Base Datos Anuales'!$A:$A,$A96,'Base Datos Anuales'!$C:$C,"&gt;="&amp;VALUE(MID($C96,6,4)))</f>
        <v>375188262.58897799</v>
      </c>
      <c r="F96" s="53">
        <f>AVERAGEIFS('Base Datos Anuales'!F:F,'Base Datos Anuales'!$A:$A,$A96,'Base Datos Anuales'!$C:$C,"&gt;="&amp;VALUE(MID($C96,6,4)))</f>
        <v>389440437.92790776</v>
      </c>
      <c r="G96" s="53">
        <f>AVERAGEIFS('Base Datos Anuales'!G:G,'Base Datos Anuales'!$A:$A,$A96,'Base Datos Anuales'!$C:$C,"&gt;="&amp;VALUE(MID($C96,6,4)))</f>
        <v>169056635.29546186</v>
      </c>
      <c r="H96" s="53">
        <f>AVERAGEIFS('Base Datos Anuales'!K:K,'Base Datos Anuales'!$A:$A,$A96,'Base Datos Anuales'!$C:$C,"&gt;="&amp;VALUE(MID($C96,6,4)))</f>
        <v>83234088.874584734</v>
      </c>
      <c r="I96" s="61">
        <v>309</v>
      </c>
      <c r="J96" s="53" t="s">
        <v>145</v>
      </c>
      <c r="K96" s="53">
        <f>AVERAGEIFS('Base Datos Anuales'!L:L,'Base Datos Anuales'!$A:$A,$A96,'Base Datos Anuales'!$C:$C,"&gt;="&amp;VALUE(MID($C96,6,4)))</f>
        <v>22432055.5</v>
      </c>
      <c r="L96" s="53">
        <f>AVERAGEIFS('Base Datos Anuales'!M:M,'Base Datos Anuales'!$A:$A,$A96,'Base Datos Anuales'!$C:$C,"&gt;="&amp;VALUE(MID($C96,6,4)))</f>
        <v>1421769</v>
      </c>
      <c r="M96" s="53">
        <f>AVERAGEIFS('Base Datos Anuales'!N:N,'Base Datos Anuales'!$A:$A,$A96,'Base Datos Anuales'!$C:$C,"&gt;="&amp;VALUE(MID($C96,6,4)))</f>
        <v>1379084.5</v>
      </c>
      <c r="N96" s="53">
        <f>AVERAGEIFS('Base Datos Anuales'!S:S,'Base Datos Anuales'!$A:$A,$A96,'Base Datos Anuales'!$C:$C,"&gt;="&amp;VALUE(MID($C96,6,4)))</f>
        <v>28574.080596995133</v>
      </c>
      <c r="O96" s="53">
        <f>AVERAGEIFS('Base Datos Anuales'!T:T,'Base Datos Anuales'!$A:$A,$A96,'Base Datos Anuales'!$C:$C,"&gt;="&amp;VALUE(MID($C96,6,4)))</f>
        <v>101474615.53</v>
      </c>
      <c r="P96" s="54">
        <f>AVERAGEIFS('Base Datos Anuales'!U:U,'Base Datos Anuales'!$A:$A,$A96,'Base Datos Anuales'!$C:$C,"&gt;="&amp;VALUE(MID($C96,6,4)))</f>
        <v>73.64</v>
      </c>
      <c r="Q96" s="54">
        <f>AVERAGEIFS('Base Datos Anuales'!V:V,'Base Datos Anuales'!$A:$A,$A96,'Base Datos Anuales'!$C:$C,"&gt;="&amp;VALUE(MID($C96,6,4)))</f>
        <v>1725544.8932499997</v>
      </c>
      <c r="R96" s="54">
        <f>AVERAGEIFS('Base Datos Anuales'!W:W,'Base Datos Anuales'!$A:$A,$A96,'Base Datos Anuales'!$C:$C,"&gt;="&amp;VALUE(MID($C96,6,4)))</f>
        <v>1.2437499999999999</v>
      </c>
      <c r="S96" s="54">
        <f>AVERAGEIFS('Base Datos Anuales'!X:X,'Base Datos Anuales'!$A:$A,$A96,'Base Datos Anuales'!$C:$C,"&gt;="&amp;VALUE(MID($C96,6,4)))</f>
        <v>0</v>
      </c>
    </row>
    <row r="97" spans="1:19" x14ac:dyDescent="0.2">
      <c r="A97" s="59">
        <v>315</v>
      </c>
      <c r="B97" s="58" t="str">
        <f>VLOOKUP(A97,[1]Respondent_ID!$A$4:$B$847,2,FALSE)</f>
        <v xml:space="preserve">Entergy Texas, Inc.                                                   </v>
      </c>
      <c r="C97" s="52" t="str">
        <f t="shared" si="1"/>
        <v>Prom 2017/2020</v>
      </c>
      <c r="D97" s="53">
        <f>AVERAGEIFS('Base Datos Anuales'!D:D,'Base Datos Anuales'!$A:$A,$A97,'Base Datos Anuales'!$C:$C,"&gt;="&amp;VALUE(MID($C97,6,4)))</f>
        <v>2206575726.3522692</v>
      </c>
      <c r="E97" s="53">
        <f>AVERAGEIFS('Base Datos Anuales'!E:E,'Base Datos Anuales'!$A:$A,$A97,'Base Datos Anuales'!$C:$C,"&gt;="&amp;VALUE(MID($C97,6,4)))</f>
        <v>85490524.182487726</v>
      </c>
      <c r="F97" s="53">
        <f>AVERAGEIFS('Base Datos Anuales'!F:F,'Base Datos Anuales'!$A:$A,$A97,'Base Datos Anuales'!$C:$C,"&gt;="&amp;VALUE(MID($C97,6,4)))</f>
        <v>36087060.153125338</v>
      </c>
      <c r="G97" s="53">
        <f>AVERAGEIFS('Base Datos Anuales'!G:G,'Base Datos Anuales'!$A:$A,$A97,'Base Datos Anuales'!$C:$C,"&gt;="&amp;VALUE(MID($C97,6,4)))</f>
        <v>39585900.133159608</v>
      </c>
      <c r="H97" s="53">
        <f>AVERAGEIFS('Base Datos Anuales'!K:K,'Base Datos Anuales'!$A:$A,$A97,'Base Datos Anuales'!$C:$C,"&gt;="&amp;VALUE(MID($C97,6,4)))</f>
        <v>32909393.349237621</v>
      </c>
      <c r="I97" s="61">
        <v>315</v>
      </c>
      <c r="J97" s="53" t="s">
        <v>145</v>
      </c>
      <c r="K97" s="53">
        <f>AVERAGEIFS('Base Datos Anuales'!L:L,'Base Datos Anuales'!$A:$A,$A97,'Base Datos Anuales'!$C:$C,"&gt;="&amp;VALUE(MID($C97,6,4)))</f>
        <v>18740711.75</v>
      </c>
      <c r="L97" s="53">
        <f>AVERAGEIFS('Base Datos Anuales'!M:M,'Base Datos Anuales'!$A:$A,$A97,'Base Datos Anuales'!$C:$C,"&gt;="&amp;VALUE(MID($C97,6,4)))</f>
        <v>679540.5</v>
      </c>
      <c r="M97" s="53">
        <f>AVERAGEIFS('Base Datos Anuales'!N:N,'Base Datos Anuales'!$A:$A,$A97,'Base Datos Anuales'!$C:$C,"&gt;="&amp;VALUE(MID($C97,6,4)))</f>
        <v>456938.25</v>
      </c>
      <c r="N97" s="53">
        <f>AVERAGEIFS('Base Datos Anuales'!S:S,'Base Datos Anuales'!$A:$A,$A97,'Base Datos Anuales'!$C:$C,"&gt;="&amp;VALUE(MID($C97,6,4)))</f>
        <v>17868.170146203338</v>
      </c>
      <c r="O97" s="53">
        <f>AVERAGEIFS('Base Datos Anuales'!T:T,'Base Datos Anuales'!$A:$A,$A97,'Base Datos Anuales'!$C:$C,"&gt;="&amp;VALUE(MID($C97,6,4)))</f>
        <v>116794378.82499999</v>
      </c>
      <c r="P97" s="54">
        <f>AVERAGEIFS('Base Datos Anuales'!U:U,'Base Datos Anuales'!$A:$A,$A97,'Base Datos Anuales'!$C:$C,"&gt;="&amp;VALUE(MID($C97,6,4)))</f>
        <v>255.17499999999998</v>
      </c>
      <c r="Q97" s="54">
        <f>AVERAGEIFS('Base Datos Anuales'!V:V,'Base Datos Anuales'!$A:$A,$A97,'Base Datos Anuales'!$C:$C,"&gt;="&amp;VALUE(MID($C97,6,4)))</f>
        <v>1144696.1297499998</v>
      </c>
      <c r="R97" s="54">
        <f>AVERAGEIFS('Base Datos Anuales'!W:W,'Base Datos Anuales'!$A:$A,$A97,'Base Datos Anuales'!$C:$C,"&gt;="&amp;VALUE(MID($C97,6,4)))</f>
        <v>2.4975000000000001</v>
      </c>
      <c r="S97" s="54">
        <f>AVERAGEIFS('Base Datos Anuales'!X:X,'Base Datos Anuales'!$A:$A,$A97,'Base Datos Anuales'!$C:$C,"&gt;="&amp;VALUE(MID($C97,6,4)))</f>
        <v>0</v>
      </c>
    </row>
    <row r="98" spans="1:19" x14ac:dyDescent="0.2">
      <c r="A98" s="59">
        <v>403</v>
      </c>
      <c r="B98" s="58" t="str">
        <f>VLOOKUP(A98,[1]Respondent_ID!$A$4:$B$847,2,FALSE)</f>
        <v xml:space="preserve">Cheyenne Light, Fuel and Power Company                                </v>
      </c>
      <c r="C98" s="52" t="str">
        <f t="shared" si="1"/>
        <v>Prom 2017/2020</v>
      </c>
      <c r="D98" s="53">
        <f>AVERAGEIFS('Base Datos Anuales'!D:D,'Base Datos Anuales'!$A:$A,$A98,'Base Datos Anuales'!$C:$C,"&gt;="&amp;VALUE(MID($C98,6,4)))</f>
        <v>221287731.02482429</v>
      </c>
      <c r="E98" s="53">
        <f>AVERAGEIFS('Base Datos Anuales'!E:E,'Base Datos Anuales'!$A:$A,$A98,'Base Datos Anuales'!$C:$C,"&gt;="&amp;VALUE(MID($C98,6,4)))</f>
        <v>10691529.011955108</v>
      </c>
      <c r="F98" s="53">
        <f>AVERAGEIFS('Base Datos Anuales'!F:F,'Base Datos Anuales'!$A:$A,$A98,'Base Datos Anuales'!$C:$C,"&gt;="&amp;VALUE(MID($C98,6,4)))</f>
        <v>1339877.9890370797</v>
      </c>
      <c r="G98" s="53">
        <f>AVERAGEIFS('Base Datos Anuales'!G:G,'Base Datos Anuales'!$A:$A,$A98,'Base Datos Anuales'!$C:$C,"&gt;="&amp;VALUE(MID($C98,6,4)))</f>
        <v>3491083.0731093218</v>
      </c>
      <c r="H98" s="53">
        <f>AVERAGEIFS('Base Datos Anuales'!K:K,'Base Datos Anuales'!$A:$A,$A98,'Base Datos Anuales'!$C:$C,"&gt;="&amp;VALUE(MID($C98,6,4)))</f>
        <v>1698817.9612318226</v>
      </c>
      <c r="I98" s="61">
        <v>403</v>
      </c>
      <c r="J98" s="53" t="s">
        <v>145</v>
      </c>
      <c r="K98" s="53">
        <f>AVERAGEIFS('Base Datos Anuales'!L:L,'Base Datos Anuales'!$A:$A,$A98,'Base Datos Anuales'!$C:$C,"&gt;="&amp;VALUE(MID($C98,6,4)))</f>
        <v>1638426.75</v>
      </c>
      <c r="L98" s="53">
        <f>AVERAGEIFS('Base Datos Anuales'!M:M,'Base Datos Anuales'!$A:$A,$A98,'Base Datos Anuales'!$C:$C,"&gt;="&amp;VALUE(MID($C98,6,4)))</f>
        <v>113783.25</v>
      </c>
      <c r="M98" s="53">
        <f>AVERAGEIFS('Base Datos Anuales'!N:N,'Base Datos Anuales'!$A:$A,$A98,'Base Datos Anuales'!$C:$C,"&gt;="&amp;VALUE(MID($C98,6,4)))</f>
        <v>42731.5</v>
      </c>
      <c r="N98" s="53">
        <f>AVERAGEIFS('Base Datos Anuales'!S:S,'Base Datos Anuales'!$A:$A,$A98,'Base Datos Anuales'!$C:$C,"&gt;="&amp;VALUE(MID($C98,6,4)))</f>
        <v>2888.0840531459817</v>
      </c>
      <c r="O98" s="53">
        <f>AVERAGEIFS('Base Datos Anuales'!T:T,'Base Datos Anuales'!$A:$A,$A98,'Base Datos Anuales'!$C:$C,"&gt;="&amp;VALUE(MID($C98,6,4)))</f>
        <v>1635769.1739999999</v>
      </c>
      <c r="P98" s="54">
        <f>AVERAGEIFS('Base Datos Anuales'!U:U,'Base Datos Anuales'!$A:$A,$A98,'Base Datos Anuales'!$C:$C,"&gt;="&amp;VALUE(MID($C98,6,4)))</f>
        <v>38.309249999999999</v>
      </c>
      <c r="Q98" s="54">
        <f>AVERAGEIFS('Base Datos Anuales'!V:V,'Base Datos Anuales'!$A:$A,$A98,'Base Datos Anuales'!$C:$C,"&gt;="&amp;VALUE(MID($C98,6,4)))</f>
        <v>71016.855249999993</v>
      </c>
      <c r="R98" s="54">
        <f>AVERAGEIFS('Base Datos Anuales'!W:W,'Base Datos Anuales'!$A:$A,$A98,'Base Datos Anuales'!$C:$C,"&gt;="&amp;VALUE(MID($C98,6,4)))</f>
        <v>1.657</v>
      </c>
      <c r="S98" s="54">
        <f>AVERAGEIFS('Base Datos Anuales'!X:X,'Base Datos Anuales'!$A:$A,$A98,'Base Datos Anuales'!$C:$C,"&gt;="&amp;VALUE(MID($C98,6,4)))</f>
        <v>0</v>
      </c>
    </row>
    <row r="99" spans="1:19" x14ac:dyDescent="0.2">
      <c r="A99" s="59">
        <v>428</v>
      </c>
      <c r="B99" s="58" t="str">
        <f>VLOOKUP(A99,[1]Respondent_ID!$A$4:$B$847,2,FALSE)</f>
        <v xml:space="preserve">UGI Utilities, Inc.                                                   </v>
      </c>
      <c r="C99" s="52" t="str">
        <f t="shared" si="1"/>
        <v>Prom 2017/2020</v>
      </c>
      <c r="D99" s="53">
        <f>AVERAGEIFS('Base Datos Anuales'!D:D,'Base Datos Anuales'!$A:$A,$A99,'Base Datos Anuales'!$C:$C,"&gt;="&amp;VALUE(MID($C99,6,4)))</f>
        <v>223183943.03378046</v>
      </c>
      <c r="E99" s="53">
        <f>AVERAGEIFS('Base Datos Anuales'!E:E,'Base Datos Anuales'!$A:$A,$A99,'Base Datos Anuales'!$C:$C,"&gt;="&amp;VALUE(MID($C99,6,4)))</f>
        <v>14611443.811086087</v>
      </c>
      <c r="F99" s="53">
        <f>AVERAGEIFS('Base Datos Anuales'!F:F,'Base Datos Anuales'!$A:$A,$A99,'Base Datos Anuales'!$C:$C,"&gt;="&amp;VALUE(MID($C99,6,4)))</f>
        <v>3779432.7047392605</v>
      </c>
      <c r="G99" s="53">
        <f>AVERAGEIFS('Base Datos Anuales'!G:G,'Base Datos Anuales'!$A:$A,$A99,'Base Datos Anuales'!$C:$C,"&gt;="&amp;VALUE(MID($C99,6,4)))</f>
        <v>8083833.3295392906</v>
      </c>
      <c r="H99" s="53">
        <f>AVERAGEIFS('Base Datos Anuales'!K:K,'Base Datos Anuales'!$A:$A,$A99,'Base Datos Anuales'!$C:$C,"&gt;="&amp;VALUE(MID($C99,6,4)))</f>
        <v>5153885.4843677795</v>
      </c>
      <c r="I99" s="61">
        <v>428</v>
      </c>
      <c r="J99" s="53" t="s">
        <v>145</v>
      </c>
      <c r="K99" s="53">
        <f>AVERAGEIFS('Base Datos Anuales'!L:L,'Base Datos Anuales'!$A:$A,$A99,'Base Datos Anuales'!$C:$C,"&gt;="&amp;VALUE(MID($C99,6,4)))</f>
        <v>980034</v>
      </c>
      <c r="L99" s="53">
        <f>AVERAGEIFS('Base Datos Anuales'!M:M,'Base Datos Anuales'!$A:$A,$A99,'Base Datos Anuales'!$C:$C,"&gt;="&amp;VALUE(MID($C99,6,4)))</f>
        <v>58895</v>
      </c>
      <c r="M99" s="53">
        <f>AVERAGEIFS('Base Datos Anuales'!N:N,'Base Datos Anuales'!$A:$A,$A99,'Base Datos Anuales'!$C:$C,"&gt;="&amp;VALUE(MID($C99,6,4)))</f>
        <v>62250.75</v>
      </c>
      <c r="N99" s="53">
        <f>AVERAGEIFS('Base Datos Anuales'!S:S,'Base Datos Anuales'!$A:$A,$A99,'Base Datos Anuales'!$C:$C,"&gt;="&amp;VALUE(MID($C99,6,4)))</f>
        <v>2953.0239811168008</v>
      </c>
      <c r="O99" s="53">
        <f>AVERAGEIFS('Base Datos Anuales'!T:T,'Base Datos Anuales'!$A:$A,$A99,'Base Datos Anuales'!$C:$C,"&gt;="&amp;VALUE(MID($C99,6,4)))</f>
        <v>8277162.7750000004</v>
      </c>
      <c r="P99" s="54">
        <f>AVERAGEIFS('Base Datos Anuales'!U:U,'Base Datos Anuales'!$A:$A,$A99,'Base Datos Anuales'!$C:$C,"&gt;="&amp;VALUE(MID($C99,6,4)))</f>
        <v>132.97499999999999</v>
      </c>
      <c r="Q99" s="54">
        <f>AVERAGEIFS('Base Datos Anuales'!V:V,'Base Datos Anuales'!$A:$A,$A99,'Base Datos Anuales'!$C:$C,"&gt;="&amp;VALUE(MID($C99,6,4)))</f>
        <v>53801.025750000001</v>
      </c>
      <c r="R99" s="54">
        <f>AVERAGEIFS('Base Datos Anuales'!W:W,'Base Datos Anuales'!$A:$A,$A99,'Base Datos Anuales'!$C:$C,"&gt;="&amp;VALUE(MID($C99,6,4)))</f>
        <v>0.86424999999999996</v>
      </c>
      <c r="S99" s="54">
        <f>AVERAGEIFS('Base Datos Anuales'!X:X,'Base Datos Anuales'!$A:$A,$A99,'Base Datos Anuales'!$C:$C,"&gt;="&amp;VALUE(MID($C99,6,4)))</f>
        <v>0</v>
      </c>
    </row>
    <row r="100" spans="1:19" x14ac:dyDescent="0.2">
      <c r="A100" s="59">
        <v>432</v>
      </c>
      <c r="B100" s="58" t="str">
        <f>VLOOKUP(A100,[1]Respondent_ID!$A$4:$B$847,2,FALSE)</f>
        <v xml:space="preserve">Black Hills/Colorado Electric Utility Company, LP                     </v>
      </c>
      <c r="C100" s="52" t="str">
        <f t="shared" si="1"/>
        <v>Prom 2017/2020</v>
      </c>
      <c r="D100" s="53">
        <f>AVERAGEIFS('Base Datos Anuales'!D:D,'Base Datos Anuales'!$A:$A,$A100,'Base Datos Anuales'!$C:$C,"&gt;="&amp;VALUE(MID($C100,6,4)))</f>
        <v>610225009.23963702</v>
      </c>
      <c r="E100" s="53">
        <f>AVERAGEIFS('Base Datos Anuales'!E:E,'Base Datos Anuales'!$A:$A,$A100,'Base Datos Anuales'!$C:$C,"&gt;="&amp;VALUE(MID($C100,6,4)))</f>
        <v>28034173.957643412</v>
      </c>
      <c r="F100" s="53">
        <f>AVERAGEIFS('Base Datos Anuales'!F:F,'Base Datos Anuales'!$A:$A,$A100,'Base Datos Anuales'!$C:$C,"&gt;="&amp;VALUE(MID($C100,6,4)))</f>
        <v>4628008.3713306813</v>
      </c>
      <c r="G100" s="53">
        <f>AVERAGEIFS('Base Datos Anuales'!G:G,'Base Datos Anuales'!$A:$A,$A100,'Base Datos Anuales'!$C:$C,"&gt;="&amp;VALUE(MID($C100,6,4)))</f>
        <v>14052469.010440735</v>
      </c>
      <c r="H100" s="53">
        <f>AVERAGEIFS('Base Datos Anuales'!K:K,'Base Datos Anuales'!$A:$A,$A100,'Base Datos Anuales'!$C:$C,"&gt;="&amp;VALUE(MID($C100,6,4)))</f>
        <v>15552802.488718385</v>
      </c>
      <c r="I100" s="61">
        <v>432</v>
      </c>
      <c r="J100" s="53" t="s">
        <v>145</v>
      </c>
      <c r="K100" s="53">
        <f>AVERAGEIFS('Base Datos Anuales'!L:L,'Base Datos Anuales'!$A:$A,$A100,'Base Datos Anuales'!$C:$C,"&gt;="&amp;VALUE(MID($C100,6,4)))</f>
        <v>1934226</v>
      </c>
      <c r="L100" s="53">
        <f>AVERAGEIFS('Base Datos Anuales'!M:M,'Base Datos Anuales'!$A:$A,$A100,'Base Datos Anuales'!$C:$C,"&gt;="&amp;VALUE(MID($C100,6,4)))</f>
        <v>160910.5</v>
      </c>
      <c r="M100" s="53">
        <f>AVERAGEIFS('Base Datos Anuales'!N:N,'Base Datos Anuales'!$A:$A,$A100,'Base Datos Anuales'!$C:$C,"&gt;="&amp;VALUE(MID($C100,6,4)))</f>
        <v>97258.75</v>
      </c>
      <c r="N100" s="53">
        <f>AVERAGEIFS('Base Datos Anuales'!S:S,'Base Datos Anuales'!$A:$A,$A100,'Base Datos Anuales'!$C:$C,"&gt;="&amp;VALUE(MID($C100,6,4)))</f>
        <v>4928.9917281329344</v>
      </c>
      <c r="O100" s="53">
        <f>AVERAGEIFS('Base Datos Anuales'!T:T,'Base Datos Anuales'!$A:$A,$A100,'Base Datos Anuales'!$C:$C,"&gt;="&amp;VALUE(MID($C100,6,4)))</f>
        <v>7037707.0977499997</v>
      </c>
      <c r="P100" s="54">
        <f>AVERAGEIFS('Base Datos Anuales'!U:U,'Base Datos Anuales'!$A:$A,$A100,'Base Datos Anuales'!$C:$C,"&gt;="&amp;VALUE(MID($C100,6,4)))</f>
        <v>72.425749999999994</v>
      </c>
      <c r="Q100" s="54">
        <f>AVERAGEIFS('Base Datos Anuales'!V:V,'Base Datos Anuales'!$A:$A,$A100,'Base Datos Anuales'!$C:$C,"&gt;="&amp;VALUE(MID($C100,6,4)))</f>
        <v>243833.30325</v>
      </c>
      <c r="R100" s="54">
        <f>AVERAGEIFS('Base Datos Anuales'!W:W,'Base Datos Anuales'!$A:$A,$A100,'Base Datos Anuales'!$C:$C,"&gt;="&amp;VALUE(MID($C100,6,4)))</f>
        <v>2.5137500000000004</v>
      </c>
      <c r="S100" s="54">
        <f>AVERAGEIFS('Base Datos Anuales'!X:X,'Base Datos Anuales'!$A:$A,$A100,'Base Datos Anuales'!$C:$C,"&gt;="&amp;VALUE(MID($C100,6,4)))</f>
        <v>0</v>
      </c>
    </row>
    <row r="101" spans="1:19" x14ac:dyDescent="0.2">
      <c r="A101" s="59">
        <v>443</v>
      </c>
      <c r="B101" s="58" t="str">
        <f>VLOOKUP(A101,[1]Respondent_ID!$A$4:$B$847,2,FALSE)</f>
        <v xml:space="preserve">Ameren Illinois Company                                               </v>
      </c>
      <c r="C101" s="52" t="str">
        <f t="shared" si="1"/>
        <v>Prom 2017/2020</v>
      </c>
      <c r="D101" s="53">
        <f>AVERAGEIFS('Base Datos Anuales'!D:D,'Base Datos Anuales'!$A:$A,$A101,'Base Datos Anuales'!$C:$C,"&gt;="&amp;VALUE(MID($C101,6,4)))</f>
        <v>7993148398.1656055</v>
      </c>
      <c r="E101" s="53">
        <f>AVERAGEIFS('Base Datos Anuales'!E:E,'Base Datos Anuales'!$A:$A,$A101,'Base Datos Anuales'!$C:$C,"&gt;="&amp;VALUE(MID($C101,6,4)))</f>
        <v>401335593.06894505</v>
      </c>
      <c r="F101" s="53">
        <f>AVERAGEIFS('Base Datos Anuales'!F:F,'Base Datos Anuales'!$A:$A,$A101,'Base Datos Anuales'!$C:$C,"&gt;="&amp;VALUE(MID($C101,6,4)))</f>
        <v>93520171.095374286</v>
      </c>
      <c r="G101" s="53">
        <f>AVERAGEIFS('Base Datos Anuales'!G:G,'Base Datos Anuales'!$A:$A,$A101,'Base Datos Anuales'!$C:$C,"&gt;="&amp;VALUE(MID($C101,6,4)))</f>
        <v>234400442.33866775</v>
      </c>
      <c r="H101" s="53">
        <f>AVERAGEIFS('Base Datos Anuales'!K:K,'Base Datos Anuales'!$A:$A,$A101,'Base Datos Anuales'!$C:$C,"&gt;="&amp;VALUE(MID($C101,6,4)))</f>
        <v>116697054.60314403</v>
      </c>
      <c r="I101" s="61">
        <v>443</v>
      </c>
      <c r="J101" s="53" t="s">
        <v>145</v>
      </c>
      <c r="K101" s="53">
        <f>AVERAGEIFS('Base Datos Anuales'!L:L,'Base Datos Anuales'!$A:$A,$A101,'Base Datos Anuales'!$C:$C,"&gt;="&amp;VALUE(MID($C101,6,4)))</f>
        <v>35587211.25</v>
      </c>
      <c r="L101" s="53">
        <f>AVERAGEIFS('Base Datos Anuales'!M:M,'Base Datos Anuales'!$A:$A,$A101,'Base Datos Anuales'!$C:$C,"&gt;="&amp;VALUE(MID($C101,6,4)))</f>
        <v>393867</v>
      </c>
      <c r="M101" s="53">
        <f>AVERAGEIFS('Base Datos Anuales'!N:N,'Base Datos Anuales'!$A:$A,$A101,'Base Datos Anuales'!$C:$C,"&gt;="&amp;VALUE(MID($C101,6,4)))</f>
        <v>1222337.5</v>
      </c>
      <c r="N101" s="53">
        <f>AVERAGEIFS('Base Datos Anuales'!S:S,'Base Datos Anuales'!$A:$A,$A101,'Base Datos Anuales'!$C:$C,"&gt;="&amp;VALUE(MID($C101,6,4)))</f>
        <v>72521.684699924182</v>
      </c>
      <c r="O101" s="53">
        <f>AVERAGEIFS('Base Datos Anuales'!T:T,'Base Datos Anuales'!$A:$A,$A101,'Base Datos Anuales'!$C:$C,"&gt;="&amp;VALUE(MID($C101,6,4)))</f>
        <v>141326784.7175</v>
      </c>
      <c r="P101" s="54">
        <f>AVERAGEIFS('Base Datos Anuales'!U:U,'Base Datos Anuales'!$A:$A,$A101,'Base Datos Anuales'!$C:$C,"&gt;="&amp;VALUE(MID($C101,6,4)))</f>
        <v>115.62750000000001</v>
      </c>
      <c r="Q101" s="54">
        <f>AVERAGEIFS('Base Datos Anuales'!V:V,'Base Datos Anuales'!$A:$A,$A101,'Base Datos Anuales'!$C:$C,"&gt;="&amp;VALUE(MID($C101,6,4)))</f>
        <v>1339036.155</v>
      </c>
      <c r="R101" s="54">
        <f>AVERAGEIFS('Base Datos Anuales'!W:W,'Base Datos Anuales'!$A:$A,$A101,'Base Datos Anuales'!$C:$C,"&gt;="&amp;VALUE(MID($C101,6,4)))</f>
        <v>1.0954999999999999</v>
      </c>
      <c r="S101" s="54">
        <f>AVERAGEIFS('Base Datos Anuales'!X:X,'Base Datos Anuales'!$A:$A,$A101,'Base Datos Anuales'!$C:$C,"&gt;="&amp;VALUE(MID($C101,6,4)))</f>
        <v>0</v>
      </c>
    </row>
    <row r="102" spans="1:19" x14ac:dyDescent="0.2">
      <c r="A102" s="59">
        <v>454</v>
      </c>
      <c r="B102" s="58" t="str">
        <f>VLOOKUP(A102,[1]Respondent_ID!$A$4:$B$847,2,FALSE)</f>
        <v xml:space="preserve">Entergy Louisiana, LLC                                                </v>
      </c>
      <c r="C102" s="52" t="str">
        <f t="shared" si="1"/>
        <v>Prom 2017/2020</v>
      </c>
      <c r="D102" s="53">
        <f>AVERAGEIFS('Base Datos Anuales'!D:D,'Base Datos Anuales'!$A:$A,$A102,'Base Datos Anuales'!$C:$C,"&gt;="&amp;VALUE(MID($C102,6,4)))</f>
        <v>5522200828.2154541</v>
      </c>
      <c r="E102" s="53">
        <f>AVERAGEIFS('Base Datos Anuales'!E:E,'Base Datos Anuales'!$A:$A,$A102,'Base Datos Anuales'!$C:$C,"&gt;="&amp;VALUE(MID($C102,6,4)))</f>
        <v>278047438.75733745</v>
      </c>
      <c r="F102" s="53">
        <f>AVERAGEIFS('Base Datos Anuales'!F:F,'Base Datos Anuales'!$A:$A,$A102,'Base Datos Anuales'!$C:$C,"&gt;="&amp;VALUE(MID($C102,6,4)))</f>
        <v>79375675.735404044</v>
      </c>
      <c r="G102" s="53">
        <f>AVERAGEIFS('Base Datos Anuales'!G:G,'Base Datos Anuales'!$A:$A,$A102,'Base Datos Anuales'!$C:$C,"&gt;="&amp;VALUE(MID($C102,6,4)))</f>
        <v>83975244.145715743</v>
      </c>
      <c r="H102" s="53">
        <f>AVERAGEIFS('Base Datos Anuales'!K:K,'Base Datos Anuales'!$A:$A,$A102,'Base Datos Anuales'!$C:$C,"&gt;="&amp;VALUE(MID($C102,6,4)))</f>
        <v>56612085.653276272</v>
      </c>
      <c r="I102" s="61">
        <v>454</v>
      </c>
      <c r="J102" s="53" t="s">
        <v>145</v>
      </c>
      <c r="K102" s="53">
        <f>AVERAGEIFS('Base Datos Anuales'!L:L,'Base Datos Anuales'!$A:$A,$A102,'Base Datos Anuales'!$C:$C,"&gt;="&amp;VALUE(MID($C102,6,4)))</f>
        <v>55329118.25</v>
      </c>
      <c r="L102" s="53">
        <f>AVERAGEIFS('Base Datos Anuales'!M:M,'Base Datos Anuales'!$A:$A,$A102,'Base Datos Anuales'!$C:$C,"&gt;="&amp;VALUE(MID($C102,6,4)))</f>
        <v>1786182.25</v>
      </c>
      <c r="M102" s="53">
        <f>AVERAGEIFS('Base Datos Anuales'!N:N,'Base Datos Anuales'!$A:$A,$A102,'Base Datos Anuales'!$C:$C,"&gt;="&amp;VALUE(MID($C102,6,4)))</f>
        <v>1087640.5</v>
      </c>
      <c r="N102" s="53">
        <f>AVERAGEIFS('Base Datos Anuales'!S:S,'Base Datos Anuales'!$A:$A,$A102,'Base Datos Anuales'!$C:$C,"&gt;="&amp;VALUE(MID($C102,6,4)))</f>
        <v>72418.345459170057</v>
      </c>
      <c r="O102" s="53">
        <f>AVERAGEIFS('Base Datos Anuales'!T:T,'Base Datos Anuales'!$A:$A,$A102,'Base Datos Anuales'!$C:$C,"&gt;="&amp;VALUE(MID($C102,6,4)))</f>
        <v>217781700.35000002</v>
      </c>
      <c r="P102" s="54">
        <f>AVERAGEIFS('Base Datos Anuales'!U:U,'Base Datos Anuales'!$A:$A,$A102,'Base Datos Anuales'!$C:$C,"&gt;="&amp;VALUE(MID($C102,6,4)))</f>
        <v>200.15</v>
      </c>
      <c r="Q102" s="54">
        <f>AVERAGEIFS('Base Datos Anuales'!V:V,'Base Datos Anuales'!$A:$A,$A102,'Base Datos Anuales'!$C:$C,"&gt;="&amp;VALUE(MID($C102,6,4)))</f>
        <v>2558113.6062499997</v>
      </c>
      <c r="R102" s="54">
        <f>AVERAGEIFS('Base Datos Anuales'!W:W,'Base Datos Anuales'!$A:$A,$A102,'Base Datos Anuales'!$C:$C,"&gt;="&amp;VALUE(MID($C102,6,4)))</f>
        <v>2.3487499999999999</v>
      </c>
      <c r="S102" s="54">
        <f>AVERAGEIFS('Base Datos Anuales'!X:X,'Base Datos Anuales'!$A:$A,$A102,'Base Datos Anuales'!$C:$C,"&gt;="&amp;VALUE(MID($C102,6,4)))</f>
        <v>0</v>
      </c>
    </row>
    <row r="103" spans="1:19" x14ac:dyDescent="0.2">
      <c r="A103" s="59">
        <v>500</v>
      </c>
      <c r="B103" s="59"/>
      <c r="C103" s="52" t="str">
        <f t="shared" si="1"/>
        <v>Prom 2017/2020</v>
      </c>
      <c r="D103" s="53">
        <f>AVERAGEIFS('Base Datos Anuales'!D:D,'Base Datos Anuales'!$A:$A,$A103,'Base Datos Anuales'!$C:$C,"&gt;="&amp;VALUE(MID($C103,6,4)))</f>
        <v>1360148045.2281246</v>
      </c>
      <c r="E103" s="53">
        <f>AVERAGEIFS('Base Datos Anuales'!E:E,'Base Datos Anuales'!$A:$A,$A103,'Base Datos Anuales'!$C:$C,"&gt;="&amp;VALUE(MID($C103,6,4)))</f>
        <v>110371237.37825191</v>
      </c>
      <c r="F103" s="53">
        <f>AVERAGEIFS('Base Datos Anuales'!F:F,'Base Datos Anuales'!$A:$A,$A103,'Base Datos Anuales'!$C:$C,"&gt;="&amp;VALUE(MID($C103,6,4)))</f>
        <v>50071557.75824897</v>
      </c>
      <c r="G103" s="53">
        <f>AVERAGEIFS('Base Datos Anuales'!G:G,'Base Datos Anuales'!$A:$A,$A103,'Base Datos Anuales'!$C:$C,"&gt;="&amp;VALUE(MID($C103,6,4)))</f>
        <v>36136258.285969347</v>
      </c>
      <c r="H103" s="53">
        <f>AVERAGEIFS('Base Datos Anuales'!K:K,'Base Datos Anuales'!$A:$A,$A103,'Base Datos Anuales'!$C:$C,"&gt;="&amp;VALUE(MID($C103,6,4)))</f>
        <v>39673782.138718754</v>
      </c>
      <c r="I103" s="61">
        <v>500</v>
      </c>
      <c r="J103" s="53" t="s">
        <v>145</v>
      </c>
      <c r="K103" s="53">
        <f>AVERAGEIFS('Base Datos Anuales'!L:L,'Base Datos Anuales'!$A:$A,$A103,'Base Datos Anuales'!$C:$C,"&gt;="&amp;VALUE(MID($C103,6,4)))</f>
        <v>3184411.824368</v>
      </c>
      <c r="L103" s="53">
        <f>AVERAGEIFS('Base Datos Anuales'!M:M,'Base Datos Anuales'!$A:$A,$A103,'Base Datos Anuales'!$C:$C,"&gt;="&amp;VALUE(MID($C103,6,4)))</f>
        <v>481418.63122688659</v>
      </c>
      <c r="M103" s="53">
        <f>AVERAGEIFS('Base Datos Anuales'!N:N,'Base Datos Anuales'!$A:$A,$A103,'Base Datos Anuales'!$C:$C,"&gt;="&amp;VALUE(MID($C103,6,4)))</f>
        <v>466682.25</v>
      </c>
      <c r="N103" s="53">
        <f>AVERAGEIFS('Base Datos Anuales'!S:S,'Base Datos Anuales'!$A:$A,$A103,'Base Datos Anuales'!$C:$C,"&gt;="&amp;VALUE(MID($C103,6,4)))</f>
        <v>10886.308743347814</v>
      </c>
      <c r="O103" s="53">
        <f>AVERAGEIFS('Base Datos Anuales'!T:T,'Base Datos Anuales'!$A:$A,$A103,'Base Datos Anuales'!$C:$C,"&gt;="&amp;VALUE(MID($C103,6,4)))</f>
        <v>325664056.5</v>
      </c>
      <c r="P103" s="54">
        <f>AVERAGEIFS('Base Datos Anuales'!U:U,'Base Datos Anuales'!$A:$A,$A103,'Base Datos Anuales'!$C:$C,"&gt;="&amp;VALUE(MID($C103,6,4)))</f>
        <v>691.41261048139143</v>
      </c>
      <c r="Q103" s="54">
        <f>AVERAGEIFS('Base Datos Anuales'!V:V,'Base Datos Anuales'!$A:$A,$A103,'Base Datos Anuales'!$C:$C,"&gt;="&amp;VALUE(MID($C103,6,4)))</f>
        <v>2689925.25</v>
      </c>
      <c r="R103" s="54">
        <f>AVERAGEIFS('Base Datos Anuales'!W:W,'Base Datos Anuales'!$A:$A,$A103,'Base Datos Anuales'!$C:$C,"&gt;="&amp;VALUE(MID($C103,6,4)))</f>
        <v>5.7089945094270593</v>
      </c>
      <c r="S103" s="54">
        <f>AVERAGEIFS('Base Datos Anuales'!X:X,'Base Datos Anuales'!$A:$A,$A103,'Base Datos Anuales'!$C:$C,"&gt;="&amp;VALUE(MID($C103,6,4)))</f>
        <v>1.650545804003384</v>
      </c>
    </row>
    <row r="104" spans="1:19" x14ac:dyDescent="0.2">
      <c r="A104" s="59">
        <v>501</v>
      </c>
      <c r="B104" s="59"/>
      <c r="C104" s="52" t="str">
        <f t="shared" si="1"/>
        <v>Prom 2017/2020</v>
      </c>
      <c r="D104" s="53">
        <f>AVERAGEIFS('Base Datos Anuales'!D:D,'Base Datos Anuales'!$A:$A,$A104,'Base Datos Anuales'!$C:$C,"&gt;="&amp;VALUE(MID($C104,6,4)))</f>
        <v>2543667673.6182394</v>
      </c>
      <c r="E104" s="53">
        <f>AVERAGEIFS('Base Datos Anuales'!E:E,'Base Datos Anuales'!$A:$A,$A104,'Base Datos Anuales'!$C:$C,"&gt;="&amp;VALUE(MID($C104,6,4)))</f>
        <v>132065646.04142317</v>
      </c>
      <c r="F104" s="53">
        <f>AVERAGEIFS('Base Datos Anuales'!F:F,'Base Datos Anuales'!$A:$A,$A104,'Base Datos Anuales'!$C:$C,"&gt;="&amp;VALUE(MID($C104,6,4)))</f>
        <v>43961446.55433394</v>
      </c>
      <c r="G104" s="53">
        <f>AVERAGEIFS('Base Datos Anuales'!G:G,'Base Datos Anuales'!$A:$A,$A104,'Base Datos Anuales'!$C:$C,"&gt;="&amp;VALUE(MID($C104,6,4)))</f>
        <v>73806491.678806126</v>
      </c>
      <c r="H104" s="53">
        <f>AVERAGEIFS('Base Datos Anuales'!K:K,'Base Datos Anuales'!$A:$A,$A104,'Base Datos Anuales'!$C:$C,"&gt;="&amp;VALUE(MID($C104,6,4)))</f>
        <v>40038514.830159828</v>
      </c>
      <c r="I104" s="61">
        <v>501</v>
      </c>
      <c r="J104" s="53" t="s">
        <v>145</v>
      </c>
      <c r="K104" s="53">
        <f>AVERAGEIFS('Base Datos Anuales'!L:L,'Base Datos Anuales'!$A:$A,$A104,'Base Datos Anuales'!$C:$C,"&gt;="&amp;VALUE(MID($C104,6,4)))</f>
        <v>3835958.1387500004</v>
      </c>
      <c r="L104" s="53">
        <f>AVERAGEIFS('Base Datos Anuales'!M:M,'Base Datos Anuales'!$A:$A,$A104,'Base Datos Anuales'!$C:$C,"&gt;="&amp;VALUE(MID($C104,6,4)))</f>
        <v>657991.25000000035</v>
      </c>
      <c r="M104" s="53">
        <f>AVERAGEIFS('Base Datos Anuales'!N:N,'Base Datos Anuales'!$A:$A,$A104,'Base Datos Anuales'!$C:$C,"&gt;="&amp;VALUE(MID($C104,6,4)))</f>
        <v>537538.24803187337</v>
      </c>
      <c r="N104" s="53">
        <f>AVERAGEIFS('Base Datos Anuales'!S:S,'Base Datos Anuales'!$A:$A,$A104,'Base Datos Anuales'!$C:$C,"&gt;="&amp;VALUE(MID($C104,6,4)))</f>
        <v>17367.419999999998</v>
      </c>
      <c r="O104" s="53">
        <f>AVERAGEIFS('Base Datos Anuales'!T:T,'Base Datos Anuales'!$A:$A,$A104,'Base Datos Anuales'!$C:$C,"&gt;="&amp;VALUE(MID($C104,6,4)))</f>
        <v>1623075092</v>
      </c>
      <c r="P104" s="54">
        <f>AVERAGEIFS('Base Datos Anuales'!U:U,'Base Datos Anuales'!$A:$A,$A104,'Base Datos Anuales'!$C:$C,"&gt;="&amp;VALUE(MID($C104,6,4)))</f>
        <v>2940.5067426026271</v>
      </c>
      <c r="Q104" s="54">
        <f>AVERAGEIFS('Base Datos Anuales'!V:V,'Base Datos Anuales'!$A:$A,$A104,'Base Datos Anuales'!$C:$C,"&gt;="&amp;VALUE(MID($C104,6,4)))</f>
        <v>8027091.25</v>
      </c>
      <c r="R104" s="54">
        <f>AVERAGEIFS('Base Datos Anuales'!W:W,'Base Datos Anuales'!$A:$A,$A104,'Base Datos Anuales'!$C:$C,"&gt;="&amp;VALUE(MID($C104,6,4)))</f>
        <v>14.56147438193647</v>
      </c>
      <c r="S104" s="54">
        <f>AVERAGEIFS('Base Datos Anuales'!X:X,'Base Datos Anuales'!$A:$A,$A104,'Base Datos Anuales'!$C:$C,"&gt;="&amp;VALUE(MID($C104,6,4)))</f>
        <v>0</v>
      </c>
    </row>
    <row r="105" spans="1:19" x14ac:dyDescent="0.2">
      <c r="A105" s="59">
        <v>502</v>
      </c>
      <c r="B105" s="59"/>
      <c r="C105" s="52" t="str">
        <f t="shared" si="1"/>
        <v>Prom 2017/2020</v>
      </c>
      <c r="D105" s="53">
        <f>AVERAGEIFS('Base Datos Anuales'!D:D,'Base Datos Anuales'!$A:$A,$A105,'Base Datos Anuales'!$C:$C,"&gt;="&amp;VALUE(MID($C105,6,4)))</f>
        <v>578375139.76379848</v>
      </c>
      <c r="E105" s="53">
        <f>AVERAGEIFS('Base Datos Anuales'!E:E,'Base Datos Anuales'!$A:$A,$A105,'Base Datos Anuales'!$C:$C,"&gt;="&amp;VALUE(MID($C105,6,4)))</f>
        <v>22571528.698682509</v>
      </c>
      <c r="F105" s="53">
        <f>AVERAGEIFS('Base Datos Anuales'!F:F,'Base Datos Anuales'!$A:$A,$A105,'Base Datos Anuales'!$C:$C,"&gt;="&amp;VALUE(MID($C105,6,4)))</f>
        <v>7797602.0094530182</v>
      </c>
      <c r="G105" s="53">
        <f>AVERAGEIFS('Base Datos Anuales'!G:G,'Base Datos Anuales'!$A:$A,$A105,'Base Datos Anuales'!$C:$C,"&gt;="&amp;VALUE(MID($C105,6,4)))</f>
        <v>15347034.006319769</v>
      </c>
      <c r="H105" s="53">
        <f>AVERAGEIFS('Base Datos Anuales'!K:K,'Base Datos Anuales'!$A:$A,$A105,'Base Datos Anuales'!$C:$C,"&gt;="&amp;VALUE(MID($C105,6,4)))</f>
        <v>7504588.4355873875</v>
      </c>
      <c r="I105" s="61">
        <v>502</v>
      </c>
      <c r="J105" s="53" t="s">
        <v>145</v>
      </c>
      <c r="K105" s="53">
        <f>AVERAGEIFS('Base Datos Anuales'!L:L,'Base Datos Anuales'!$A:$A,$A105,'Base Datos Anuales'!$C:$C,"&gt;="&amp;VALUE(MID($C105,6,4)))</f>
        <v>803071.77374999993</v>
      </c>
      <c r="L105" s="53">
        <f>AVERAGEIFS('Base Datos Anuales'!M:M,'Base Datos Anuales'!$A:$A,$A105,'Base Datos Anuales'!$C:$C,"&gt;="&amp;VALUE(MID($C105,6,4)))</f>
        <v>123408.25000000006</v>
      </c>
      <c r="M105" s="53">
        <f>AVERAGEIFS('Base Datos Anuales'!N:N,'Base Datos Anuales'!$A:$A,$A105,'Base Datos Anuales'!$C:$C,"&gt;="&amp;VALUE(MID($C105,6,4)))</f>
        <v>164677.5</v>
      </c>
      <c r="N105" s="53">
        <f>AVERAGEIFS('Base Datos Anuales'!S:S,'Base Datos Anuales'!$A:$A,$A105,'Base Datos Anuales'!$C:$C,"&gt;="&amp;VALUE(MID($C105,6,4)))</f>
        <v>7455.3959250000007</v>
      </c>
      <c r="O105" s="53">
        <f>AVERAGEIFS('Base Datos Anuales'!T:T,'Base Datos Anuales'!$A:$A,$A105,'Base Datos Anuales'!$C:$C,"&gt;="&amp;VALUE(MID($C105,6,4)))</f>
        <v>399040242.75</v>
      </c>
      <c r="P105" s="54">
        <f>AVERAGEIFS('Base Datos Anuales'!U:U,'Base Datos Anuales'!$A:$A,$A105,'Base Datos Anuales'!$C:$C,"&gt;="&amp;VALUE(MID($C105,6,4)))</f>
        <v>2367.1942702823881</v>
      </c>
      <c r="Q105" s="54">
        <f>AVERAGEIFS('Base Datos Anuales'!V:V,'Base Datos Anuales'!$A:$A,$A105,'Base Datos Anuales'!$C:$C,"&gt;="&amp;VALUE(MID($C105,6,4)))</f>
        <v>2560419.75</v>
      </c>
      <c r="R105" s="54">
        <f>AVERAGEIFS('Base Datos Anuales'!W:W,'Base Datos Anuales'!$A:$A,$A105,'Base Datos Anuales'!$C:$C,"&gt;="&amp;VALUE(MID($C105,6,4)))</f>
        <v>15.205841258933313</v>
      </c>
      <c r="S105" s="54">
        <f>AVERAGEIFS('Base Datos Anuales'!X:X,'Base Datos Anuales'!$A:$A,$A105,'Base Datos Anuales'!$C:$C,"&gt;="&amp;VALUE(MID($C105,6,4)))</f>
        <v>0</v>
      </c>
    </row>
  </sheetData>
  <dataValidations count="1">
    <dataValidation type="list" allowBlank="1" showInputMessage="1" showErrorMessage="1" sqref="C1" xr:uid="{E994844B-E723-45F9-979C-8FB0803A6A5D}">
      <formula1>"Prom 2015/2020,Prom 2017/2020,Prom 2019/2020"</formula1>
    </dataValidation>
  </dataValidations>
  <pageMargins left="0.25" right="0.25" top="0.75" bottom="0.75" header="0.3" footer="0.3"/>
  <pageSetup orientation="landscape" verticalDpi="0" r:id="rId1"/>
  <headerFooter>
    <oddFooter>&amp;A&amp;RPágina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428CF-5599-4217-8FCE-A517F8B27DD0}">
  <sheetPr>
    <tabColor theme="5" tint="0.39997558519241921"/>
  </sheetPr>
  <dimension ref="A1"/>
  <sheetViews>
    <sheetView view="pageLayout" zoomScaleNormal="100" workbookViewId="0">
      <selection activeCell="G22" sqref="G22"/>
    </sheetView>
  </sheetViews>
  <sheetFormatPr baseColWidth="10" defaultColWidth="11.42578125" defaultRowHeight="15" x14ac:dyDescent="0.25"/>
  <sheetData/>
  <pageMargins left="0.25" right="0.25" top="0.75" bottom="0.75" header="0.3" footer="0.3"/>
  <pageSetup orientation="portrait" verticalDpi="0" r:id="rId1"/>
  <headerFooter>
    <oddFooter>&amp;A&amp;RPágina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A2BC4-1BD9-4E5D-98A0-52B434EABBF8}">
  <sheetPr>
    <tabColor theme="5" tint="0.39997558519241921"/>
  </sheetPr>
  <dimension ref="A1"/>
  <sheetViews>
    <sheetView view="pageLayout" zoomScaleNormal="100" workbookViewId="0">
      <selection activeCell="E23" sqref="E23"/>
    </sheetView>
  </sheetViews>
  <sheetFormatPr baseColWidth="10" defaultColWidth="11.42578125" defaultRowHeight="15" x14ac:dyDescent="0.25"/>
  <sheetData/>
  <pageMargins left="0.25" right="0.25" top="0.75" bottom="0.75" header="0.3" footer="0.3"/>
  <pageSetup orientation="portrait" verticalDpi="0" r:id="rId1"/>
  <headerFooter>
    <oddFooter>&amp;A&amp;RPágina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CD158-605F-48F9-8880-41D9C0958E86}">
  <sheetPr>
    <tabColor theme="5" tint="0.39997558519241921"/>
  </sheetPr>
  <dimension ref="A1"/>
  <sheetViews>
    <sheetView view="pageLayout" zoomScaleNormal="100" workbookViewId="0">
      <selection activeCell="G27" sqref="G27"/>
    </sheetView>
  </sheetViews>
  <sheetFormatPr baseColWidth="10" defaultColWidth="11.42578125" defaultRowHeight="15" x14ac:dyDescent="0.25"/>
  <sheetData/>
  <pageMargins left="0.25" right="0.25" top="0.75" bottom="0.75" header="0.3" footer="0.3"/>
  <pageSetup orientation="portrait" verticalDpi="0" r:id="rId1"/>
  <headerFooter>
    <oddFooter>&amp;A&amp;RPágina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93EC6-F62B-4AF6-A819-734075C84E6B}">
  <sheetPr>
    <tabColor theme="5" tint="0.39997558519241921"/>
  </sheetPr>
  <dimension ref="A1"/>
  <sheetViews>
    <sheetView view="pageLayout" zoomScaleNormal="100" workbookViewId="0">
      <selection activeCell="G25" sqref="G25"/>
    </sheetView>
  </sheetViews>
  <sheetFormatPr baseColWidth="10" defaultColWidth="11.42578125" defaultRowHeight="15" x14ac:dyDescent="0.25"/>
  <sheetData/>
  <pageMargins left="0.25" right="0.25" top="0.75" bottom="0.75" header="0.3" footer="0.3"/>
  <pageSetup orientation="portrait" verticalDpi="0" r:id="rId1"/>
  <headerFooter>
    <oddFooter>&amp;A&amp;RPágina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F732F-60CF-422A-BE18-36094501C15B}">
  <sheetPr>
    <tabColor theme="5" tint="0.39997558519241921"/>
  </sheetPr>
  <dimension ref="A1"/>
  <sheetViews>
    <sheetView view="pageLayout" topLeftCell="C1" zoomScaleNormal="100" workbookViewId="0">
      <selection activeCell="F27" sqref="F27"/>
    </sheetView>
  </sheetViews>
  <sheetFormatPr baseColWidth="10" defaultColWidth="11.42578125" defaultRowHeight="15" x14ac:dyDescent="0.25"/>
  <sheetData/>
  <pageMargins left="0.25" right="0.25" top="0.75" bottom="0.75" header="0.3" footer="0.3"/>
  <pageSetup orientation="portrait" verticalDpi="0" r:id="rId1"/>
  <headerFooter>
    <oddFooter>&amp;A&amp;RPágina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862A0-23C9-43F9-89F9-751AA3D61649}">
  <sheetPr>
    <tabColor theme="5" tint="0.59999389629810485"/>
  </sheetPr>
  <dimension ref="A1:F9"/>
  <sheetViews>
    <sheetView view="pageLayout" zoomScaleNormal="100" workbookViewId="0">
      <selection activeCell="H28" sqref="H28"/>
    </sheetView>
  </sheetViews>
  <sheetFormatPr baseColWidth="10" defaultColWidth="11.42578125" defaultRowHeight="15" x14ac:dyDescent="0.25"/>
  <cols>
    <col min="1" max="1" width="34.42578125" bestFit="1" customWidth="1"/>
  </cols>
  <sheetData>
    <row r="1" spans="1:6" ht="15.75" thickBot="1" x14ac:dyDescent="0.3">
      <c r="A1" s="1" t="s">
        <v>154</v>
      </c>
      <c r="B1" s="2" t="s">
        <v>155</v>
      </c>
      <c r="C1" s="2" t="s">
        <v>156</v>
      </c>
      <c r="D1" s="2" t="s">
        <v>157</v>
      </c>
      <c r="E1" s="3" t="s">
        <v>158</v>
      </c>
      <c r="F1" s="3" t="s">
        <v>159</v>
      </c>
    </row>
    <row r="2" spans="1:6" ht="15.75" thickBot="1" x14ac:dyDescent="0.3">
      <c r="A2" s="4" t="s">
        <v>160</v>
      </c>
      <c r="B2" s="5">
        <v>9.513477</v>
      </c>
      <c r="C2" s="5">
        <v>6.0658269999999996</v>
      </c>
      <c r="D2" s="5">
        <v>5.781034</v>
      </c>
      <c r="E2" s="6">
        <v>4.5204649999999997</v>
      </c>
      <c r="F2" s="6">
        <v>-0.21581700000000001</v>
      </c>
    </row>
    <row r="3" spans="1:6" ht="15.75" thickBot="1" x14ac:dyDescent="0.3">
      <c r="A3" s="4" t="s">
        <v>161</v>
      </c>
      <c r="B3" s="5"/>
      <c r="C3" s="5">
        <v>0.95347939999999998</v>
      </c>
      <c r="D3" s="5"/>
      <c r="E3" s="6">
        <v>0.99895800000000001</v>
      </c>
      <c r="F3" s="6"/>
    </row>
    <row r="4" spans="1:6" ht="15.75" thickBot="1" x14ac:dyDescent="0.3">
      <c r="A4" s="4" t="s">
        <v>162</v>
      </c>
      <c r="B4" s="5">
        <v>0.9779004</v>
      </c>
      <c r="C4" s="7"/>
      <c r="D4" s="5"/>
      <c r="E4" s="6"/>
      <c r="F4" s="6"/>
    </row>
    <row r="5" spans="1:6" ht="15.75" thickBot="1" x14ac:dyDescent="0.3">
      <c r="A5" s="4" t="s">
        <v>163</v>
      </c>
      <c r="B5" s="5">
        <v>-0.8414412</v>
      </c>
      <c r="C5" s="5"/>
      <c r="D5" s="8"/>
      <c r="E5" s="6"/>
      <c r="F5" s="6"/>
    </row>
    <row r="6" spans="1:6" ht="15.75" thickBot="1" x14ac:dyDescent="0.3">
      <c r="A6" s="4" t="s">
        <v>164</v>
      </c>
      <c r="B6" s="5"/>
      <c r="C6" s="5"/>
      <c r="D6" s="5">
        <v>0.92874939999999995</v>
      </c>
      <c r="E6" s="6"/>
      <c r="F6" s="6"/>
    </row>
    <row r="7" spans="1:6" ht="15.75" thickBot="1" x14ac:dyDescent="0.3">
      <c r="A7" s="4" t="s">
        <v>165</v>
      </c>
      <c r="B7" s="7"/>
      <c r="C7" s="7"/>
      <c r="D7" s="5">
        <v>0.87946530000000001</v>
      </c>
      <c r="E7" s="6"/>
      <c r="F7" s="6"/>
    </row>
    <row r="8" spans="1:6" ht="15.75" thickBot="1" x14ac:dyDescent="0.3">
      <c r="A8" s="4" t="s">
        <v>166</v>
      </c>
      <c r="B8" s="7"/>
      <c r="C8" s="7"/>
      <c r="D8" s="5">
        <v>0.87946530000000001</v>
      </c>
      <c r="E8" s="6"/>
      <c r="F8" s="6">
        <v>0.93034600000000001</v>
      </c>
    </row>
    <row r="9" spans="1:6" ht="15.75" thickBot="1" x14ac:dyDescent="0.3">
      <c r="A9" s="9" t="s">
        <v>167</v>
      </c>
      <c r="B9" s="10">
        <v>0.95479999999999998</v>
      </c>
      <c r="C9" s="10">
        <v>0.92689999999999995</v>
      </c>
      <c r="D9" s="10">
        <v>0.88970000000000005</v>
      </c>
      <c r="E9" s="11">
        <v>0.871</v>
      </c>
      <c r="F9" s="11">
        <v>0.81640000000000001</v>
      </c>
    </row>
  </sheetData>
  <pageMargins left="0.25" right="0.25" top="0.75" bottom="0.75" header="0.3" footer="0.3"/>
  <pageSetup orientation="portrait" r:id="rId1"/>
  <headerFooter>
    <oddFooter>&amp;A&amp;RPágina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284E8A9FA652947BCA03747BD96F320" ma:contentTypeVersion="10" ma:contentTypeDescription="Crear nuevo documento." ma:contentTypeScope="" ma:versionID="b1563aa37c6a3d401b99f503661274d3">
  <xsd:schema xmlns:xsd="http://www.w3.org/2001/XMLSchema" xmlns:xs="http://www.w3.org/2001/XMLSchema" xmlns:p="http://schemas.microsoft.com/office/2006/metadata/properties" xmlns:ns2="31dae7c2-3bb0-41e9-b561-06e10b5e3344" xmlns:ns3="d93e5b07-59f6-473e-8b31-642d3f9939c2" targetNamespace="http://schemas.microsoft.com/office/2006/metadata/properties" ma:root="true" ma:fieldsID="bd0b120db51d674f260821083b1bcc2a" ns2:_="" ns3:_="">
    <xsd:import namespace="31dae7c2-3bb0-41e9-b561-06e10b5e3344"/>
    <xsd:import namespace="d93e5b07-59f6-473e-8b31-642d3f9939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dae7c2-3bb0-41e9-b561-06e10b5e33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a962ede3-39b3-45c6-9f12-db7754d5a3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e5b07-59f6-473e-8b31-642d3f9939c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24bf5028-bfed-4d75-952c-72e58777e323}" ma:internalName="TaxCatchAll" ma:showField="CatchAllData" ma:web="d93e5b07-59f6-473e-8b31-642d3f9939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1dae7c2-3bb0-41e9-b561-06e10b5e3344">
      <Terms xmlns="http://schemas.microsoft.com/office/infopath/2007/PartnerControls"/>
    </lcf76f155ced4ddcb4097134ff3c332f>
    <TaxCatchAll xmlns="d93e5b07-59f6-473e-8b31-642d3f9939c2" xsi:nil="true"/>
  </documentManagement>
</p:properties>
</file>

<file path=customXml/itemProps1.xml><?xml version="1.0" encoding="utf-8"?>
<ds:datastoreItem xmlns:ds="http://schemas.openxmlformats.org/officeDocument/2006/customXml" ds:itemID="{FFE3BCD2-F972-454C-8266-3ACA3EF0D7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F39E15-1C2A-401D-BA47-ADB6DF554597}"/>
</file>

<file path=customXml/itemProps3.xml><?xml version="1.0" encoding="utf-8"?>
<ds:datastoreItem xmlns:ds="http://schemas.openxmlformats.org/officeDocument/2006/customXml" ds:itemID="{91F69430-6F02-4476-988F-9B57B8F3FA06}">
  <ds:schemaRefs>
    <ds:schemaRef ds:uri="http://purl.org/dc/elements/1.1/"/>
    <ds:schemaRef ds:uri="http://purl.org/dc/dcmitype/"/>
    <ds:schemaRef ds:uri="31dae7c2-3bb0-41e9-b561-06e10b5e3344"/>
    <ds:schemaRef ds:uri="http://schemas.microsoft.com/office/2006/documentManagement/types"/>
    <ds:schemaRef ds:uri="d93e5b07-59f6-473e-8b31-642d3f9939c2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Base Datos Anuales</vt:lpstr>
      <vt:lpstr>Result Efic. Emp. Comparadoras</vt:lpstr>
      <vt:lpstr>Base DatosDEA_Prom</vt:lpstr>
      <vt:lpstr>Act_Distr</vt:lpstr>
      <vt:lpstr>Act_Com</vt:lpstr>
      <vt:lpstr>OyM_Distr</vt:lpstr>
      <vt:lpstr>OyM_Com</vt:lpstr>
      <vt:lpstr>OyM_Adm</vt:lpstr>
      <vt:lpstr>Result. Param. Ec. Eficiencia</vt:lpstr>
      <vt:lpstr>Base_DataPanel_Perdidas&gt;6.5%</vt:lpstr>
      <vt:lpstr>Pérdidas</vt:lpstr>
      <vt:lpstr>Result. Param. Ec. Pérdidas</vt:lpstr>
      <vt:lpstr>'Base Datos Anuales'!AÑO2016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karina Camarena</cp:lastModifiedBy>
  <cp:revision/>
  <cp:lastPrinted>2023-03-02T19:35:00Z</cp:lastPrinted>
  <dcterms:created xsi:type="dcterms:W3CDTF">2022-11-29T21:13:20Z</dcterms:created>
  <dcterms:modified xsi:type="dcterms:W3CDTF">2023-03-02T19:37:15Z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0x0101004284E8A9FA652947BCA03747BD96F320</vt:lpwstr>
  </property>
  <property fmtid="{D5CDD505-2E9C-101B-9397-08002B2CF9AE}" pid="3" name="MediaServiceImageTags">
    <vt:lpwstr/>
  </property>
</Properties>
</file>