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sales\Desktop\2019\PESIN2019\2030-RENOV\QV\"/>
    </mc:Choice>
  </mc:AlternateContent>
  <bookViews>
    <workbookView xWindow="0" yWindow="0" windowWidth="17970" windowHeight="8220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F11" i="6"/>
  <c r="G11" i="6"/>
  <c r="H11" i="6"/>
  <c r="I11" i="6"/>
  <c r="J11" i="6"/>
  <c r="K11" i="6"/>
  <c r="L11" i="6"/>
  <c r="M11" i="6"/>
  <c r="L12" i="6"/>
  <c r="M12" i="6"/>
  <c r="L13" i="6"/>
  <c r="M13" i="6"/>
  <c r="E14" i="6"/>
  <c r="F14" i="6"/>
  <c r="G14" i="6"/>
  <c r="H14" i="6"/>
  <c r="I14" i="6"/>
  <c r="J14" i="6"/>
  <c r="K14" i="6"/>
  <c r="L14" i="6"/>
  <c r="M14" i="6"/>
  <c r="I15" i="6"/>
  <c r="J15" i="6"/>
  <c r="K15" i="6"/>
  <c r="L15" i="6"/>
  <c r="M15" i="6"/>
  <c r="I16" i="6"/>
  <c r="J16" i="6"/>
  <c r="K16" i="6"/>
  <c r="L16" i="6"/>
  <c r="M16" i="6"/>
  <c r="C11" i="5"/>
  <c r="D11" i="5"/>
  <c r="E11" i="5"/>
  <c r="F11" i="5"/>
  <c r="G11" i="5"/>
  <c r="H11" i="5"/>
  <c r="I11" i="5"/>
  <c r="J11" i="5"/>
  <c r="K11" i="5"/>
  <c r="L11" i="5"/>
  <c r="M11" i="5"/>
  <c r="H12" i="5"/>
  <c r="I12" i="5"/>
  <c r="J12" i="5"/>
  <c r="K12" i="5"/>
  <c r="L12" i="5"/>
  <c r="M12" i="5"/>
  <c r="C13" i="5"/>
  <c r="D13" i="5"/>
  <c r="E13" i="5"/>
  <c r="F13" i="5"/>
  <c r="G13" i="5"/>
  <c r="H13" i="5"/>
  <c r="I13" i="5"/>
  <c r="J13" i="5"/>
  <c r="K13" i="5"/>
  <c r="L13" i="5"/>
  <c r="M13" i="5"/>
  <c r="I14" i="5"/>
  <c r="J14" i="5"/>
  <c r="K14" i="5"/>
  <c r="L14" i="5"/>
  <c r="M14" i="5"/>
  <c r="L15" i="5"/>
  <c r="M15" i="5"/>
  <c r="M16" i="5"/>
  <c r="C11" i="1"/>
  <c r="D11" i="1"/>
  <c r="E11" i="1"/>
  <c r="F11" i="1"/>
  <c r="G11" i="1"/>
  <c r="H11" i="1"/>
  <c r="I11" i="1"/>
  <c r="J11" i="1"/>
  <c r="K11" i="1"/>
  <c r="L11" i="1"/>
  <c r="M11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F14" i="1"/>
  <c r="G14" i="1"/>
  <c r="H14" i="1"/>
  <c r="I14" i="1"/>
  <c r="J14" i="1"/>
  <c r="K14" i="1"/>
  <c r="L14" i="1"/>
  <c r="M14" i="1"/>
  <c r="G15" i="1"/>
  <c r="H15" i="1"/>
  <c r="I15" i="1"/>
  <c r="J15" i="1"/>
  <c r="K15" i="1"/>
  <c r="L15" i="1"/>
  <c r="M15" i="1"/>
  <c r="K16" i="1"/>
  <c r="L16" i="1"/>
  <c r="M16" i="1"/>
  <c r="N11" i="5" l="1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N14" i="5" l="1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W13" i="6"/>
  <c r="A14" i="6"/>
  <c r="Z13" i="6"/>
  <c r="V13" i="6"/>
  <c r="R13" i="6"/>
  <c r="N13" i="6"/>
  <c r="U13" i="6"/>
  <c r="S13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O11" i="1"/>
  <c r="N12" i="1"/>
  <c r="N13" i="1"/>
  <c r="N14" i="1"/>
  <c r="N15" i="1"/>
  <c r="N16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S14" i="6"/>
  <c r="AB14" i="6"/>
  <c r="X14" i="6"/>
  <c r="T14" i="6"/>
  <c r="P14" i="6"/>
  <c r="W14" i="6"/>
  <c r="A15" i="6"/>
  <c r="Z14" i="6"/>
  <c r="V14" i="6"/>
  <c r="R14" i="6"/>
  <c r="N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S15" i="6"/>
  <c r="AB15" i="6"/>
  <c r="X15" i="6"/>
  <c r="T15" i="6"/>
  <c r="P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AD14" i="6"/>
  <c r="J7" i="7" s="1"/>
  <c r="AC15" i="6"/>
  <c r="F6" i="7"/>
  <c r="AE13" i="5"/>
  <c r="H6" i="7" s="1"/>
  <c r="AD13" i="5"/>
  <c r="G6" i="7" s="1"/>
  <c r="Y16" i="6"/>
  <c r="U16" i="6"/>
  <c r="Q16" i="6"/>
  <c r="S16" i="6"/>
  <c r="AB16" i="6"/>
  <c r="X16" i="6"/>
  <c r="T16" i="6"/>
  <c r="P16" i="6"/>
  <c r="AA16" i="6"/>
  <c r="O16" i="6"/>
  <c r="Z16" i="6"/>
  <c r="V16" i="6"/>
  <c r="R16" i="6"/>
  <c r="N16" i="6"/>
  <c r="W16" i="6"/>
  <c r="Y15" i="5"/>
  <c r="U15" i="5"/>
  <c r="Q15" i="5"/>
  <c r="Z15" i="5"/>
  <c r="R15" i="5"/>
  <c r="AB15" i="5"/>
  <c r="X15" i="5"/>
  <c r="T15" i="5"/>
  <c r="P15" i="5"/>
  <c r="A16" i="5"/>
  <c r="V15" i="5"/>
  <c r="AA15" i="5"/>
  <c r="W15" i="5"/>
  <c r="S15" i="5"/>
  <c r="O15" i="5"/>
  <c r="N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R16" i="5"/>
  <c r="AB16" i="5"/>
  <c r="X16" i="5"/>
  <c r="T16" i="5"/>
  <c r="P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<sst xmlns="http://schemas.openxmlformats.org/spreadsheetml/2006/main" count="46" uniqueCount="16">
  <si>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</si>
  <si>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</si>
  <si>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</si>
  <si>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</si>
  <si>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</si>
  <si>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</si>
  <si>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</si>
  <si>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</si>
  <si>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</si>
  <si>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</si>
  <si>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</si>
  <si>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PAN-CHI(3A) Con 4LT</t>
  </si>
  <si>
    <t>PAN-CHI(3A) Sin 4LT</t>
  </si>
  <si>
    <t>BASE Sin 4LT</t>
  </si>
  <si>
    <t>LSA-VEL(51) Con 4LT</t>
  </si>
  <si>
    <t>LSA-VEL(51)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</si>
</sst>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-206.38804626464844</c:v>
                </c:pt>
                <c:pt idx="1">
                  <c:v>-223.41807556152344</c:v>
                </c:pt>
                <c:pt idx="2">
                  <c:v>-238.89677429199219</c:v>
                </c:pt>
                <c:pt idx="3">
                  <c:v>-252.11134338378906</c:v>
                </c:pt>
                <c:pt idx="4">
                  <c:v>-263.22900390625</c:v>
                </c:pt>
                <c:pt idx="5">
                  <c:v>-268.26849365234375</c:v>
                </c:pt>
                <c:pt idx="6">
                  <c:v>-271.96389770507813</c:v>
                </c:pt>
                <c:pt idx="7">
                  <c:v>-277.15524291992188</c:v>
                </c:pt>
                <c:pt idx="8">
                  <c:v>-278.25039672851563</c:v>
                </c:pt>
                <c:pt idx="9">
                  <c:v>-263.74172973632813</c:v>
                </c:pt>
                <c:pt idx="10">
                  <c:v>-246.27333068847656</c:v>
                </c:pt>
                <c:pt idx="11">
                  <c:v>-227.27677917480469</c:v>
                </c:pt>
                <c:pt idx="12">
                  <c:v>-208.91567993164063</c:v>
                </c:pt>
                <c:pt idx="13">
                  <c:v>-191.00531005859375</c:v>
                </c:pt>
                <c:pt idx="14">
                  <c:v>-171.89784240722656</c:v>
                </c:pt>
                <c:pt idx="15">
                  <c:v>-85.513595581054688</c:v>
                </c:pt>
                <c:pt idx="16">
                  <c:v>22.183687210083008</c:v>
                </c:pt>
                <c:pt idx="17">
                  <c:v>83.30413818359375</c:v>
                </c:pt>
                <c:pt idx="18">
                  <c:v>96.230667114257813</c:v>
                </c:pt>
                <c:pt idx="19">
                  <c:v>106.45056915283203</c:v>
                </c:pt>
                <c:pt idx="20">
                  <c:v>112.48749542236328</c:v>
                </c:pt>
                <c:pt idx="21">
                  <c:v>118.22518157958984</c:v>
                </c:pt>
                <c:pt idx="22">
                  <c:v>124.08906555175781</c:v>
                </c:pt>
                <c:pt idx="23">
                  <c:v>122.31650543212891</c:v>
                </c:pt>
                <c:pt idx="24">
                  <c:v>115.51021575927734</c:v>
                </c:pt>
                <c:pt idx="25">
                  <c:v>109.10964965820313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PAN-CHI(3A)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5">
                  <c:v>-152.41107177734375</c:v>
                </c:pt>
                <c:pt idx="6">
                  <c:v>-161.8792724609375</c:v>
                </c:pt>
                <c:pt idx="7">
                  <c:v>-173.08384704589844</c:v>
                </c:pt>
                <c:pt idx="8">
                  <c:v>-183.42155456542969</c:v>
                </c:pt>
                <c:pt idx="9">
                  <c:v>-176.75413513183594</c:v>
                </c:pt>
                <c:pt idx="10">
                  <c:v>-165.6048583984375</c:v>
                </c:pt>
                <c:pt idx="11">
                  <c:v>-152.04412841796875</c:v>
                </c:pt>
                <c:pt idx="12">
                  <c:v>-139.76579284667969</c:v>
                </c:pt>
                <c:pt idx="13">
                  <c:v>-128.44889831542969</c:v>
                </c:pt>
                <c:pt idx="14">
                  <c:v>-115.44882965087891</c:v>
                </c:pt>
                <c:pt idx="15">
                  <c:v>-37.006858825683594</c:v>
                </c:pt>
                <c:pt idx="16">
                  <c:v>68.740776062011719</c:v>
                </c:pt>
                <c:pt idx="17">
                  <c:v>130.82688903808594</c:v>
                </c:pt>
                <c:pt idx="18">
                  <c:v>142.96272277832031</c:v>
                </c:pt>
                <c:pt idx="19">
                  <c:v>150.93692016601563</c:v>
                </c:pt>
                <c:pt idx="20">
                  <c:v>155.97422790527344</c:v>
                </c:pt>
                <c:pt idx="21">
                  <c:v>160.13568115234375</c:v>
                </c:pt>
                <c:pt idx="22">
                  <c:v>164.59689331054688</c:v>
                </c:pt>
                <c:pt idx="23">
                  <c:v>162.74276733398438</c:v>
                </c:pt>
                <c:pt idx="24">
                  <c:v>157.60115051269531</c:v>
                </c:pt>
                <c:pt idx="25">
                  <c:v>152.66366577148438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3">
                  <c:v>161.59468078613281</c:v>
                </c:pt>
                <c:pt idx="4">
                  <c:v>80.145553588867188</c:v>
                </c:pt>
                <c:pt idx="5">
                  <c:v>31.989809036254883</c:v>
                </c:pt>
                <c:pt idx="6">
                  <c:v>-9.6396293640136719</c:v>
                </c:pt>
                <c:pt idx="7">
                  <c:v>-34.152858734130859</c:v>
                </c:pt>
                <c:pt idx="8">
                  <c:v>-55.629337310791016</c:v>
                </c:pt>
                <c:pt idx="9">
                  <c:v>-72.599021911621094</c:v>
                </c:pt>
                <c:pt idx="10">
                  <c:v>-84.078903198242188</c:v>
                </c:pt>
                <c:pt idx="11">
                  <c:v>-88.033554077148438</c:v>
                </c:pt>
                <c:pt idx="12">
                  <c:v>-84.556655883789063</c:v>
                </c:pt>
                <c:pt idx="13">
                  <c:v>-70.217308044433594</c:v>
                </c:pt>
                <c:pt idx="14">
                  <c:v>-54.233360290527344</c:v>
                </c:pt>
                <c:pt idx="15">
                  <c:v>-36.938556671142578</c:v>
                </c:pt>
                <c:pt idx="16">
                  <c:v>-20.494184494018555</c:v>
                </c:pt>
                <c:pt idx="17">
                  <c:v>-5.1675934791564941</c:v>
                </c:pt>
                <c:pt idx="18">
                  <c:v>10.985474586486816</c:v>
                </c:pt>
                <c:pt idx="19">
                  <c:v>28.668317794799805</c:v>
                </c:pt>
                <c:pt idx="20">
                  <c:v>51.179195404052734</c:v>
                </c:pt>
                <c:pt idx="21">
                  <c:v>162.34416198730469</c:v>
                </c:pt>
                <c:pt idx="22">
                  <c:v>277.78216552734375</c:v>
                </c:pt>
                <c:pt idx="23">
                  <c:v>327.84060668945313</c:v>
                </c:pt>
                <c:pt idx="24">
                  <c:v>367.66427612304688</c:v>
                </c:pt>
                <c:pt idx="25">
                  <c:v>407.59759521484375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PAN-CHI(3A)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4">
                  <c:v>238.48516845703125</c:v>
                </c:pt>
                <c:pt idx="5">
                  <c:v>161.1177978515625</c:v>
                </c:pt>
                <c:pt idx="6">
                  <c:v>109.95433044433594</c:v>
                </c:pt>
                <c:pt idx="7">
                  <c:v>69.337623596191406</c:v>
                </c:pt>
                <c:pt idx="8">
                  <c:v>38.587043762207031</c:v>
                </c:pt>
                <c:pt idx="9">
                  <c:v>13.23082160949707</c:v>
                </c:pt>
                <c:pt idx="10">
                  <c:v>-4.560157299041748</c:v>
                </c:pt>
                <c:pt idx="11">
                  <c:v>-14.536153793334961</c:v>
                </c:pt>
                <c:pt idx="12">
                  <c:v>-17.270696640014648</c:v>
                </c:pt>
                <c:pt idx="13">
                  <c:v>-13.538019180297852</c:v>
                </c:pt>
                <c:pt idx="14">
                  <c:v>-7.2159910202026367</c:v>
                </c:pt>
                <c:pt idx="15">
                  <c:v>2.061028003692627</c:v>
                </c:pt>
                <c:pt idx="16">
                  <c:v>15.700815200805664</c:v>
                </c:pt>
                <c:pt idx="17">
                  <c:v>34.033576965332031</c:v>
                </c:pt>
                <c:pt idx="18">
                  <c:v>53.059555053710938</c:v>
                </c:pt>
                <c:pt idx="19">
                  <c:v>73.209991455078125</c:v>
                </c:pt>
                <c:pt idx="20">
                  <c:v>90.510383605957031</c:v>
                </c:pt>
                <c:pt idx="21">
                  <c:v>200.40626525878906</c:v>
                </c:pt>
                <c:pt idx="22">
                  <c:v>313.31887817382813</c:v>
                </c:pt>
                <c:pt idx="23">
                  <c:v>363.75607299804688</c:v>
                </c:pt>
                <c:pt idx="24">
                  <c:v>404.34738159179688</c:v>
                </c:pt>
                <c:pt idx="25">
                  <c:v>445.90921020507813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LSA-VEL(51)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-192.85528564453125</c:v>
                      </c:pt>
                      <c:pt idx="1">
                        <c:v>-211.98954772949219</c:v>
                      </c:pt>
                      <c:pt idx="2">
                        <c:v>-227.27410888671875</c:v>
                      </c:pt>
                      <c:pt idx="3">
                        <c:v>-239.47550964355469</c:v>
                      </c:pt>
                      <c:pt idx="4">
                        <c:v>-250.93684387207031</c:v>
                      </c:pt>
                      <c:pt idx="5">
                        <c:v>-255.73565673828125</c:v>
                      </c:pt>
                      <c:pt idx="6">
                        <c:v>-258.63662719726563</c:v>
                      </c:pt>
                      <c:pt idx="7">
                        <c:v>-263.74932861328125</c:v>
                      </c:pt>
                      <c:pt idx="8">
                        <c:v>-269.64334106445313</c:v>
                      </c:pt>
                      <c:pt idx="9">
                        <c:v>-258.68505859375</c:v>
                      </c:pt>
                      <c:pt idx="10">
                        <c:v>-241.249267578125</c:v>
                      </c:pt>
                      <c:pt idx="11">
                        <c:v>-222.51399230957031</c:v>
                      </c:pt>
                      <c:pt idx="12">
                        <c:v>-203.99143981933594</c:v>
                      </c:pt>
                      <c:pt idx="13">
                        <c:v>-186.11317443847656</c:v>
                      </c:pt>
                      <c:pt idx="14">
                        <c:v>-167.03671264648438</c:v>
                      </c:pt>
                      <c:pt idx="15">
                        <c:v>-83.892288208007813</c:v>
                      </c:pt>
                      <c:pt idx="16">
                        <c:v>23.816507339477539</c:v>
                      </c:pt>
                      <c:pt idx="17">
                        <c:v>88.261260986328125</c:v>
                      </c:pt>
                      <c:pt idx="18">
                        <c:v>112.47683715820313</c:v>
                      </c:pt>
                      <c:pt idx="19">
                        <c:v>121.94440460205078</c:v>
                      </c:pt>
                      <c:pt idx="20">
                        <c:v>131.31607055664063</c:v>
                      </c:pt>
                      <c:pt idx="21">
                        <c:v>136.95906066894531</c:v>
                      </c:pt>
                      <c:pt idx="22">
                        <c:v>141.63336181640625</c:v>
                      </c:pt>
                      <c:pt idx="23">
                        <c:v>138.97677612304688</c:v>
                      </c:pt>
                      <c:pt idx="24">
                        <c:v>133.81655883789063</c:v>
                      </c:pt>
                      <c:pt idx="25">
                        <c:v>126.46278381347656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LSA-VEL(51)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8">
                        <c:v>77.289947509765625</c:v>
                      </c:pt>
                      <c:pt idx="9">
                        <c:v>22.082075119018555</c:v>
                      </c:pt>
                      <c:pt idx="10">
                        <c:v>-2.5443763732910156</c:v>
                      </c:pt>
                      <c:pt idx="11">
                        <c:v>-17.898164749145508</c:v>
                      </c:pt>
                      <c:pt idx="12">
                        <c:v>-18.264093399047852</c:v>
                      </c:pt>
                      <c:pt idx="13">
                        <c:v>-9.1911745071411133</c:v>
                      </c:pt>
                      <c:pt idx="14">
                        <c:v>4.1262669563293457</c:v>
                      </c:pt>
                      <c:pt idx="15">
                        <c:v>19.347658157348633</c:v>
                      </c:pt>
                      <c:pt idx="16">
                        <c:v>33.902614593505859</c:v>
                      </c:pt>
                      <c:pt idx="17">
                        <c:v>47.845073699951172</c:v>
                      </c:pt>
                      <c:pt idx="18">
                        <c:v>63.300399780273438</c:v>
                      </c:pt>
                      <c:pt idx="19">
                        <c:v>80.421737670898438</c:v>
                      </c:pt>
                      <c:pt idx="20">
                        <c:v>97.281524658203125</c:v>
                      </c:pt>
                      <c:pt idx="21">
                        <c:v>180.35566711425781</c:v>
                      </c:pt>
                      <c:pt idx="22">
                        <c:v>293.9224853515625</c:v>
                      </c:pt>
                      <c:pt idx="23">
                        <c:v>355.39401245117188</c:v>
                      </c:pt>
                      <c:pt idx="24">
                        <c:v>375.565673828125</c:v>
                      </c:pt>
                      <c:pt idx="25">
                        <c:v>407.59759521484375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-206.38804626464844</c:v>
                </c:pt>
                <c:pt idx="1">
                  <c:v>-223.41807556152344</c:v>
                </c:pt>
                <c:pt idx="2">
                  <c:v>-238.89677429199219</c:v>
                </c:pt>
                <c:pt idx="3">
                  <c:v>-252.11134338378906</c:v>
                </c:pt>
                <c:pt idx="4">
                  <c:v>-263.22900390625</c:v>
                </c:pt>
                <c:pt idx="5">
                  <c:v>-268.26849365234375</c:v>
                </c:pt>
                <c:pt idx="6">
                  <c:v>-271.96389770507813</c:v>
                </c:pt>
                <c:pt idx="7">
                  <c:v>-277.15524291992188</c:v>
                </c:pt>
                <c:pt idx="8">
                  <c:v>-278.25039672851563</c:v>
                </c:pt>
                <c:pt idx="9">
                  <c:v>-263.74172973632813</c:v>
                </c:pt>
                <c:pt idx="10">
                  <c:v>-246.27333068847656</c:v>
                </c:pt>
                <c:pt idx="11">
                  <c:v>-227.27677917480469</c:v>
                </c:pt>
                <c:pt idx="12">
                  <c:v>-208.91567993164063</c:v>
                </c:pt>
                <c:pt idx="13">
                  <c:v>-191.00531005859375</c:v>
                </c:pt>
                <c:pt idx="14">
                  <c:v>-171.89784240722656</c:v>
                </c:pt>
                <c:pt idx="15">
                  <c:v>-85.513595581054688</c:v>
                </c:pt>
                <c:pt idx="16">
                  <c:v>22.183687210083008</c:v>
                </c:pt>
                <c:pt idx="17">
                  <c:v>83.30413818359375</c:v>
                </c:pt>
                <c:pt idx="18">
                  <c:v>96.230667114257813</c:v>
                </c:pt>
                <c:pt idx="19">
                  <c:v>106.45056915283203</c:v>
                </c:pt>
                <c:pt idx="20">
                  <c:v>112.48749542236328</c:v>
                </c:pt>
                <c:pt idx="21">
                  <c:v>118.22518157958984</c:v>
                </c:pt>
                <c:pt idx="22">
                  <c:v>124.08906555175781</c:v>
                </c:pt>
                <c:pt idx="23">
                  <c:v>122.31650543212891</c:v>
                </c:pt>
                <c:pt idx="24">
                  <c:v>115.51021575927734</c:v>
                </c:pt>
                <c:pt idx="25">
                  <c:v>109.10964965820313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LSA-VEL(51)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-192.85528564453125</c:v>
                </c:pt>
                <c:pt idx="1">
                  <c:v>-211.98954772949219</c:v>
                </c:pt>
                <c:pt idx="2">
                  <c:v>-227.27410888671875</c:v>
                </c:pt>
                <c:pt idx="3">
                  <c:v>-239.47550964355469</c:v>
                </c:pt>
                <c:pt idx="4">
                  <c:v>-250.93684387207031</c:v>
                </c:pt>
                <c:pt idx="5">
                  <c:v>-255.73565673828125</c:v>
                </c:pt>
                <c:pt idx="6">
                  <c:v>-258.63662719726563</c:v>
                </c:pt>
                <c:pt idx="7">
                  <c:v>-263.74932861328125</c:v>
                </c:pt>
                <c:pt idx="8">
                  <c:v>-269.64334106445313</c:v>
                </c:pt>
                <c:pt idx="9">
                  <c:v>-258.68505859375</c:v>
                </c:pt>
                <c:pt idx="10">
                  <c:v>-241.249267578125</c:v>
                </c:pt>
                <c:pt idx="11">
                  <c:v>-222.51399230957031</c:v>
                </c:pt>
                <c:pt idx="12">
                  <c:v>-203.99143981933594</c:v>
                </c:pt>
                <c:pt idx="13">
                  <c:v>-186.11317443847656</c:v>
                </c:pt>
                <c:pt idx="14">
                  <c:v>-167.03671264648438</c:v>
                </c:pt>
                <c:pt idx="15">
                  <c:v>-83.892288208007813</c:v>
                </c:pt>
                <c:pt idx="16">
                  <c:v>23.816507339477539</c:v>
                </c:pt>
                <c:pt idx="17">
                  <c:v>88.261260986328125</c:v>
                </c:pt>
                <c:pt idx="18">
                  <c:v>112.47683715820313</c:v>
                </c:pt>
                <c:pt idx="19">
                  <c:v>121.94440460205078</c:v>
                </c:pt>
                <c:pt idx="20">
                  <c:v>131.31607055664063</c:v>
                </c:pt>
                <c:pt idx="21">
                  <c:v>136.95906066894531</c:v>
                </c:pt>
                <c:pt idx="22">
                  <c:v>141.63336181640625</c:v>
                </c:pt>
                <c:pt idx="23">
                  <c:v>138.97677612304688</c:v>
                </c:pt>
                <c:pt idx="24">
                  <c:v>133.81655883789063</c:v>
                </c:pt>
                <c:pt idx="25">
                  <c:v>126.46278381347656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3">
                  <c:v>161.59468078613281</c:v>
                </c:pt>
                <c:pt idx="4">
                  <c:v>80.145553588867188</c:v>
                </c:pt>
                <c:pt idx="5">
                  <c:v>31.989809036254883</c:v>
                </c:pt>
                <c:pt idx="6">
                  <c:v>-9.6396293640136719</c:v>
                </c:pt>
                <c:pt idx="7">
                  <c:v>-34.152858734130859</c:v>
                </c:pt>
                <c:pt idx="8">
                  <c:v>-55.629337310791016</c:v>
                </c:pt>
                <c:pt idx="9">
                  <c:v>-72.599021911621094</c:v>
                </c:pt>
                <c:pt idx="10">
                  <c:v>-84.078903198242188</c:v>
                </c:pt>
                <c:pt idx="11">
                  <c:v>-88.033554077148438</c:v>
                </c:pt>
                <c:pt idx="12">
                  <c:v>-84.556655883789063</c:v>
                </c:pt>
                <c:pt idx="13">
                  <c:v>-70.217308044433594</c:v>
                </c:pt>
                <c:pt idx="14">
                  <c:v>-54.233360290527344</c:v>
                </c:pt>
                <c:pt idx="15">
                  <c:v>-36.938556671142578</c:v>
                </c:pt>
                <c:pt idx="16">
                  <c:v>-20.494184494018555</c:v>
                </c:pt>
                <c:pt idx="17">
                  <c:v>-5.1675934791564941</c:v>
                </c:pt>
                <c:pt idx="18">
                  <c:v>10.985474586486816</c:v>
                </c:pt>
                <c:pt idx="19">
                  <c:v>28.668317794799805</c:v>
                </c:pt>
                <c:pt idx="20">
                  <c:v>51.179195404052734</c:v>
                </c:pt>
                <c:pt idx="21">
                  <c:v>162.34416198730469</c:v>
                </c:pt>
                <c:pt idx="22">
                  <c:v>277.78216552734375</c:v>
                </c:pt>
                <c:pt idx="23">
                  <c:v>327.84060668945313</c:v>
                </c:pt>
                <c:pt idx="24">
                  <c:v>367.66427612304688</c:v>
                </c:pt>
                <c:pt idx="25">
                  <c:v>407.59759521484375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LSA-VEL(51)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8">
                  <c:v>77.289947509765625</c:v>
                </c:pt>
                <c:pt idx="9">
                  <c:v>22.082075119018555</c:v>
                </c:pt>
                <c:pt idx="10">
                  <c:v>-2.5443763732910156</c:v>
                </c:pt>
                <c:pt idx="11">
                  <c:v>-17.898164749145508</c:v>
                </c:pt>
                <c:pt idx="12">
                  <c:v>-18.264093399047852</c:v>
                </c:pt>
                <c:pt idx="13">
                  <c:v>-9.1911745071411133</c:v>
                </c:pt>
                <c:pt idx="14">
                  <c:v>4.1262669563293457</c:v>
                </c:pt>
                <c:pt idx="15">
                  <c:v>19.347658157348633</c:v>
                </c:pt>
                <c:pt idx="16">
                  <c:v>33.902614593505859</c:v>
                </c:pt>
                <c:pt idx="17">
                  <c:v>47.845073699951172</c:v>
                </c:pt>
                <c:pt idx="18">
                  <c:v>63.300399780273438</c:v>
                </c:pt>
                <c:pt idx="19">
                  <c:v>80.421737670898438</c:v>
                </c:pt>
                <c:pt idx="20">
                  <c:v>97.281524658203125</c:v>
                </c:pt>
                <c:pt idx="21">
                  <c:v>180.35566711425781</c:v>
                </c:pt>
                <c:pt idx="22">
                  <c:v>293.9224853515625</c:v>
                </c:pt>
                <c:pt idx="23">
                  <c:v>355.39401245117188</c:v>
                </c:pt>
                <c:pt idx="24">
                  <c:v>375.565673828125</c:v>
                </c:pt>
                <c:pt idx="25">
                  <c:v>407.59759521484375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PAN-CHI(3A)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-152.41107177734375</c:v>
                      </c:pt>
                      <c:pt idx="6">
                        <c:v>-161.8792724609375</c:v>
                      </c:pt>
                      <c:pt idx="7">
                        <c:v>-173.08384704589844</c:v>
                      </c:pt>
                      <c:pt idx="8">
                        <c:v>-183.42155456542969</c:v>
                      </c:pt>
                      <c:pt idx="9">
                        <c:v>-176.75413513183594</c:v>
                      </c:pt>
                      <c:pt idx="10">
                        <c:v>-165.6048583984375</c:v>
                      </c:pt>
                      <c:pt idx="11">
                        <c:v>-152.04412841796875</c:v>
                      </c:pt>
                      <c:pt idx="12">
                        <c:v>-139.76579284667969</c:v>
                      </c:pt>
                      <c:pt idx="13">
                        <c:v>-128.44889831542969</c:v>
                      </c:pt>
                      <c:pt idx="14">
                        <c:v>-115.44882965087891</c:v>
                      </c:pt>
                      <c:pt idx="15">
                        <c:v>-37.006858825683594</c:v>
                      </c:pt>
                      <c:pt idx="16">
                        <c:v>68.740776062011719</c:v>
                      </c:pt>
                      <c:pt idx="17">
                        <c:v>130.82688903808594</c:v>
                      </c:pt>
                      <c:pt idx="18">
                        <c:v>142.96272277832031</c:v>
                      </c:pt>
                      <c:pt idx="19">
                        <c:v>150.93692016601563</c:v>
                      </c:pt>
                      <c:pt idx="20">
                        <c:v>155.97422790527344</c:v>
                      </c:pt>
                      <c:pt idx="21">
                        <c:v>160.13568115234375</c:v>
                      </c:pt>
                      <c:pt idx="22">
                        <c:v>164.59689331054688</c:v>
                      </c:pt>
                      <c:pt idx="23">
                        <c:v>162.74276733398438</c:v>
                      </c:pt>
                      <c:pt idx="24">
                        <c:v>157.60115051269531</c:v>
                      </c:pt>
                      <c:pt idx="25">
                        <c:v>152.66366577148438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PAN-CHI(3A)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238.48516845703125</c:v>
                      </c:pt>
                      <c:pt idx="5">
                        <c:v>161.1177978515625</c:v>
                      </c:pt>
                      <c:pt idx="6">
                        <c:v>109.95433044433594</c:v>
                      </c:pt>
                      <c:pt idx="7">
                        <c:v>69.337623596191406</c:v>
                      </c:pt>
                      <c:pt idx="8">
                        <c:v>38.587043762207031</c:v>
                      </c:pt>
                      <c:pt idx="9">
                        <c:v>13.23082160949707</c:v>
                      </c:pt>
                      <c:pt idx="10">
                        <c:v>-4.560157299041748</c:v>
                      </c:pt>
                      <c:pt idx="11">
                        <c:v>-14.536153793334961</c:v>
                      </c:pt>
                      <c:pt idx="12">
                        <c:v>-17.270696640014648</c:v>
                      </c:pt>
                      <c:pt idx="13">
                        <c:v>-13.538019180297852</c:v>
                      </c:pt>
                      <c:pt idx="14">
                        <c:v>-7.2159910202026367</c:v>
                      </c:pt>
                      <c:pt idx="15">
                        <c:v>2.061028003692627</c:v>
                      </c:pt>
                      <c:pt idx="16">
                        <c:v>15.700815200805664</c:v>
                      </c:pt>
                      <c:pt idx="17">
                        <c:v>34.033576965332031</c:v>
                      </c:pt>
                      <c:pt idx="18">
                        <c:v>53.059555053710938</c:v>
                      </c:pt>
                      <c:pt idx="19">
                        <c:v>73.209991455078125</c:v>
                      </c:pt>
                      <c:pt idx="20">
                        <c:v>90.510383605957031</c:v>
                      </c:pt>
                      <c:pt idx="21">
                        <c:v>200.40626525878906</c:v>
                      </c:pt>
                      <c:pt idx="22">
                        <c:v>313.31887817382813</c:v>
                      </c:pt>
                      <c:pt idx="23">
                        <c:v>363.75607299804688</c:v>
                      </c:pt>
                      <c:pt idx="24">
                        <c:v>404.34738159179688</c:v>
                      </c:pt>
                      <c:pt idx="25">
                        <c:v>445.90921020507813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-240.97500610351563</c:v>
                </c:pt>
                <c:pt idx="1">
                  <c:v>-254.39898681640625</c:v>
                </c:pt>
                <c:pt idx="2">
                  <c:v>-267.01296997070313</c:v>
                </c:pt>
                <c:pt idx="3">
                  <c:v>-272.58120727539063</c:v>
                </c:pt>
                <c:pt idx="4">
                  <c:v>-277.50967407226563</c:v>
                </c:pt>
                <c:pt idx="5">
                  <c:v>-281.89208984375</c:v>
                </c:pt>
                <c:pt idx="6">
                  <c:v>-271.683349609375</c:v>
                </c:pt>
                <c:pt idx="7">
                  <c:v>-258.86508178710938</c:v>
                </c:pt>
                <c:pt idx="8">
                  <c:v>-243.42918395996094</c:v>
                </c:pt>
                <c:pt idx="9">
                  <c:v>-226.13677978515625</c:v>
                </c:pt>
                <c:pt idx="10">
                  <c:v>-209.10394287109375</c:v>
                </c:pt>
                <c:pt idx="11">
                  <c:v>-194.70454406738281</c:v>
                </c:pt>
                <c:pt idx="12">
                  <c:v>-179.50825500488281</c:v>
                </c:pt>
                <c:pt idx="13">
                  <c:v>-163.54627990722656</c:v>
                </c:pt>
                <c:pt idx="14">
                  <c:v>-111.91716003417969</c:v>
                </c:pt>
                <c:pt idx="15">
                  <c:v>-45.892509460449219</c:v>
                </c:pt>
                <c:pt idx="16">
                  <c:v>21.548854827880859</c:v>
                </c:pt>
                <c:pt idx="17">
                  <c:v>73.649971008300781</c:v>
                </c:pt>
                <c:pt idx="18">
                  <c:v>92.448226928710938</c:v>
                </c:pt>
                <c:pt idx="19">
                  <c:v>100.46142578125</c:v>
                </c:pt>
                <c:pt idx="20">
                  <c:v>111.21944427490234</c:v>
                </c:pt>
                <c:pt idx="21">
                  <c:v>115.92697143554688</c:v>
                </c:pt>
                <c:pt idx="22">
                  <c:v>121.68096160888672</c:v>
                </c:pt>
                <c:pt idx="23">
                  <c:v>124.7939453125</c:v>
                </c:pt>
                <c:pt idx="24">
                  <c:v>122.31653594970703</c:v>
                </c:pt>
                <c:pt idx="25">
                  <c:v>113.91216278076172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PAN-CHI(3A)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5">
                  <c:v>-173.31733703613281</c:v>
                </c:pt>
                <c:pt idx="6">
                  <c:v>-188.78073120117188</c:v>
                </c:pt>
                <c:pt idx="7">
                  <c:v>-195.2596435546875</c:v>
                </c:pt>
                <c:pt idx="8">
                  <c:v>-186.2037353515625</c:v>
                </c:pt>
                <c:pt idx="9">
                  <c:v>-174.09239196777344</c:v>
                </c:pt>
                <c:pt idx="10">
                  <c:v>-160.494140625</c:v>
                </c:pt>
                <c:pt idx="11">
                  <c:v>-146.83845520019531</c:v>
                </c:pt>
                <c:pt idx="12">
                  <c:v>-135.86558532714844</c:v>
                </c:pt>
                <c:pt idx="13">
                  <c:v>-123.77506256103516</c:v>
                </c:pt>
                <c:pt idx="14">
                  <c:v>-105.47555541992188</c:v>
                </c:pt>
                <c:pt idx="15">
                  <c:v>-39.444599151611328</c:v>
                </c:pt>
                <c:pt idx="16">
                  <c:v>28.002998352050781</c:v>
                </c:pt>
                <c:pt idx="17">
                  <c:v>96.866584777832031</c:v>
                </c:pt>
                <c:pt idx="18">
                  <c:v>130.73896789550781</c:v>
                </c:pt>
                <c:pt idx="19">
                  <c:v>146.22535705566406</c:v>
                </c:pt>
                <c:pt idx="20">
                  <c:v>152.27589416503906</c:v>
                </c:pt>
                <c:pt idx="21">
                  <c:v>160.95211791992188</c:v>
                </c:pt>
                <c:pt idx="22">
                  <c:v>164.81089782714844</c:v>
                </c:pt>
                <c:pt idx="23">
                  <c:v>168.06753540039063</c:v>
                </c:pt>
                <c:pt idx="24">
                  <c:v>165.41578674316406</c:v>
                </c:pt>
                <c:pt idx="25">
                  <c:v>160.65531921386719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6">
                  <c:v>-4.2781314849853516</c:v>
                </c:pt>
                <c:pt idx="7">
                  <c:v>-42.234291076660156</c:v>
                </c:pt>
                <c:pt idx="8">
                  <c:v>-69.190902709960938</c:v>
                </c:pt>
                <c:pt idx="9">
                  <c:v>-84.745086669921875</c:v>
                </c:pt>
                <c:pt idx="10">
                  <c:v>-91.298606872558594</c:v>
                </c:pt>
                <c:pt idx="11">
                  <c:v>-85.540679931640625</c:v>
                </c:pt>
                <c:pt idx="12">
                  <c:v>-74.255096435546875</c:v>
                </c:pt>
                <c:pt idx="13">
                  <c:v>-60.688083648681641</c:v>
                </c:pt>
                <c:pt idx="14">
                  <c:v>-46.190776824951172</c:v>
                </c:pt>
                <c:pt idx="15">
                  <c:v>-30.917873382568359</c:v>
                </c:pt>
                <c:pt idx="16">
                  <c:v>-17.212465286254883</c:v>
                </c:pt>
                <c:pt idx="17">
                  <c:v>-3.0099754333496094</c:v>
                </c:pt>
                <c:pt idx="18">
                  <c:v>11.915560722351074</c:v>
                </c:pt>
                <c:pt idx="19">
                  <c:v>28.153171539306641</c:v>
                </c:pt>
                <c:pt idx="20">
                  <c:v>44.319995880126953</c:v>
                </c:pt>
                <c:pt idx="21">
                  <c:v>112.82566833496094</c:v>
                </c:pt>
                <c:pt idx="22">
                  <c:v>186.19059753417969</c:v>
                </c:pt>
                <c:pt idx="23">
                  <c:v>260.96551513671875</c:v>
                </c:pt>
                <c:pt idx="24">
                  <c:v>302.64529418945313</c:v>
                </c:pt>
                <c:pt idx="25">
                  <c:v>335.52011108398438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PAN-CHI(3A)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9">
                  <c:v>44.315891265869141</c:v>
                </c:pt>
                <c:pt idx="10">
                  <c:v>4.6131844520568848</c:v>
                </c:pt>
                <c:pt idx="11">
                  <c:v>-14.817346572875977</c:v>
                </c:pt>
                <c:pt idx="12">
                  <c:v>-18.381504058837891</c:v>
                </c:pt>
                <c:pt idx="13">
                  <c:v>-15.040487289428711</c:v>
                </c:pt>
                <c:pt idx="14">
                  <c:v>-8.3986473083496094</c:v>
                </c:pt>
                <c:pt idx="15">
                  <c:v>0.64094460010528564</c:v>
                </c:pt>
                <c:pt idx="16">
                  <c:v>12.614051818847656</c:v>
                </c:pt>
                <c:pt idx="17">
                  <c:v>28.609981536865234</c:v>
                </c:pt>
                <c:pt idx="18">
                  <c:v>45.154800415039063</c:v>
                </c:pt>
                <c:pt idx="19">
                  <c:v>62.505088806152344</c:v>
                </c:pt>
                <c:pt idx="20">
                  <c:v>80.727653503417969</c:v>
                </c:pt>
                <c:pt idx="21">
                  <c:v>118.46147918701172</c:v>
                </c:pt>
                <c:pt idx="22">
                  <c:v>191.83644104003906</c:v>
                </c:pt>
                <c:pt idx="23">
                  <c:v>266.62188720703125</c:v>
                </c:pt>
                <c:pt idx="24">
                  <c:v>337.52642822265625</c:v>
                </c:pt>
                <c:pt idx="25">
                  <c:v>360.67205810546875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LSA-VEL(51)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-227.661865234375</c:v>
                      </c:pt>
                      <c:pt idx="1">
                        <c:v>-241.04757690429688</c:v>
                      </c:pt>
                      <c:pt idx="2">
                        <c:v>-252.38894653320313</c:v>
                      </c:pt>
                      <c:pt idx="3">
                        <c:v>-259.88458251953125</c:v>
                      </c:pt>
                      <c:pt idx="4">
                        <c:v>-263.51956176757813</c:v>
                      </c:pt>
                      <c:pt idx="5">
                        <c:v>-268.82037353515625</c:v>
                      </c:pt>
                      <c:pt idx="6">
                        <c:v>-267.401611328125</c:v>
                      </c:pt>
                      <c:pt idx="7">
                        <c:v>-254.72166442871094</c:v>
                      </c:pt>
                      <c:pt idx="8">
                        <c:v>-239.45698547363281</c:v>
                      </c:pt>
                      <c:pt idx="9">
                        <c:v>-222.35171508789063</c:v>
                      </c:pt>
                      <c:pt idx="10">
                        <c:v>-205.66792297363281</c:v>
                      </c:pt>
                      <c:pt idx="11">
                        <c:v>-190.66966247558594</c:v>
                      </c:pt>
                      <c:pt idx="12">
                        <c:v>-175.51200866699219</c:v>
                      </c:pt>
                      <c:pt idx="13">
                        <c:v>-159.58662414550781</c:v>
                      </c:pt>
                      <c:pt idx="14">
                        <c:v>-111.68335723876953</c:v>
                      </c:pt>
                      <c:pt idx="15">
                        <c:v>-45.656307220458984</c:v>
                      </c:pt>
                      <c:pt idx="16">
                        <c:v>21.786832809448242</c:v>
                      </c:pt>
                      <c:pt idx="17">
                        <c:v>77.692588806152344</c:v>
                      </c:pt>
                      <c:pt idx="18">
                        <c:v>98.230949401855469</c:v>
                      </c:pt>
                      <c:pt idx="19">
                        <c:v>116.18512725830078</c:v>
                      </c:pt>
                      <c:pt idx="20">
                        <c:v>126.13578796386719</c:v>
                      </c:pt>
                      <c:pt idx="21">
                        <c:v>135.06230163574219</c:v>
                      </c:pt>
                      <c:pt idx="22">
                        <c:v>139.23150634765625</c:v>
                      </c:pt>
                      <c:pt idx="23">
                        <c:v>144.31636047363281</c:v>
                      </c:pt>
                      <c:pt idx="24">
                        <c:v>139.36123657226563</c:v>
                      </c:pt>
                      <c:pt idx="25">
                        <c:v>134.26358032226563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LSA-VEL(51)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0">
                        <c:v>-1.3857226371765137</c:v>
                      </c:pt>
                      <c:pt idx="11">
                        <c:v>-19.291934967041016</c:v>
                      </c:pt>
                      <c:pt idx="12">
                        <c:v>-17.444782257080078</c:v>
                      </c:pt>
                      <c:pt idx="13">
                        <c:v>-8.199615478515625</c:v>
                      </c:pt>
                      <c:pt idx="14">
                        <c:v>3.9454276561737061</c:v>
                      </c:pt>
                      <c:pt idx="15">
                        <c:v>17.509088516235352</c:v>
                      </c:pt>
                      <c:pt idx="16">
                        <c:v>31.771568298339844</c:v>
                      </c:pt>
                      <c:pt idx="17">
                        <c:v>44.648258209228516</c:v>
                      </c:pt>
                      <c:pt idx="18">
                        <c:v>58.582832336425781</c:v>
                      </c:pt>
                      <c:pt idx="19">
                        <c:v>73.712066650390625</c:v>
                      </c:pt>
                      <c:pt idx="20">
                        <c:v>90.058120727539063</c:v>
                      </c:pt>
                      <c:pt idx="21">
                        <c:v>115.53556060791016</c:v>
                      </c:pt>
                      <c:pt idx="22">
                        <c:v>188.91770935058594</c:v>
                      </c:pt>
                      <c:pt idx="23">
                        <c:v>263.71072387695313</c:v>
                      </c:pt>
                      <c:pt idx="24">
                        <c:v>339.9140625</c:v>
                      </c:pt>
                      <c:pt idx="25">
                        <c:v>366.28729248046875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-240.97500610351563</c:v>
                </c:pt>
                <c:pt idx="1">
                  <c:v>-254.39898681640625</c:v>
                </c:pt>
                <c:pt idx="2">
                  <c:v>-267.01296997070313</c:v>
                </c:pt>
                <c:pt idx="3">
                  <c:v>-272.58120727539063</c:v>
                </c:pt>
                <c:pt idx="4">
                  <c:v>-277.50967407226563</c:v>
                </c:pt>
                <c:pt idx="5">
                  <c:v>-281.89208984375</c:v>
                </c:pt>
                <c:pt idx="6">
                  <c:v>-271.683349609375</c:v>
                </c:pt>
                <c:pt idx="7">
                  <c:v>-258.86508178710938</c:v>
                </c:pt>
                <c:pt idx="8">
                  <c:v>-243.42918395996094</c:v>
                </c:pt>
                <c:pt idx="9">
                  <c:v>-226.13677978515625</c:v>
                </c:pt>
                <c:pt idx="10">
                  <c:v>-209.10394287109375</c:v>
                </c:pt>
                <c:pt idx="11">
                  <c:v>-194.70454406738281</c:v>
                </c:pt>
                <c:pt idx="12">
                  <c:v>-179.50825500488281</c:v>
                </c:pt>
                <c:pt idx="13">
                  <c:v>-163.54627990722656</c:v>
                </c:pt>
                <c:pt idx="14">
                  <c:v>-111.91716003417969</c:v>
                </c:pt>
                <c:pt idx="15">
                  <c:v>-45.892509460449219</c:v>
                </c:pt>
                <c:pt idx="16">
                  <c:v>21.548854827880859</c:v>
                </c:pt>
                <c:pt idx="17">
                  <c:v>73.649971008300781</c:v>
                </c:pt>
                <c:pt idx="18">
                  <c:v>92.448226928710938</c:v>
                </c:pt>
                <c:pt idx="19">
                  <c:v>100.46142578125</c:v>
                </c:pt>
                <c:pt idx="20">
                  <c:v>111.21944427490234</c:v>
                </c:pt>
                <c:pt idx="21">
                  <c:v>115.92697143554688</c:v>
                </c:pt>
                <c:pt idx="22">
                  <c:v>121.68096160888672</c:v>
                </c:pt>
                <c:pt idx="23">
                  <c:v>124.7939453125</c:v>
                </c:pt>
                <c:pt idx="24">
                  <c:v>122.31653594970703</c:v>
                </c:pt>
                <c:pt idx="25">
                  <c:v>113.91216278076172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LSA-VEL(51)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0">
                  <c:v>-227.661865234375</c:v>
                </c:pt>
                <c:pt idx="1">
                  <c:v>-241.04757690429688</c:v>
                </c:pt>
                <c:pt idx="2">
                  <c:v>-252.38894653320313</c:v>
                </c:pt>
                <c:pt idx="3">
                  <c:v>-259.88458251953125</c:v>
                </c:pt>
                <c:pt idx="4">
                  <c:v>-263.51956176757813</c:v>
                </c:pt>
                <c:pt idx="5">
                  <c:v>-268.82037353515625</c:v>
                </c:pt>
                <c:pt idx="6">
                  <c:v>-267.401611328125</c:v>
                </c:pt>
                <c:pt idx="7">
                  <c:v>-254.72166442871094</c:v>
                </c:pt>
                <c:pt idx="8">
                  <c:v>-239.45698547363281</c:v>
                </c:pt>
                <c:pt idx="9">
                  <c:v>-222.35171508789063</c:v>
                </c:pt>
                <c:pt idx="10">
                  <c:v>-205.66792297363281</c:v>
                </c:pt>
                <c:pt idx="11">
                  <c:v>-190.66966247558594</c:v>
                </c:pt>
                <c:pt idx="12">
                  <c:v>-175.51200866699219</c:v>
                </c:pt>
                <c:pt idx="13">
                  <c:v>-159.58662414550781</c:v>
                </c:pt>
                <c:pt idx="14">
                  <c:v>-111.68335723876953</c:v>
                </c:pt>
                <c:pt idx="15">
                  <c:v>-45.656307220458984</c:v>
                </c:pt>
                <c:pt idx="16">
                  <c:v>21.786832809448242</c:v>
                </c:pt>
                <c:pt idx="17">
                  <c:v>77.692588806152344</c:v>
                </c:pt>
                <c:pt idx="18">
                  <c:v>98.230949401855469</c:v>
                </c:pt>
                <c:pt idx="19">
                  <c:v>116.18512725830078</c:v>
                </c:pt>
                <c:pt idx="20">
                  <c:v>126.13578796386719</c:v>
                </c:pt>
                <c:pt idx="21">
                  <c:v>135.06230163574219</c:v>
                </c:pt>
                <c:pt idx="22">
                  <c:v>139.23150634765625</c:v>
                </c:pt>
                <c:pt idx="23">
                  <c:v>144.31636047363281</c:v>
                </c:pt>
                <c:pt idx="24">
                  <c:v>139.36123657226563</c:v>
                </c:pt>
                <c:pt idx="25">
                  <c:v>134.26358032226563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6">
                  <c:v>-4.2781314849853516</c:v>
                </c:pt>
                <c:pt idx="7">
                  <c:v>-42.234291076660156</c:v>
                </c:pt>
                <c:pt idx="8">
                  <c:v>-69.190902709960938</c:v>
                </c:pt>
                <c:pt idx="9">
                  <c:v>-84.745086669921875</c:v>
                </c:pt>
                <c:pt idx="10">
                  <c:v>-91.298606872558594</c:v>
                </c:pt>
                <c:pt idx="11">
                  <c:v>-85.540679931640625</c:v>
                </c:pt>
                <c:pt idx="12">
                  <c:v>-74.255096435546875</c:v>
                </c:pt>
                <c:pt idx="13">
                  <c:v>-60.688083648681641</c:v>
                </c:pt>
                <c:pt idx="14">
                  <c:v>-46.190776824951172</c:v>
                </c:pt>
                <c:pt idx="15">
                  <c:v>-30.917873382568359</c:v>
                </c:pt>
                <c:pt idx="16">
                  <c:v>-17.212465286254883</c:v>
                </c:pt>
                <c:pt idx="17">
                  <c:v>-3.0099754333496094</c:v>
                </c:pt>
                <c:pt idx="18">
                  <c:v>11.915560722351074</c:v>
                </c:pt>
                <c:pt idx="19">
                  <c:v>28.153171539306641</c:v>
                </c:pt>
                <c:pt idx="20">
                  <c:v>44.319995880126953</c:v>
                </c:pt>
                <c:pt idx="21">
                  <c:v>112.82566833496094</c:v>
                </c:pt>
                <c:pt idx="22">
                  <c:v>186.19059753417969</c:v>
                </c:pt>
                <c:pt idx="23">
                  <c:v>260.96551513671875</c:v>
                </c:pt>
                <c:pt idx="24">
                  <c:v>302.64529418945313</c:v>
                </c:pt>
                <c:pt idx="25">
                  <c:v>335.52011108398438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LSA-VEL(51)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10">
                  <c:v>-1.3857226371765137</c:v>
                </c:pt>
                <c:pt idx="11">
                  <c:v>-19.291934967041016</c:v>
                </c:pt>
                <c:pt idx="12">
                  <c:v>-17.444782257080078</c:v>
                </c:pt>
                <c:pt idx="13">
                  <c:v>-8.199615478515625</c:v>
                </c:pt>
                <c:pt idx="14">
                  <c:v>3.9454276561737061</c:v>
                </c:pt>
                <c:pt idx="15">
                  <c:v>17.509088516235352</c:v>
                </c:pt>
                <c:pt idx="16">
                  <c:v>31.771568298339844</c:v>
                </c:pt>
                <c:pt idx="17">
                  <c:v>44.648258209228516</c:v>
                </c:pt>
                <c:pt idx="18">
                  <c:v>58.582832336425781</c:v>
                </c:pt>
                <c:pt idx="19">
                  <c:v>73.712066650390625</c:v>
                </c:pt>
                <c:pt idx="20">
                  <c:v>90.058120727539063</c:v>
                </c:pt>
                <c:pt idx="21">
                  <c:v>115.53556060791016</c:v>
                </c:pt>
                <c:pt idx="22">
                  <c:v>188.91770935058594</c:v>
                </c:pt>
                <c:pt idx="23">
                  <c:v>263.71072387695313</c:v>
                </c:pt>
                <c:pt idx="24">
                  <c:v>339.9140625</c:v>
                </c:pt>
                <c:pt idx="25">
                  <c:v>366.28729248046875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PAN-CHI(3A)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-173.31733703613281</c:v>
                      </c:pt>
                      <c:pt idx="6">
                        <c:v>-188.78073120117188</c:v>
                      </c:pt>
                      <c:pt idx="7">
                        <c:v>-195.2596435546875</c:v>
                      </c:pt>
                      <c:pt idx="8">
                        <c:v>-186.2037353515625</c:v>
                      </c:pt>
                      <c:pt idx="9">
                        <c:v>-174.09239196777344</c:v>
                      </c:pt>
                      <c:pt idx="10">
                        <c:v>-160.494140625</c:v>
                      </c:pt>
                      <c:pt idx="11">
                        <c:v>-146.83845520019531</c:v>
                      </c:pt>
                      <c:pt idx="12">
                        <c:v>-135.86558532714844</c:v>
                      </c:pt>
                      <c:pt idx="13">
                        <c:v>-123.77506256103516</c:v>
                      </c:pt>
                      <c:pt idx="14">
                        <c:v>-105.47555541992188</c:v>
                      </c:pt>
                      <c:pt idx="15">
                        <c:v>-39.444599151611328</c:v>
                      </c:pt>
                      <c:pt idx="16">
                        <c:v>28.002998352050781</c:v>
                      </c:pt>
                      <c:pt idx="17">
                        <c:v>96.866584777832031</c:v>
                      </c:pt>
                      <c:pt idx="18">
                        <c:v>130.73896789550781</c:v>
                      </c:pt>
                      <c:pt idx="19">
                        <c:v>146.22535705566406</c:v>
                      </c:pt>
                      <c:pt idx="20">
                        <c:v>152.27589416503906</c:v>
                      </c:pt>
                      <c:pt idx="21">
                        <c:v>160.95211791992188</c:v>
                      </c:pt>
                      <c:pt idx="22">
                        <c:v>164.81089782714844</c:v>
                      </c:pt>
                      <c:pt idx="23">
                        <c:v>168.06753540039063</c:v>
                      </c:pt>
                      <c:pt idx="24">
                        <c:v>165.41578674316406</c:v>
                      </c:pt>
                      <c:pt idx="25">
                        <c:v>160.65531921386719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PAN-CHI(3A)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44.315891265869141</c:v>
                      </c:pt>
                      <c:pt idx="10">
                        <c:v>4.6131844520568848</c:v>
                      </c:pt>
                      <c:pt idx="11">
                        <c:v>-14.817346572875977</c:v>
                      </c:pt>
                      <c:pt idx="12">
                        <c:v>-18.381504058837891</c:v>
                      </c:pt>
                      <c:pt idx="13">
                        <c:v>-15.040487289428711</c:v>
                      </c:pt>
                      <c:pt idx="14">
                        <c:v>-8.3986473083496094</c:v>
                      </c:pt>
                      <c:pt idx="15">
                        <c:v>0.64094460010528564</c:v>
                      </c:pt>
                      <c:pt idx="16">
                        <c:v>12.614051818847656</c:v>
                      </c:pt>
                      <c:pt idx="17">
                        <c:v>28.609981536865234</c:v>
                      </c:pt>
                      <c:pt idx="18">
                        <c:v>45.154800415039063</c:v>
                      </c:pt>
                      <c:pt idx="19">
                        <c:v>62.505088806152344</c:v>
                      </c:pt>
                      <c:pt idx="20">
                        <c:v>80.727653503417969</c:v>
                      </c:pt>
                      <c:pt idx="21">
                        <c:v>118.46147918701172</c:v>
                      </c:pt>
                      <c:pt idx="22">
                        <c:v>191.83644104003906</c:v>
                      </c:pt>
                      <c:pt idx="23">
                        <c:v>266.62188720703125</c:v>
                      </c:pt>
                      <c:pt idx="24">
                        <c:v>337.52642822265625</c:v>
                      </c:pt>
                      <c:pt idx="25">
                        <c:v>360.67205810546875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2">
                  <c:v>-110.80393981933594</c:v>
                </c:pt>
                <c:pt idx="3">
                  <c:v>-188.50210571289063</c:v>
                </c:pt>
                <c:pt idx="4">
                  <c:v>-240.68621826171875</c:v>
                </c:pt>
                <c:pt idx="5">
                  <c:v>-282.68130493164063</c:v>
                </c:pt>
                <c:pt idx="6">
                  <c:v>-315.04989624023438</c:v>
                </c:pt>
                <c:pt idx="7">
                  <c:v>-341.0008544921875</c:v>
                </c:pt>
                <c:pt idx="8">
                  <c:v>-357.6817626953125</c:v>
                </c:pt>
                <c:pt idx="9">
                  <c:v>-361.10848999023438</c:v>
                </c:pt>
                <c:pt idx="10">
                  <c:v>-363.90838623046875</c:v>
                </c:pt>
                <c:pt idx="11">
                  <c:v>-361.76162719726563</c:v>
                </c:pt>
                <c:pt idx="12">
                  <c:v>-359.37112426757813</c:v>
                </c:pt>
                <c:pt idx="13">
                  <c:v>-347.0882568359375</c:v>
                </c:pt>
                <c:pt idx="14">
                  <c:v>-315.1943359375</c:v>
                </c:pt>
                <c:pt idx="15">
                  <c:v>-273.508544921875</c:v>
                </c:pt>
                <c:pt idx="16">
                  <c:v>-229.01556396484375</c:v>
                </c:pt>
                <c:pt idx="17">
                  <c:v>-135.13543701171875</c:v>
                </c:pt>
                <c:pt idx="18">
                  <c:v>-25.836769104003906</c:v>
                </c:pt>
                <c:pt idx="19">
                  <c:v>85.752891540527344</c:v>
                </c:pt>
                <c:pt idx="20">
                  <c:v>106.53810119628906</c:v>
                </c:pt>
                <c:pt idx="21">
                  <c:v>118.72940063476563</c:v>
                </c:pt>
                <c:pt idx="22">
                  <c:v>125.99559020996094</c:v>
                </c:pt>
                <c:pt idx="23">
                  <c:v>133.81846618652344</c:v>
                </c:pt>
                <c:pt idx="24">
                  <c:v>141.695068359375</c:v>
                </c:pt>
                <c:pt idx="25">
                  <c:v>139.33078002929688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PAN-CHI(3A)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9">
                  <c:v>-200.28860473632813</c:v>
                </c:pt>
                <c:pt idx="10">
                  <c:v>-224.53045654296875</c:v>
                </c:pt>
                <c:pt idx="11">
                  <c:v>-239.13340759277344</c:v>
                </c:pt>
                <c:pt idx="12">
                  <c:v>-253.39376831054688</c:v>
                </c:pt>
                <c:pt idx="13">
                  <c:v>-263.95172119140625</c:v>
                </c:pt>
                <c:pt idx="14">
                  <c:v>-247.27812194824219</c:v>
                </c:pt>
                <c:pt idx="15">
                  <c:v>-210.15116882324219</c:v>
                </c:pt>
                <c:pt idx="16">
                  <c:v>-173.31562805175781</c:v>
                </c:pt>
                <c:pt idx="17">
                  <c:v>-122.81217956542969</c:v>
                </c:pt>
                <c:pt idx="18">
                  <c:v>-13.563845634460449</c:v>
                </c:pt>
                <c:pt idx="19">
                  <c:v>97.977218627929688</c:v>
                </c:pt>
                <c:pt idx="20">
                  <c:v>162.48640441894531</c:v>
                </c:pt>
                <c:pt idx="21">
                  <c:v>171.62083435058594</c:v>
                </c:pt>
                <c:pt idx="22">
                  <c:v>176.39675903320313</c:v>
                </c:pt>
                <c:pt idx="23">
                  <c:v>182.07878112792969</c:v>
                </c:pt>
                <c:pt idx="24">
                  <c:v>188.63784790039063</c:v>
                </c:pt>
                <c:pt idx="25">
                  <c:v>189.82902526855469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2">
                  <c:v>395.9742431640625</c:v>
                </c:pt>
                <c:pt idx="3">
                  <c:v>242.71363830566406</c:v>
                </c:pt>
                <c:pt idx="4">
                  <c:v>132.74948120117188</c:v>
                </c:pt>
                <c:pt idx="5">
                  <c:v>57.587699890136719</c:v>
                </c:pt>
                <c:pt idx="6">
                  <c:v>-2.3154568672180176</c:v>
                </c:pt>
                <c:pt idx="7">
                  <c:v>-41.803627014160156</c:v>
                </c:pt>
                <c:pt idx="8">
                  <c:v>-72.574028015136719</c:v>
                </c:pt>
                <c:pt idx="9">
                  <c:v>-91.699234008789063</c:v>
                </c:pt>
                <c:pt idx="10">
                  <c:v>-100.76480865478516</c:v>
                </c:pt>
                <c:pt idx="11">
                  <c:v>-92.941520690917969</c:v>
                </c:pt>
                <c:pt idx="12">
                  <c:v>-77.16619873046875</c:v>
                </c:pt>
                <c:pt idx="13">
                  <c:v>-59.111846923828125</c:v>
                </c:pt>
                <c:pt idx="14">
                  <c:v>-39.617252349853516</c:v>
                </c:pt>
                <c:pt idx="15">
                  <c:v>-21.359813690185547</c:v>
                </c:pt>
                <c:pt idx="16">
                  <c:v>-3.15787672996521</c:v>
                </c:pt>
                <c:pt idx="17">
                  <c:v>16.044742584228516</c:v>
                </c:pt>
                <c:pt idx="18">
                  <c:v>36.749782562255859</c:v>
                </c:pt>
                <c:pt idx="19">
                  <c:v>85.985023498535156</c:v>
                </c:pt>
                <c:pt idx="20">
                  <c:v>199.83485412597656</c:v>
                </c:pt>
                <c:pt idx="21">
                  <c:v>315.9400634765625</c:v>
                </c:pt>
                <c:pt idx="22">
                  <c:v>410.84609985351563</c:v>
                </c:pt>
                <c:pt idx="23">
                  <c:v>468.715087890625</c:v>
                </c:pt>
                <c:pt idx="24">
                  <c:v>527.97845458984375</c:v>
                </c:pt>
                <c:pt idx="25">
                  <c:v>587.01556396484375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PAN-CHI(3A)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6">
                  <c:v>206.35345458984375</c:v>
                </c:pt>
                <c:pt idx="7">
                  <c:v>138.56367492675781</c:v>
                </c:pt>
                <c:pt idx="8">
                  <c:v>76.841964721679688</c:v>
                </c:pt>
                <c:pt idx="9">
                  <c:v>24.448883056640625</c:v>
                </c:pt>
                <c:pt idx="10">
                  <c:v>-5.8266186714172363</c:v>
                </c:pt>
                <c:pt idx="11">
                  <c:v>-18.419343948364258</c:v>
                </c:pt>
                <c:pt idx="12">
                  <c:v>-18.933231353759766</c:v>
                </c:pt>
                <c:pt idx="13">
                  <c:v>-11.600467681884766</c:v>
                </c:pt>
                <c:pt idx="14">
                  <c:v>-1.2948404550552368</c:v>
                </c:pt>
                <c:pt idx="15">
                  <c:v>13.788352966308594</c:v>
                </c:pt>
                <c:pt idx="16">
                  <c:v>34.224800109863281</c:v>
                </c:pt>
                <c:pt idx="17">
                  <c:v>55.444313049316406</c:v>
                </c:pt>
                <c:pt idx="18">
                  <c:v>78.05108642578125</c:v>
                </c:pt>
                <c:pt idx="19">
                  <c:v>100.73847961425781</c:v>
                </c:pt>
                <c:pt idx="20">
                  <c:v>209.94062805175781</c:v>
                </c:pt>
                <c:pt idx="21">
                  <c:v>326.01821899414063</c:v>
                </c:pt>
                <c:pt idx="22">
                  <c:v>444.35195922851563</c:v>
                </c:pt>
                <c:pt idx="23">
                  <c:v>501.71246337890625</c:v>
                </c:pt>
                <c:pt idx="24">
                  <c:v>559.93975830078125</c:v>
                </c:pt>
                <c:pt idx="25">
                  <c:v>618.6688232421875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LSA-VEL(51)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-344.85134887695313</c:v>
                      </c:pt>
                      <c:pt idx="10">
                        <c:v>-347.46286010742188</c:v>
                      </c:pt>
                      <c:pt idx="11">
                        <c:v>-344.7720947265625</c:v>
                      </c:pt>
                      <c:pt idx="12">
                        <c:v>-342.95123291015625</c:v>
                      </c:pt>
                      <c:pt idx="13">
                        <c:v>-338.01324462890625</c:v>
                      </c:pt>
                      <c:pt idx="14">
                        <c:v>-310.12774658203125</c:v>
                      </c:pt>
                      <c:pt idx="15">
                        <c:v>-268.45120239257813</c:v>
                      </c:pt>
                      <c:pt idx="16">
                        <c:v>-224.05247497558594</c:v>
                      </c:pt>
                      <c:pt idx="17">
                        <c:v>-135.83036804199219</c:v>
                      </c:pt>
                      <c:pt idx="18">
                        <c:v>-26.518732070922852</c:v>
                      </c:pt>
                      <c:pt idx="19">
                        <c:v>85.088615417480469</c:v>
                      </c:pt>
                      <c:pt idx="20">
                        <c:v>125.32056427001953</c:v>
                      </c:pt>
                      <c:pt idx="21">
                        <c:v>138.54212951660156</c:v>
                      </c:pt>
                      <c:pt idx="22">
                        <c:v>147.07344055175781</c:v>
                      </c:pt>
                      <c:pt idx="23">
                        <c:v>154.12713623046875</c:v>
                      </c:pt>
                      <c:pt idx="24">
                        <c:v>160.38951110839844</c:v>
                      </c:pt>
                      <c:pt idx="25">
                        <c:v>159.96188354492188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LSA-VEL(51)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6">
                        <c:v>214.76890563964844</c:v>
                      </c:pt>
                      <c:pt idx="7">
                        <c:v>110.26471710205078</c:v>
                      </c:pt>
                      <c:pt idx="8">
                        <c:v>40.980503082275391</c:v>
                      </c:pt>
                      <c:pt idx="9">
                        <c:v>1.2752292156219482</c:v>
                      </c:pt>
                      <c:pt idx="10">
                        <c:v>-19.822807312011719</c:v>
                      </c:pt>
                      <c:pt idx="11">
                        <c:v>-18.830108642578125</c:v>
                      </c:pt>
                      <c:pt idx="12">
                        <c:v>-8.0027828216552734</c:v>
                      </c:pt>
                      <c:pt idx="13">
                        <c:v>6.9310131072998047</c:v>
                      </c:pt>
                      <c:pt idx="14">
                        <c:v>23.912664413452148</c:v>
                      </c:pt>
                      <c:pt idx="15">
                        <c:v>40.580032348632813</c:v>
                      </c:pt>
                      <c:pt idx="16">
                        <c:v>57.234634399414063</c:v>
                      </c:pt>
                      <c:pt idx="17">
                        <c:v>75.681236267089844</c:v>
                      </c:pt>
                      <c:pt idx="18">
                        <c:v>95.594711303710938</c:v>
                      </c:pt>
                      <c:pt idx="19">
                        <c:v>125.47948455810547</c:v>
                      </c:pt>
                      <c:pt idx="20">
                        <c:v>221.72186279296875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2">
                  <c:v>-110.80393981933594</c:v>
                </c:pt>
                <c:pt idx="3">
                  <c:v>-188.50210571289063</c:v>
                </c:pt>
                <c:pt idx="4">
                  <c:v>-240.68621826171875</c:v>
                </c:pt>
                <c:pt idx="5">
                  <c:v>-282.68130493164063</c:v>
                </c:pt>
                <c:pt idx="6">
                  <c:v>-315.04989624023438</c:v>
                </c:pt>
                <c:pt idx="7">
                  <c:v>-341.0008544921875</c:v>
                </c:pt>
                <c:pt idx="8">
                  <c:v>-357.6817626953125</c:v>
                </c:pt>
                <c:pt idx="9">
                  <c:v>-361.10848999023438</c:v>
                </c:pt>
                <c:pt idx="10">
                  <c:v>-363.90838623046875</c:v>
                </c:pt>
                <c:pt idx="11">
                  <c:v>-361.76162719726563</c:v>
                </c:pt>
                <c:pt idx="12">
                  <c:v>-359.37112426757813</c:v>
                </c:pt>
                <c:pt idx="13">
                  <c:v>-347.0882568359375</c:v>
                </c:pt>
                <c:pt idx="14">
                  <c:v>-315.1943359375</c:v>
                </c:pt>
                <c:pt idx="15">
                  <c:v>-273.508544921875</c:v>
                </c:pt>
                <c:pt idx="16">
                  <c:v>-229.01556396484375</c:v>
                </c:pt>
                <c:pt idx="17">
                  <c:v>-135.13543701171875</c:v>
                </c:pt>
                <c:pt idx="18">
                  <c:v>-25.836769104003906</c:v>
                </c:pt>
                <c:pt idx="19">
                  <c:v>85.752891540527344</c:v>
                </c:pt>
                <c:pt idx="20">
                  <c:v>106.53810119628906</c:v>
                </c:pt>
                <c:pt idx="21">
                  <c:v>118.72940063476563</c:v>
                </c:pt>
                <c:pt idx="22">
                  <c:v>125.99559020996094</c:v>
                </c:pt>
                <c:pt idx="23">
                  <c:v>133.81846618652344</c:v>
                </c:pt>
                <c:pt idx="24">
                  <c:v>141.695068359375</c:v>
                </c:pt>
                <c:pt idx="25">
                  <c:v>139.33078002929688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LSA-VEL(51)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9">
                  <c:v>-344.85134887695313</c:v>
                </c:pt>
                <c:pt idx="10">
                  <c:v>-347.46286010742188</c:v>
                </c:pt>
                <c:pt idx="11">
                  <c:v>-344.7720947265625</c:v>
                </c:pt>
                <c:pt idx="12">
                  <c:v>-342.95123291015625</c:v>
                </c:pt>
                <c:pt idx="13">
                  <c:v>-338.01324462890625</c:v>
                </c:pt>
                <c:pt idx="14">
                  <c:v>-310.12774658203125</c:v>
                </c:pt>
                <c:pt idx="15">
                  <c:v>-268.45120239257813</c:v>
                </c:pt>
                <c:pt idx="16">
                  <c:v>-224.05247497558594</c:v>
                </c:pt>
                <c:pt idx="17">
                  <c:v>-135.83036804199219</c:v>
                </c:pt>
                <c:pt idx="18">
                  <c:v>-26.518732070922852</c:v>
                </c:pt>
                <c:pt idx="19">
                  <c:v>85.088615417480469</c:v>
                </c:pt>
                <c:pt idx="20">
                  <c:v>125.32056427001953</c:v>
                </c:pt>
                <c:pt idx="21">
                  <c:v>138.54212951660156</c:v>
                </c:pt>
                <c:pt idx="22">
                  <c:v>147.07344055175781</c:v>
                </c:pt>
                <c:pt idx="23">
                  <c:v>154.12713623046875</c:v>
                </c:pt>
                <c:pt idx="24">
                  <c:v>160.38951110839844</c:v>
                </c:pt>
                <c:pt idx="25">
                  <c:v>159.96188354492188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2">
                  <c:v>395.9742431640625</c:v>
                </c:pt>
                <c:pt idx="3">
                  <c:v>242.71363830566406</c:v>
                </c:pt>
                <c:pt idx="4">
                  <c:v>132.74948120117188</c:v>
                </c:pt>
                <c:pt idx="5">
                  <c:v>57.587699890136719</c:v>
                </c:pt>
                <c:pt idx="6">
                  <c:v>-2.3154568672180176</c:v>
                </c:pt>
                <c:pt idx="7">
                  <c:v>-41.803627014160156</c:v>
                </c:pt>
                <c:pt idx="8">
                  <c:v>-72.574028015136719</c:v>
                </c:pt>
                <c:pt idx="9">
                  <c:v>-91.699234008789063</c:v>
                </c:pt>
                <c:pt idx="10">
                  <c:v>-100.76480865478516</c:v>
                </c:pt>
                <c:pt idx="11">
                  <c:v>-92.941520690917969</c:v>
                </c:pt>
                <c:pt idx="12">
                  <c:v>-77.16619873046875</c:v>
                </c:pt>
                <c:pt idx="13">
                  <c:v>-59.111846923828125</c:v>
                </c:pt>
                <c:pt idx="14">
                  <c:v>-39.617252349853516</c:v>
                </c:pt>
                <c:pt idx="15">
                  <c:v>-21.359813690185547</c:v>
                </c:pt>
                <c:pt idx="16">
                  <c:v>-3.15787672996521</c:v>
                </c:pt>
                <c:pt idx="17">
                  <c:v>16.044742584228516</c:v>
                </c:pt>
                <c:pt idx="18">
                  <c:v>36.749782562255859</c:v>
                </c:pt>
                <c:pt idx="19">
                  <c:v>85.985023498535156</c:v>
                </c:pt>
                <c:pt idx="20">
                  <c:v>199.83485412597656</c:v>
                </c:pt>
                <c:pt idx="21">
                  <c:v>315.9400634765625</c:v>
                </c:pt>
                <c:pt idx="22">
                  <c:v>410.84609985351563</c:v>
                </c:pt>
                <c:pt idx="23">
                  <c:v>468.715087890625</c:v>
                </c:pt>
                <c:pt idx="24">
                  <c:v>527.97845458984375</c:v>
                </c:pt>
                <c:pt idx="25">
                  <c:v>587.01556396484375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LSA-VEL(51)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6">
                  <c:v>214.76890563964844</c:v>
                </c:pt>
                <c:pt idx="7">
                  <c:v>110.26471710205078</c:v>
                </c:pt>
                <c:pt idx="8">
                  <c:v>40.980503082275391</c:v>
                </c:pt>
                <c:pt idx="9">
                  <c:v>1.2752292156219482</c:v>
                </c:pt>
                <c:pt idx="10">
                  <c:v>-19.822807312011719</c:v>
                </c:pt>
                <c:pt idx="11">
                  <c:v>-18.830108642578125</c:v>
                </c:pt>
                <c:pt idx="12">
                  <c:v>-8.0027828216552734</c:v>
                </c:pt>
                <c:pt idx="13">
                  <c:v>6.9310131072998047</c:v>
                </c:pt>
                <c:pt idx="14">
                  <c:v>23.912664413452148</c:v>
                </c:pt>
                <c:pt idx="15">
                  <c:v>40.580032348632813</c:v>
                </c:pt>
                <c:pt idx="16">
                  <c:v>57.234634399414063</c:v>
                </c:pt>
                <c:pt idx="17">
                  <c:v>75.681236267089844</c:v>
                </c:pt>
                <c:pt idx="18">
                  <c:v>95.594711303710938</c:v>
                </c:pt>
                <c:pt idx="19">
                  <c:v>125.47948455810547</c:v>
                </c:pt>
                <c:pt idx="20">
                  <c:v>221.72186279296875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PAN-CHI(3A)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9">
                        <c:v>-200.28860473632813</c:v>
                      </c:pt>
                      <c:pt idx="10">
                        <c:v>-224.53045654296875</c:v>
                      </c:pt>
                      <c:pt idx="11">
                        <c:v>-239.13340759277344</c:v>
                      </c:pt>
                      <c:pt idx="12">
                        <c:v>-253.39376831054688</c:v>
                      </c:pt>
                      <c:pt idx="13">
                        <c:v>-263.95172119140625</c:v>
                      </c:pt>
                      <c:pt idx="14">
                        <c:v>-247.27812194824219</c:v>
                      </c:pt>
                      <c:pt idx="15">
                        <c:v>-210.15116882324219</c:v>
                      </c:pt>
                      <c:pt idx="16">
                        <c:v>-173.31562805175781</c:v>
                      </c:pt>
                      <c:pt idx="17">
                        <c:v>-122.81217956542969</c:v>
                      </c:pt>
                      <c:pt idx="18">
                        <c:v>-13.563845634460449</c:v>
                      </c:pt>
                      <c:pt idx="19">
                        <c:v>97.977218627929688</c:v>
                      </c:pt>
                      <c:pt idx="20">
                        <c:v>162.48640441894531</c:v>
                      </c:pt>
                      <c:pt idx="21">
                        <c:v>171.62083435058594</c:v>
                      </c:pt>
                      <c:pt idx="22">
                        <c:v>176.39675903320313</c:v>
                      </c:pt>
                      <c:pt idx="23">
                        <c:v>182.07878112792969</c:v>
                      </c:pt>
                      <c:pt idx="24">
                        <c:v>188.63784790039063</c:v>
                      </c:pt>
                      <c:pt idx="25">
                        <c:v>189.82902526855469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PAN-CHI(3A)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6">
                        <c:v>206.35345458984375</c:v>
                      </c:pt>
                      <c:pt idx="7">
                        <c:v>138.56367492675781</c:v>
                      </c:pt>
                      <c:pt idx="8">
                        <c:v>76.841964721679688</c:v>
                      </c:pt>
                      <c:pt idx="9">
                        <c:v>24.448883056640625</c:v>
                      </c:pt>
                      <c:pt idx="10">
                        <c:v>-5.8266186714172363</c:v>
                      </c:pt>
                      <c:pt idx="11">
                        <c:v>-18.419343948364258</c:v>
                      </c:pt>
                      <c:pt idx="12">
                        <c:v>-18.933231353759766</c:v>
                      </c:pt>
                      <c:pt idx="13">
                        <c:v>-11.600467681884766</c:v>
                      </c:pt>
                      <c:pt idx="14">
                        <c:v>-1.2948404550552368</c:v>
                      </c:pt>
                      <c:pt idx="15">
                        <c:v>13.788352966308594</c:v>
                      </c:pt>
                      <c:pt idx="16">
                        <c:v>34.224800109863281</c:v>
                      </c:pt>
                      <c:pt idx="17">
                        <c:v>55.444313049316406</c:v>
                      </c:pt>
                      <c:pt idx="18">
                        <c:v>78.05108642578125</c:v>
                      </c:pt>
                      <c:pt idx="19">
                        <c:v>100.73847961425781</c:v>
                      </c:pt>
                      <c:pt idx="20">
                        <c:v>209.94062805175781</c:v>
                      </c:pt>
                      <c:pt idx="21">
                        <c:v>326.01821899414063</c:v>
                      </c:pt>
                      <c:pt idx="22">
                        <c:v>444.35195922851563</c:v>
                      </c:pt>
                      <c:pt idx="23">
                        <c:v>501.71246337890625</c:v>
                      </c:pt>
                      <c:pt idx="24">
                        <c:v>559.93975830078125</c:v>
                      </c:pt>
                      <c:pt idx="25">
                        <c:v>618.6688232421875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zoomScaleNormal="100" workbookViewId="0">
      <selection activeCell="B2" sqref="B2:K9"/>
    </sheetView>
  </sheetViews>
  <sheetFormatPr baseColWidth="10" defaultRowHeight="15" x14ac:dyDescent="0.25"/>
  <cols>
    <col min="2" max="2" width="19.570312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-278.25039672851563</v>
      </c>
      <c r="D4" s="9"/>
      <c r="E4" s="9">
        <f>+'6002'!AE11</f>
        <v>0.93</v>
      </c>
      <c r="F4" s="9">
        <f>+'6004'!AC11</f>
        <v>-281.89208984375</v>
      </c>
      <c r="G4" s="9"/>
      <c r="H4" s="9">
        <f>+'6004'!AE11</f>
        <v>0.9</v>
      </c>
      <c r="I4" s="9">
        <f>+'6005'!AC11</f>
        <v>-363.90838623046875</v>
      </c>
      <c r="J4" s="9"/>
      <c r="K4" s="10">
        <f>+'6005'!AE11</f>
        <v>0.95</v>
      </c>
    </row>
    <row r="5" spans="2:11" x14ac:dyDescent="0.25">
      <c r="B5" s="11" t="str">
        <f>+'6002'!B4</f>
        <v>PAN-CHI(3A) Con 4LT</v>
      </c>
      <c r="C5" s="12">
        <f>+'6002'!AC12</f>
        <v>-183.42155456542969</v>
      </c>
      <c r="D5" s="12">
        <f>+'6002'!AD12</f>
        <v>-94.828842163085938</v>
      </c>
      <c r="E5" s="12">
        <f>+'6002'!AE12</f>
        <v>0.93</v>
      </c>
      <c r="F5" s="12">
        <f>+'6004'!AC12</f>
        <v>-195.2596435546875</v>
      </c>
      <c r="G5" s="12">
        <f>+'6004'!AD12</f>
        <v>-86.6324462890625</v>
      </c>
      <c r="H5" s="12">
        <f>+'6004'!AE12</f>
        <v>0.92</v>
      </c>
      <c r="I5" s="12">
        <f>+'6005'!AC12</f>
        <v>-263.95172119140625</v>
      </c>
      <c r="J5" s="12">
        <f>+'6005'!AD12</f>
        <v>-99.9566650390625</v>
      </c>
      <c r="K5" s="13">
        <f>+'6005'!AE12</f>
        <v>0.98</v>
      </c>
    </row>
    <row r="6" spans="2:11" x14ac:dyDescent="0.25">
      <c r="B6" s="11" t="str">
        <f>+'6002'!B5</f>
        <v>LSA-VEL(51) Con 4LT</v>
      </c>
      <c r="C6" s="12">
        <f>+'6002'!AC13</f>
        <v>-269.64334106445313</v>
      </c>
      <c r="D6" s="12">
        <f>+'6002'!AD13</f>
        <v>-8.6070556640625</v>
      </c>
      <c r="E6" s="12">
        <f>+'6002'!AE13</f>
        <v>0.93</v>
      </c>
      <c r="F6" s="12">
        <f>+'6004'!AC13</f>
        <v>-268.82037353515625</v>
      </c>
      <c r="G6" s="12">
        <f>+'6004'!AD13</f>
        <v>-13.07171630859375</v>
      </c>
      <c r="H6" s="12">
        <f>+'6004'!AE13</f>
        <v>0.9</v>
      </c>
      <c r="I6" s="12">
        <f>+'6005'!AC13</f>
        <v>-347.46286010742188</v>
      </c>
      <c r="J6" s="12">
        <f>+'6005'!AD13</f>
        <v>-16.445526123046875</v>
      </c>
      <c r="K6" s="13">
        <f>+'6005'!AE13</f>
        <v>0.95</v>
      </c>
    </row>
    <row r="7" spans="2:11" x14ac:dyDescent="0.25">
      <c r="B7" s="11" t="str">
        <f>+'6002'!B6</f>
        <v>BASE Sin 4LT</v>
      </c>
      <c r="C7" s="12">
        <f>+'6002'!AC14</f>
        <v>-88.033554077148438</v>
      </c>
      <c r="D7" s="12">
        <f>+'6002'!AD14</f>
        <v>-190.21684265136719</v>
      </c>
      <c r="E7" s="12">
        <f>+'6002'!AE14</f>
        <v>0.96</v>
      </c>
      <c r="F7" s="12">
        <f>+'6004'!AC14</f>
        <v>-91.298606872558594</v>
      </c>
      <c r="G7" s="12">
        <f>+'6004'!AD14</f>
        <v>-190.59348297119141</v>
      </c>
      <c r="H7" s="12">
        <f>+'6004'!AE14</f>
        <v>0.95</v>
      </c>
      <c r="I7" s="12">
        <f>+'6005'!AC14</f>
        <v>-100.76480865478516</v>
      </c>
      <c r="J7" s="12">
        <f>+'6005'!AD14</f>
        <v>-263.14357757568359</v>
      </c>
      <c r="K7" s="13">
        <f>+'6005'!AE14</f>
        <v>0.95</v>
      </c>
    </row>
    <row r="8" spans="2:11" x14ac:dyDescent="0.25">
      <c r="B8" s="11" t="str">
        <f>+'6002'!B7</f>
        <v>PAN-CHI(3A) Sin 4LT</v>
      </c>
      <c r="C8" s="12">
        <f>+'6002'!AC15</f>
        <v>-17.270696640014648</v>
      </c>
      <c r="D8" s="12">
        <f>+'6002'!AD15</f>
        <v>-260.97970008850098</v>
      </c>
      <c r="E8" s="12">
        <f>+'6002'!AE15</f>
        <v>0.97</v>
      </c>
      <c r="F8" s="12">
        <f>+'6004'!AC15</f>
        <v>-18.381504058837891</v>
      </c>
      <c r="G8" s="12">
        <f>+'6004'!AD15</f>
        <v>-263.51058578491211</v>
      </c>
      <c r="H8" s="12">
        <f>+'6004'!AE15</f>
        <v>0.97</v>
      </c>
      <c r="I8" s="12">
        <f>+'6005'!AC15</f>
        <v>-18.933231353759766</v>
      </c>
      <c r="J8" s="12">
        <f>+'6005'!AD15</f>
        <v>-344.97515487670898</v>
      </c>
      <c r="K8" s="13">
        <f>+'6005'!AE15</f>
        <v>0.97</v>
      </c>
    </row>
    <row r="9" spans="2:11" ht="15.75" thickBot="1" x14ac:dyDescent="0.3">
      <c r="B9" s="14" t="str">
        <f>+'6002'!B8</f>
        <v>LSA-VEL(51) Sin 4LT</v>
      </c>
      <c r="C9" s="15">
        <f>+'6002'!AC16</f>
        <v>-18.264093399047852</v>
      </c>
      <c r="D9" s="15">
        <f>+'6002'!AD16</f>
        <v>-259.98630332946777</v>
      </c>
      <c r="E9" s="15">
        <f>+'6002'!AE16</f>
        <v>0.97</v>
      </c>
      <c r="F9" s="15">
        <f>+'6004'!AC16</f>
        <v>-19.291934967041016</v>
      </c>
      <c r="G9" s="15">
        <f>+'6004'!AD16</f>
        <v>-262.60015487670898</v>
      </c>
      <c r="H9" s="15">
        <f>+'6004'!AE16</f>
        <v>0.96</v>
      </c>
      <c r="I9" s="15">
        <f>+'6005'!AC16</f>
        <v>-19.822807312011719</v>
      </c>
      <c r="J9" s="15">
        <f>+'6005'!AD16</f>
        <v>-344.08557891845703</v>
      </c>
      <c r="K9" s="16">
        <f>+'6005'!AE16</f>
        <v>0.95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D15" sqref="D15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109.10964965820313</v>
      </c>
      <c r="D3" s="3">
        <v>115.51021575927734</v>
      </c>
      <c r="E3" s="3">
        <v>122.31650543212891</v>
      </c>
      <c r="F3" s="3">
        <v>124.08906555175781</v>
      </c>
      <c r="G3" s="3">
        <v>118.22518157958984</v>
      </c>
      <c r="H3" s="3">
        <v>112.48749542236328</v>
      </c>
      <c r="I3" s="3">
        <v>106.45056915283203</v>
      </c>
      <c r="J3" s="3">
        <v>96.230667114257813</v>
      </c>
      <c r="K3" s="3">
        <v>83.30413818359375</v>
      </c>
      <c r="L3" s="3">
        <v>22.183687210083008</v>
      </c>
      <c r="M3" s="3">
        <v>-85.513595581054688</v>
      </c>
      <c r="N3" s="3">
        <v>-171.89784240722656</v>
      </c>
      <c r="O3" s="3">
        <v>-191.00531005859375</v>
      </c>
      <c r="P3" s="3">
        <v>-208.91567993164063</v>
      </c>
      <c r="Q3" s="3">
        <v>-227.27677917480469</v>
      </c>
      <c r="R3" s="3">
        <v>-246.27333068847656</v>
      </c>
      <c r="S3" s="3">
        <v>-263.74172973632813</v>
      </c>
      <c r="T3" s="3">
        <v>-278.25039672851563</v>
      </c>
      <c r="U3" s="3">
        <v>-277.15524291992188</v>
      </c>
      <c r="V3" s="3">
        <v>-271.96389770507813</v>
      </c>
      <c r="W3" s="3">
        <v>-268.26849365234375</v>
      </c>
      <c r="X3" s="3">
        <v>-263.22900390625</v>
      </c>
      <c r="Y3" s="3">
        <v>-252.11134338378906</v>
      </c>
      <c r="Z3" s="3">
        <v>-238.89677429199219</v>
      </c>
      <c r="AA3" s="3">
        <v>-223.41807556152344</v>
      </c>
      <c r="AB3" s="3">
        <v>-206.38804626464844</v>
      </c>
      <c r="AC3" s="3">
        <f t="shared" ref="AC3:AC8" si="0">+MIN(C3:W3)</f>
        <v>-278.25039672851563</v>
      </c>
    </row>
    <row r="4" spans="1:31" x14ac:dyDescent="0.25">
      <c r="A4" s="5">
        <v>6002</v>
      </c>
      <c r="B4" s="5" t="s">
        <v>11</v>
      </c>
      <c r="C4" s="3">
        <v>152.66366577148438</v>
      </c>
      <c r="D4" s="3">
        <v>157.60115051269531</v>
      </c>
      <c r="E4" s="3">
        <v>162.74276733398438</v>
      </c>
      <c r="F4" s="3">
        <v>164.59689331054688</v>
      </c>
      <c r="G4" s="3">
        <v>160.13568115234375</v>
      </c>
      <c r="H4" s="3">
        <v>155.97422790527344</v>
      </c>
      <c r="I4" s="3">
        <v>150.93692016601563</v>
      </c>
      <c r="J4" s="3">
        <v>142.96272277832031</v>
      </c>
      <c r="K4" s="3">
        <v>130.82688903808594</v>
      </c>
      <c r="L4" s="3">
        <v>68.740776062011719</v>
      </c>
      <c r="M4" s="3">
        <v>-37.006858825683594</v>
      </c>
      <c r="N4" s="3">
        <v>-115.44882965087891</v>
      </c>
      <c r="O4" s="3">
        <v>-128.44889831542969</v>
      </c>
      <c r="P4" s="3">
        <v>-139.76579284667969</v>
      </c>
      <c r="Q4" s="3">
        <v>-152.04412841796875</v>
      </c>
      <c r="R4" s="3">
        <v>-165.6048583984375</v>
      </c>
      <c r="S4" s="3">
        <v>-176.75413513183594</v>
      </c>
      <c r="T4" s="3">
        <v>-183.42155456542969</v>
      </c>
      <c r="U4" s="3">
        <v>-173.08384704589844</v>
      </c>
      <c r="V4" s="3">
        <v>-161.8792724609375</v>
      </c>
      <c r="W4" s="3">
        <v>-152.41107177734375</v>
      </c>
      <c r="AC4" s="3">
        <f t="shared" si="0"/>
        <v>-183.42155456542969</v>
      </c>
    </row>
    <row r="5" spans="1:31" x14ac:dyDescent="0.25">
      <c r="A5" s="5">
        <v>6002</v>
      </c>
      <c r="B5" s="5" t="s">
        <v>14</v>
      </c>
      <c r="C5" s="3">
        <v>126.46278381347656</v>
      </c>
      <c r="D5" s="3">
        <v>133.81655883789063</v>
      </c>
      <c r="E5" s="3">
        <v>138.97677612304688</v>
      </c>
      <c r="F5" s="3">
        <v>141.63336181640625</v>
      </c>
      <c r="G5" s="3">
        <v>136.95906066894531</v>
      </c>
      <c r="H5" s="3">
        <v>131.31607055664063</v>
      </c>
      <c r="I5" s="3">
        <v>121.94440460205078</v>
      </c>
      <c r="J5" s="3">
        <v>112.47683715820313</v>
      </c>
      <c r="K5" s="3">
        <v>88.261260986328125</v>
      </c>
      <c r="L5" s="3">
        <v>23.816507339477539</v>
      </c>
      <c r="M5" s="3">
        <v>-83.892288208007813</v>
      </c>
      <c r="N5" s="3">
        <v>-167.03671264648438</v>
      </c>
      <c r="O5" s="3">
        <v>-186.11317443847656</v>
      </c>
      <c r="P5" s="3">
        <v>-203.99143981933594</v>
      </c>
      <c r="Q5" s="3">
        <v>-222.51399230957031</v>
      </c>
      <c r="R5" s="3">
        <v>-241.249267578125</v>
      </c>
      <c r="S5" s="3">
        <v>-258.68505859375</v>
      </c>
      <c r="T5" s="3">
        <v>-269.64334106445313</v>
      </c>
      <c r="U5" s="3">
        <v>-263.74932861328125</v>
      </c>
      <c r="V5" s="3">
        <v>-258.63662719726563</v>
      </c>
      <c r="W5" s="3">
        <v>-255.73565673828125</v>
      </c>
      <c r="X5" s="3">
        <v>-250.93684387207031</v>
      </c>
      <c r="Y5" s="3">
        <v>-239.47550964355469</v>
      </c>
      <c r="Z5" s="3">
        <v>-227.27410888671875</v>
      </c>
      <c r="AA5" s="3">
        <v>-211.98954772949219</v>
      </c>
      <c r="AB5" s="3">
        <v>-192.85528564453125</v>
      </c>
      <c r="AC5" s="3">
        <f t="shared" si="0"/>
        <v>-269.64334106445313</v>
      </c>
    </row>
    <row r="6" spans="1:31" x14ac:dyDescent="0.25">
      <c r="A6" s="5">
        <v>6002</v>
      </c>
      <c r="B6" s="5" t="s">
        <v>13</v>
      </c>
      <c r="C6" s="3">
        <v>407.59759521484375</v>
      </c>
      <c r="D6" s="3">
        <v>367.66427612304688</v>
      </c>
      <c r="E6" s="3">
        <v>327.84060668945313</v>
      </c>
      <c r="F6" s="3">
        <v>277.78216552734375</v>
      </c>
      <c r="G6" s="3">
        <v>162.34416198730469</v>
      </c>
      <c r="H6" s="3">
        <v>51.179195404052734</v>
      </c>
      <c r="I6" s="3">
        <v>28.668317794799805</v>
      </c>
      <c r="J6" s="3">
        <v>10.985474586486816</v>
      </c>
      <c r="K6" s="3">
        <v>-5.1675934791564941</v>
      </c>
      <c r="L6" s="3">
        <v>-20.494184494018555</v>
      </c>
      <c r="M6" s="3">
        <v>-36.938556671142578</v>
      </c>
      <c r="N6" s="3">
        <v>-54.233360290527344</v>
      </c>
      <c r="O6" s="3">
        <v>-70.217308044433594</v>
      </c>
      <c r="P6" s="3">
        <v>-84.556655883789063</v>
      </c>
      <c r="Q6" s="3">
        <v>-88.033554077148438</v>
      </c>
      <c r="R6" s="3">
        <v>-84.078903198242188</v>
      </c>
      <c r="S6" s="3">
        <v>-72.599021911621094</v>
      </c>
      <c r="T6" s="3">
        <v>-55.629337310791016</v>
      </c>
      <c r="U6" s="3">
        <v>-34.152858734130859</v>
      </c>
      <c r="V6" s="3">
        <v>-9.6396293640136719</v>
      </c>
      <c r="W6" s="3">
        <v>31.989809036254883</v>
      </c>
      <c r="X6" s="3">
        <v>80.145553588867188</v>
      </c>
      <c r="Y6" s="3">
        <v>161.59468078613281</v>
      </c>
      <c r="Z6" s="3"/>
      <c r="AA6" s="3"/>
      <c r="AB6" s="3"/>
      <c r="AC6" s="3">
        <f t="shared" si="0"/>
        <v>-88.033554077148438</v>
      </c>
    </row>
    <row r="7" spans="1:31" x14ac:dyDescent="0.25">
      <c r="A7" s="5">
        <v>6002</v>
      </c>
      <c r="B7" s="5" t="s">
        <v>12</v>
      </c>
      <c r="C7" s="3">
        <v>445.90921020507813</v>
      </c>
      <c r="D7" s="3">
        <v>404.34738159179688</v>
      </c>
      <c r="E7" s="3">
        <v>363.75607299804688</v>
      </c>
      <c r="F7" s="3">
        <v>313.31887817382813</v>
      </c>
      <c r="G7" s="3">
        <v>200.40626525878906</v>
      </c>
      <c r="H7" s="3">
        <v>90.510383605957031</v>
      </c>
      <c r="I7" s="3">
        <v>73.209991455078125</v>
      </c>
      <c r="J7" s="3">
        <v>53.059555053710938</v>
      </c>
      <c r="K7" s="3">
        <v>34.033576965332031</v>
      </c>
      <c r="L7" s="3">
        <v>15.700815200805664</v>
      </c>
      <c r="M7" s="3">
        <v>2.061028003692627</v>
      </c>
      <c r="N7" s="3">
        <v>-7.2159910202026367</v>
      </c>
      <c r="O7" s="3">
        <v>-13.538019180297852</v>
      </c>
      <c r="P7" s="3">
        <v>-17.270696640014648</v>
      </c>
      <c r="Q7" s="3">
        <v>-14.536153793334961</v>
      </c>
      <c r="R7" s="3">
        <v>-4.560157299041748</v>
      </c>
      <c r="S7" s="3">
        <v>13.23082160949707</v>
      </c>
      <c r="T7" s="3">
        <v>38.587043762207031</v>
      </c>
      <c r="U7" s="3">
        <v>69.337623596191406</v>
      </c>
      <c r="V7" s="3">
        <v>109.95433044433594</v>
      </c>
      <c r="W7" s="3">
        <v>161.1177978515625</v>
      </c>
      <c r="X7" s="3">
        <v>238.48516845703125</v>
      </c>
      <c r="Z7" s="3"/>
      <c r="AC7" s="3">
        <f t="shared" si="0"/>
        <v>-17.270696640014648</v>
      </c>
    </row>
    <row r="8" spans="1:31" x14ac:dyDescent="0.25">
      <c r="A8" s="5">
        <v>6002</v>
      </c>
      <c r="B8" s="5" t="s">
        <v>15</v>
      </c>
      <c r="C8" s="3">
        <v>407.59759521484375</v>
      </c>
      <c r="D8" s="3">
        <v>375.565673828125</v>
      </c>
      <c r="E8" s="3">
        <v>355.39401245117188</v>
      </c>
      <c r="F8" s="3">
        <v>293.9224853515625</v>
      </c>
      <c r="G8" s="3">
        <v>180.35566711425781</v>
      </c>
      <c r="H8" s="3">
        <v>97.281524658203125</v>
      </c>
      <c r="I8" s="3">
        <v>80.421737670898438</v>
      </c>
      <c r="J8" s="3">
        <v>63.300399780273438</v>
      </c>
      <c r="K8" s="3">
        <v>47.845073699951172</v>
      </c>
      <c r="L8" s="3">
        <v>33.902614593505859</v>
      </c>
      <c r="M8" s="3">
        <v>19.347658157348633</v>
      </c>
      <c r="N8" s="3">
        <v>4.1262669563293457</v>
      </c>
      <c r="O8" s="3">
        <v>-9.1911745071411133</v>
      </c>
      <c r="P8" s="3">
        <v>-18.264093399047852</v>
      </c>
      <c r="Q8" s="3">
        <v>-17.898164749145508</v>
      </c>
      <c r="R8" s="3">
        <v>-2.5443763732910156</v>
      </c>
      <c r="S8" s="3">
        <v>22.082075119018555</v>
      </c>
      <c r="T8" s="3">
        <v>77.289947509765625</v>
      </c>
      <c r="AC8" s="3">
        <f t="shared" si="0"/>
        <v>-18.264093399047852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M16" si="1">+HLOOKUP(C$10,$C$2:$AB$8,$A11,FALSE)</f>
        <v>-206.38804626464844</v>
      </c>
      <c r="D11" s="3">
        <f t="shared" si="1"/>
        <v>-223.41807556152344</v>
      </c>
      <c r="E11" s="3">
        <f t="shared" si="1"/>
        <v>-238.89677429199219</v>
      </c>
      <c r="F11" s="3">
        <f t="shared" si="1"/>
        <v>-252.11134338378906</v>
      </c>
      <c r="G11" s="3">
        <f t="shared" si="1"/>
        <v>-263.22900390625</v>
      </c>
      <c r="H11" s="3">
        <f t="shared" si="1"/>
        <v>-268.26849365234375</v>
      </c>
      <c r="I11" s="3">
        <f t="shared" si="1"/>
        <v>-271.96389770507813</v>
      </c>
      <c r="J11" s="3">
        <f t="shared" si="1"/>
        <v>-277.15524291992188</v>
      </c>
      <c r="K11" s="3">
        <f t="shared" si="1"/>
        <v>-278.25039672851563</v>
      </c>
      <c r="L11" s="3">
        <f t="shared" si="1"/>
        <v>-263.74172973632813</v>
      </c>
      <c r="M11" s="3">
        <f t="shared" si="1"/>
        <v>-246.27333068847656</v>
      </c>
      <c r="N11" s="3">
        <f>+HLOOKUP(N$10,$C$2:$AB$8,$A11,FALSE)</f>
        <v>-227.27677917480469</v>
      </c>
      <c r="O11" s="3">
        <f>+HLOOKUP(O$10,$C$2:$AB$8,$A11,FALSE)</f>
        <v>-208.91567993164063</v>
      </c>
      <c r="P11" s="3">
        <f t="shared" ref="P11:AB16" si="2">+HLOOKUP(P$10,$C$2:$AB$8,$A11,FALSE)</f>
        <v>-191.00531005859375</v>
      </c>
      <c r="Q11" s="3">
        <f t="shared" si="2"/>
        <v>-171.89784240722656</v>
      </c>
      <c r="R11" s="3">
        <f t="shared" si="2"/>
        <v>-85.513595581054688</v>
      </c>
      <c r="S11" s="3">
        <f t="shared" si="2"/>
        <v>22.183687210083008</v>
      </c>
      <c r="T11" s="3">
        <f t="shared" si="2"/>
        <v>83.30413818359375</v>
      </c>
      <c r="U11" s="3">
        <f t="shared" si="2"/>
        <v>96.230667114257813</v>
      </c>
      <c r="V11" s="3">
        <f t="shared" si="2"/>
        <v>106.45056915283203</v>
      </c>
      <c r="W11" s="3">
        <f t="shared" si="2"/>
        <v>112.48749542236328</v>
      </c>
      <c r="X11" s="3">
        <f t="shared" si="2"/>
        <v>118.22518157958984</v>
      </c>
      <c r="Y11" s="3">
        <f t="shared" si="2"/>
        <v>124.08906555175781</v>
      </c>
      <c r="Z11" s="3">
        <f t="shared" si="2"/>
        <v>122.31650543212891</v>
      </c>
      <c r="AA11" s="3">
        <f t="shared" si="2"/>
        <v>115.51021575927734</v>
      </c>
      <c r="AB11" s="3">
        <f t="shared" si="2"/>
        <v>109.10964965820313</v>
      </c>
      <c r="AC11" s="3">
        <f t="shared" ref="AC11:AC16" si="3">+MIN(C11:W11)</f>
        <v>-278.25039672851563</v>
      </c>
      <c r="AE11" s="1">
        <f>+HLOOKUP($AC11,$C11:$AB$17,7,FALSE)</f>
        <v>0.93</v>
      </c>
    </row>
    <row r="12" spans="1:31" x14ac:dyDescent="0.25">
      <c r="A12" s="5">
        <f>+A11+1</f>
        <v>3</v>
      </c>
      <c r="B12" s="5" t="str">
        <f t="shared" ref="B12:B15" si="4">+B4</f>
        <v>PAN-CHI(3A) Con 4LT</v>
      </c>
      <c r="C12" s="3"/>
      <c r="D12" s="3"/>
      <c r="E12" s="3"/>
      <c r="F12" s="3"/>
      <c r="G12" s="3"/>
      <c r="H12" s="3">
        <f t="shared" si="1"/>
        <v>-152.41107177734375</v>
      </c>
      <c r="I12" s="3">
        <f t="shared" si="1"/>
        <v>-161.8792724609375</v>
      </c>
      <c r="J12" s="3">
        <f t="shared" si="1"/>
        <v>-173.08384704589844</v>
      </c>
      <c r="K12" s="3">
        <f t="shared" si="1"/>
        <v>-183.42155456542969</v>
      </c>
      <c r="L12" s="3">
        <f t="shared" si="1"/>
        <v>-176.75413513183594</v>
      </c>
      <c r="M12" s="3">
        <f t="shared" si="1"/>
        <v>-165.6048583984375</v>
      </c>
      <c r="N12" s="3">
        <f t="shared" ref="N12:O16" si="5">+HLOOKUP(N$10,$C$2:$AB$8,$A12,FALSE)</f>
        <v>-152.04412841796875</v>
      </c>
      <c r="O12" s="3">
        <f t="shared" si="5"/>
        <v>-139.76579284667969</v>
      </c>
      <c r="P12" s="3">
        <f t="shared" si="2"/>
        <v>-128.44889831542969</v>
      </c>
      <c r="Q12" s="3">
        <f t="shared" si="2"/>
        <v>-115.44882965087891</v>
      </c>
      <c r="R12" s="3">
        <f t="shared" si="2"/>
        <v>-37.006858825683594</v>
      </c>
      <c r="S12" s="3">
        <f t="shared" si="2"/>
        <v>68.740776062011719</v>
      </c>
      <c r="T12" s="3">
        <f t="shared" si="2"/>
        <v>130.82688903808594</v>
      </c>
      <c r="U12" s="3">
        <f t="shared" si="2"/>
        <v>142.96272277832031</v>
      </c>
      <c r="V12" s="3">
        <f t="shared" si="2"/>
        <v>150.93692016601563</v>
      </c>
      <c r="W12" s="3">
        <f t="shared" si="2"/>
        <v>155.97422790527344</v>
      </c>
      <c r="X12" s="3">
        <f t="shared" si="2"/>
        <v>160.13568115234375</v>
      </c>
      <c r="Y12" s="3">
        <f t="shared" si="2"/>
        <v>164.59689331054688</v>
      </c>
      <c r="Z12" s="3">
        <f t="shared" si="2"/>
        <v>162.74276733398438</v>
      </c>
      <c r="AA12" s="3">
        <f t="shared" si="2"/>
        <v>157.60115051269531</v>
      </c>
      <c r="AB12" s="3">
        <f t="shared" si="2"/>
        <v>152.66366577148438</v>
      </c>
      <c r="AC12" s="3">
        <f t="shared" si="3"/>
        <v>-183.42155456542969</v>
      </c>
      <c r="AD12" s="3">
        <f>+$AC$11-AC12</f>
        <v>-94.828842163085938</v>
      </c>
      <c r="AE12" s="1">
        <f>+HLOOKUP($AC12,$C12:$AB$17,6,FALSE)</f>
        <v>0.93</v>
      </c>
    </row>
    <row r="13" spans="1:31" x14ac:dyDescent="0.25">
      <c r="A13" s="5">
        <f t="shared" ref="A13:A16" si="6">+A12+1</f>
        <v>4</v>
      </c>
      <c r="B13" s="5" t="str">
        <f t="shared" si="4"/>
        <v>LSA-VEL(51) Con 4LT</v>
      </c>
      <c r="C13" s="3">
        <f t="shared" si="1"/>
        <v>-192.85528564453125</v>
      </c>
      <c r="D13" s="3">
        <f t="shared" si="1"/>
        <v>-211.98954772949219</v>
      </c>
      <c r="E13" s="3">
        <f t="shared" si="1"/>
        <v>-227.27410888671875</v>
      </c>
      <c r="F13" s="3">
        <f t="shared" si="1"/>
        <v>-239.47550964355469</v>
      </c>
      <c r="G13" s="3">
        <f t="shared" si="1"/>
        <v>-250.93684387207031</v>
      </c>
      <c r="H13" s="3">
        <f t="shared" si="1"/>
        <v>-255.73565673828125</v>
      </c>
      <c r="I13" s="3">
        <f t="shared" si="1"/>
        <v>-258.63662719726563</v>
      </c>
      <c r="J13" s="3">
        <f t="shared" si="1"/>
        <v>-263.74932861328125</v>
      </c>
      <c r="K13" s="3">
        <f t="shared" si="1"/>
        <v>-269.64334106445313</v>
      </c>
      <c r="L13" s="3">
        <f t="shared" si="1"/>
        <v>-258.68505859375</v>
      </c>
      <c r="M13" s="3">
        <f t="shared" si="1"/>
        <v>-241.249267578125</v>
      </c>
      <c r="N13" s="3">
        <f t="shared" si="5"/>
        <v>-222.51399230957031</v>
      </c>
      <c r="O13" s="3">
        <f t="shared" si="5"/>
        <v>-203.99143981933594</v>
      </c>
      <c r="P13" s="3">
        <f t="shared" si="2"/>
        <v>-186.11317443847656</v>
      </c>
      <c r="Q13" s="3">
        <f t="shared" si="2"/>
        <v>-167.03671264648438</v>
      </c>
      <c r="R13" s="3">
        <f t="shared" si="2"/>
        <v>-83.892288208007813</v>
      </c>
      <c r="S13" s="3">
        <f t="shared" si="2"/>
        <v>23.816507339477539</v>
      </c>
      <c r="T13" s="3">
        <f t="shared" si="2"/>
        <v>88.261260986328125</v>
      </c>
      <c r="U13" s="3">
        <f t="shared" si="2"/>
        <v>112.47683715820313</v>
      </c>
      <c r="V13" s="3">
        <f t="shared" si="2"/>
        <v>121.94440460205078</v>
      </c>
      <c r="W13" s="3">
        <f t="shared" si="2"/>
        <v>131.31607055664063</v>
      </c>
      <c r="X13" s="3">
        <f t="shared" si="2"/>
        <v>136.95906066894531</v>
      </c>
      <c r="Y13" s="3">
        <f t="shared" si="2"/>
        <v>141.63336181640625</v>
      </c>
      <c r="Z13" s="3">
        <f t="shared" si="2"/>
        <v>138.97677612304688</v>
      </c>
      <c r="AA13" s="3">
        <f t="shared" si="2"/>
        <v>133.81655883789063</v>
      </c>
      <c r="AB13" s="3">
        <f t="shared" si="2"/>
        <v>126.46278381347656</v>
      </c>
      <c r="AC13" s="3">
        <f t="shared" si="3"/>
        <v>-269.64334106445313</v>
      </c>
      <c r="AD13" s="3">
        <f t="shared" ref="AD13:AD16" si="7">+$AC$11-AC13</f>
        <v>-8.6070556640625</v>
      </c>
      <c r="AE13" s="1">
        <f>+HLOOKUP($AC13,$C13:$AB$17,5,FALSE)</f>
        <v>0.93</v>
      </c>
    </row>
    <row r="14" spans="1:31" x14ac:dyDescent="0.25">
      <c r="A14" s="5">
        <f t="shared" si="6"/>
        <v>5</v>
      </c>
      <c r="B14" s="5" t="str">
        <f t="shared" si="4"/>
        <v>BASE Sin 4LT</v>
      </c>
      <c r="C14" s="3"/>
      <c r="D14" s="3"/>
      <c r="E14" s="3"/>
      <c r="F14" s="3">
        <f t="shared" si="1"/>
        <v>161.59468078613281</v>
      </c>
      <c r="G14" s="3">
        <f t="shared" si="1"/>
        <v>80.145553588867188</v>
      </c>
      <c r="H14" s="3">
        <f t="shared" si="1"/>
        <v>31.989809036254883</v>
      </c>
      <c r="I14" s="3">
        <f t="shared" si="1"/>
        <v>-9.6396293640136719</v>
      </c>
      <c r="J14" s="3">
        <f t="shared" si="1"/>
        <v>-34.152858734130859</v>
      </c>
      <c r="K14" s="3">
        <f t="shared" si="1"/>
        <v>-55.629337310791016</v>
      </c>
      <c r="L14" s="3">
        <f t="shared" si="1"/>
        <v>-72.599021911621094</v>
      </c>
      <c r="M14" s="3">
        <f t="shared" si="1"/>
        <v>-84.078903198242188</v>
      </c>
      <c r="N14" s="3">
        <f t="shared" si="5"/>
        <v>-88.033554077148438</v>
      </c>
      <c r="O14" s="3">
        <f t="shared" si="5"/>
        <v>-84.556655883789063</v>
      </c>
      <c r="P14" s="3">
        <f t="shared" si="2"/>
        <v>-70.217308044433594</v>
      </c>
      <c r="Q14" s="3">
        <f t="shared" si="2"/>
        <v>-54.233360290527344</v>
      </c>
      <c r="R14" s="3">
        <f t="shared" si="2"/>
        <v>-36.938556671142578</v>
      </c>
      <c r="S14" s="3">
        <f t="shared" si="2"/>
        <v>-20.494184494018555</v>
      </c>
      <c r="T14" s="3">
        <f t="shared" si="2"/>
        <v>-5.1675934791564941</v>
      </c>
      <c r="U14" s="3">
        <f t="shared" si="2"/>
        <v>10.985474586486816</v>
      </c>
      <c r="V14" s="3">
        <f t="shared" si="2"/>
        <v>28.668317794799805</v>
      </c>
      <c r="W14" s="3">
        <f t="shared" si="2"/>
        <v>51.179195404052734</v>
      </c>
      <c r="X14" s="3">
        <f t="shared" si="2"/>
        <v>162.34416198730469</v>
      </c>
      <c r="Y14" s="3">
        <f t="shared" si="2"/>
        <v>277.78216552734375</v>
      </c>
      <c r="Z14" s="3">
        <f t="shared" si="2"/>
        <v>327.84060668945313</v>
      </c>
      <c r="AA14" s="3">
        <f t="shared" si="2"/>
        <v>367.66427612304688</v>
      </c>
      <c r="AB14" s="3">
        <f t="shared" si="2"/>
        <v>407.59759521484375</v>
      </c>
      <c r="AC14" s="3">
        <f t="shared" si="3"/>
        <v>-88.033554077148438</v>
      </c>
      <c r="AD14" s="3">
        <f t="shared" si="7"/>
        <v>-190.21684265136719</v>
      </c>
      <c r="AE14" s="1">
        <f>+HLOOKUP($AC14,$C14:$AB$17,4,FALSE)</f>
        <v>0.96</v>
      </c>
    </row>
    <row r="15" spans="1:31" x14ac:dyDescent="0.25">
      <c r="A15" s="5">
        <f t="shared" si="6"/>
        <v>6</v>
      </c>
      <c r="B15" s="5" t="str">
        <f t="shared" si="4"/>
        <v>PAN-CHI(3A) Sin 4LT</v>
      </c>
      <c r="C15" s="3"/>
      <c r="D15" s="3"/>
      <c r="E15" s="3"/>
      <c r="F15" s="3"/>
      <c r="G15" s="3">
        <f t="shared" si="1"/>
        <v>238.48516845703125</v>
      </c>
      <c r="H15" s="3">
        <f t="shared" si="1"/>
        <v>161.1177978515625</v>
      </c>
      <c r="I15" s="3">
        <f t="shared" si="1"/>
        <v>109.95433044433594</v>
      </c>
      <c r="J15" s="3">
        <f t="shared" si="1"/>
        <v>69.337623596191406</v>
      </c>
      <c r="K15" s="3">
        <f t="shared" si="1"/>
        <v>38.587043762207031</v>
      </c>
      <c r="L15" s="3">
        <f t="shared" si="1"/>
        <v>13.23082160949707</v>
      </c>
      <c r="M15" s="3">
        <f t="shared" si="1"/>
        <v>-4.560157299041748</v>
      </c>
      <c r="N15" s="3">
        <f t="shared" si="5"/>
        <v>-14.536153793334961</v>
      </c>
      <c r="O15" s="3">
        <f t="shared" si="5"/>
        <v>-17.270696640014648</v>
      </c>
      <c r="P15" s="3">
        <f t="shared" si="2"/>
        <v>-13.538019180297852</v>
      </c>
      <c r="Q15" s="3">
        <f t="shared" si="2"/>
        <v>-7.2159910202026367</v>
      </c>
      <c r="R15" s="3">
        <f t="shared" si="2"/>
        <v>2.061028003692627</v>
      </c>
      <c r="S15" s="3">
        <f t="shared" si="2"/>
        <v>15.700815200805664</v>
      </c>
      <c r="T15" s="3">
        <f t="shared" si="2"/>
        <v>34.033576965332031</v>
      </c>
      <c r="U15" s="3">
        <f t="shared" si="2"/>
        <v>53.059555053710938</v>
      </c>
      <c r="V15" s="3">
        <f t="shared" si="2"/>
        <v>73.209991455078125</v>
      </c>
      <c r="W15" s="3">
        <f t="shared" si="2"/>
        <v>90.510383605957031</v>
      </c>
      <c r="X15" s="3">
        <f t="shared" si="2"/>
        <v>200.40626525878906</v>
      </c>
      <c r="Y15" s="3">
        <f t="shared" si="2"/>
        <v>313.31887817382813</v>
      </c>
      <c r="Z15" s="3">
        <f t="shared" si="2"/>
        <v>363.75607299804688</v>
      </c>
      <c r="AA15" s="3">
        <f t="shared" si="2"/>
        <v>404.34738159179688</v>
      </c>
      <c r="AB15" s="3">
        <f t="shared" si="2"/>
        <v>445.90921020507813</v>
      </c>
      <c r="AC15" s="3">
        <f t="shared" si="3"/>
        <v>-17.270696640014648</v>
      </c>
      <c r="AD15" s="3">
        <f t="shared" si="7"/>
        <v>-260.97970008850098</v>
      </c>
      <c r="AE15" s="1">
        <f>+HLOOKUP($AC15,$C15:$AB$17,3,FALSE)</f>
        <v>0.97</v>
      </c>
    </row>
    <row r="16" spans="1:31" x14ac:dyDescent="0.25">
      <c r="A16" s="5">
        <f t="shared" si="6"/>
        <v>7</v>
      </c>
      <c r="B16" s="5" t="str">
        <f>+B8</f>
        <v>LSA-VEL(51) Sin 4LT</v>
      </c>
      <c r="C16" s="3"/>
      <c r="D16" s="3"/>
      <c r="E16" s="3"/>
      <c r="F16" s="3"/>
      <c r="G16" s="3"/>
      <c r="H16" s="3"/>
      <c r="I16" s="3"/>
      <c r="J16" s="3"/>
      <c r="K16" s="3">
        <f t="shared" si="1"/>
        <v>77.289947509765625</v>
      </c>
      <c r="L16" s="3">
        <f t="shared" si="1"/>
        <v>22.082075119018555</v>
      </c>
      <c r="M16" s="3">
        <f t="shared" si="1"/>
        <v>-2.5443763732910156</v>
      </c>
      <c r="N16" s="3">
        <f t="shared" si="5"/>
        <v>-17.898164749145508</v>
      </c>
      <c r="O16" s="3">
        <f t="shared" si="5"/>
        <v>-18.264093399047852</v>
      </c>
      <c r="P16" s="3">
        <f t="shared" si="2"/>
        <v>-9.1911745071411133</v>
      </c>
      <c r="Q16" s="3">
        <f t="shared" si="2"/>
        <v>4.1262669563293457</v>
      </c>
      <c r="R16" s="3">
        <f t="shared" si="2"/>
        <v>19.347658157348633</v>
      </c>
      <c r="S16" s="3">
        <f t="shared" si="2"/>
        <v>33.902614593505859</v>
      </c>
      <c r="T16" s="3">
        <f t="shared" si="2"/>
        <v>47.845073699951172</v>
      </c>
      <c r="U16" s="3">
        <f t="shared" si="2"/>
        <v>63.300399780273438</v>
      </c>
      <c r="V16" s="3">
        <f t="shared" si="2"/>
        <v>80.421737670898438</v>
      </c>
      <c r="W16" s="3">
        <f t="shared" si="2"/>
        <v>97.281524658203125</v>
      </c>
      <c r="X16" s="3">
        <f t="shared" si="2"/>
        <v>180.35566711425781</v>
      </c>
      <c r="Y16" s="3">
        <f t="shared" si="2"/>
        <v>293.9224853515625</v>
      </c>
      <c r="Z16" s="3">
        <f t="shared" si="2"/>
        <v>355.39401245117188</v>
      </c>
      <c r="AA16" s="3">
        <f t="shared" si="2"/>
        <v>375.565673828125</v>
      </c>
      <c r="AB16" s="3">
        <f t="shared" si="2"/>
        <v>407.59759521484375</v>
      </c>
      <c r="AC16" s="3">
        <f t="shared" si="3"/>
        <v>-18.264093399047852</v>
      </c>
      <c r="AD16" s="3">
        <f t="shared" si="7"/>
        <v>-259.98630332946777</v>
      </c>
      <c r="AE16" s="1">
        <f>+HLOOKUP($AC16,$C16:$AB$17,2,FALSE)</f>
        <v>0.97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I14" sqref="I14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113.91216278076172</v>
      </c>
      <c r="D3" s="3">
        <v>122.31653594970703</v>
      </c>
      <c r="E3" s="3">
        <v>124.7939453125</v>
      </c>
      <c r="F3" s="3">
        <v>121.68096160888672</v>
      </c>
      <c r="G3" s="3">
        <v>115.92697143554688</v>
      </c>
      <c r="H3" s="3">
        <v>111.21944427490234</v>
      </c>
      <c r="I3" s="3">
        <v>100.46142578125</v>
      </c>
      <c r="J3" s="3">
        <v>92.448226928710938</v>
      </c>
      <c r="K3" s="3">
        <v>73.649971008300781</v>
      </c>
      <c r="L3" s="3">
        <v>21.548854827880859</v>
      </c>
      <c r="M3" s="3">
        <v>-45.892509460449219</v>
      </c>
      <c r="N3" s="3">
        <v>-111.91716003417969</v>
      </c>
      <c r="O3" s="3">
        <v>-163.54627990722656</v>
      </c>
      <c r="P3" s="3">
        <v>-179.50825500488281</v>
      </c>
      <c r="Q3" s="3">
        <v>-194.70454406738281</v>
      </c>
      <c r="R3" s="3">
        <v>-209.10394287109375</v>
      </c>
      <c r="S3" s="3">
        <v>-226.13677978515625</v>
      </c>
      <c r="T3" s="3">
        <v>-243.42918395996094</v>
      </c>
      <c r="U3" s="3">
        <v>-258.86508178710938</v>
      </c>
      <c r="V3" s="3">
        <v>-271.683349609375</v>
      </c>
      <c r="W3" s="3">
        <v>-281.89208984375</v>
      </c>
      <c r="X3" s="3">
        <v>-277.50967407226563</v>
      </c>
      <c r="Y3" s="3">
        <v>-272.58120727539063</v>
      </c>
      <c r="Z3" s="3">
        <v>-267.01296997070313</v>
      </c>
      <c r="AA3" s="3">
        <v>-254.39898681640625</v>
      </c>
      <c r="AB3" s="3">
        <v>-240.97500610351563</v>
      </c>
      <c r="AC3" s="3">
        <f t="shared" ref="AC3:AC8" si="0">+MIN(C3:W3)</f>
        <v>-281.89208984375</v>
      </c>
    </row>
    <row r="4" spans="1:31" x14ac:dyDescent="0.25">
      <c r="A4" s="5">
        <v>6004</v>
      </c>
      <c r="B4" s="5" t="s">
        <v>11</v>
      </c>
      <c r="C4" s="3">
        <v>160.65531921386719</v>
      </c>
      <c r="D4" s="3">
        <v>165.41578674316406</v>
      </c>
      <c r="E4" s="3">
        <v>168.06753540039063</v>
      </c>
      <c r="F4" s="3">
        <v>164.81089782714844</v>
      </c>
      <c r="G4" s="3">
        <v>160.95211791992188</v>
      </c>
      <c r="H4" s="3">
        <v>152.27589416503906</v>
      </c>
      <c r="I4" s="3">
        <v>146.22535705566406</v>
      </c>
      <c r="J4" s="3">
        <v>130.73896789550781</v>
      </c>
      <c r="K4" s="3">
        <v>96.866584777832031</v>
      </c>
      <c r="L4" s="3">
        <v>28.002998352050781</v>
      </c>
      <c r="M4" s="3">
        <v>-39.444599151611328</v>
      </c>
      <c r="N4" s="3">
        <v>-105.47555541992188</v>
      </c>
      <c r="O4" s="3">
        <v>-123.77506256103516</v>
      </c>
      <c r="P4" s="3">
        <v>-135.86558532714844</v>
      </c>
      <c r="Q4" s="3">
        <v>-146.83845520019531</v>
      </c>
      <c r="R4" s="3">
        <v>-160.494140625</v>
      </c>
      <c r="S4" s="3">
        <v>-174.09239196777344</v>
      </c>
      <c r="T4" s="3">
        <v>-186.2037353515625</v>
      </c>
      <c r="U4" s="3">
        <v>-195.2596435546875</v>
      </c>
      <c r="V4" s="3">
        <v>-188.78073120117188</v>
      </c>
      <c r="W4" s="3">
        <v>-173.31733703613281</v>
      </c>
      <c r="AC4" s="3">
        <f t="shared" si="0"/>
        <v>-195.2596435546875</v>
      </c>
    </row>
    <row r="5" spans="1:31" x14ac:dyDescent="0.25">
      <c r="A5" s="5">
        <v>6004</v>
      </c>
      <c r="B5" s="5" t="s">
        <v>14</v>
      </c>
      <c r="C5" s="3">
        <v>134.26358032226563</v>
      </c>
      <c r="D5" s="3">
        <v>139.36123657226563</v>
      </c>
      <c r="E5" s="3">
        <v>144.31636047363281</v>
      </c>
      <c r="F5" s="3">
        <v>139.23150634765625</v>
      </c>
      <c r="G5" s="3">
        <v>135.06230163574219</v>
      </c>
      <c r="H5" s="3">
        <v>126.13578796386719</v>
      </c>
      <c r="I5" s="3">
        <v>116.18512725830078</v>
      </c>
      <c r="J5" s="3">
        <v>98.230949401855469</v>
      </c>
      <c r="K5" s="3">
        <v>77.692588806152344</v>
      </c>
      <c r="L5" s="3">
        <v>21.786832809448242</v>
      </c>
      <c r="M5" s="3">
        <v>-45.656307220458984</v>
      </c>
      <c r="N5" s="3">
        <v>-111.68335723876953</v>
      </c>
      <c r="O5" s="3">
        <v>-159.58662414550781</v>
      </c>
      <c r="P5" s="3">
        <v>-175.51200866699219</v>
      </c>
      <c r="Q5" s="3">
        <v>-190.66966247558594</v>
      </c>
      <c r="R5" s="3">
        <v>-205.66792297363281</v>
      </c>
      <c r="S5" s="3">
        <v>-222.35171508789063</v>
      </c>
      <c r="T5" s="3">
        <v>-239.45698547363281</v>
      </c>
      <c r="U5" s="3">
        <v>-254.72166442871094</v>
      </c>
      <c r="V5" s="3">
        <v>-267.401611328125</v>
      </c>
      <c r="W5" s="3">
        <v>-268.82037353515625</v>
      </c>
      <c r="X5" s="3">
        <v>-263.51956176757813</v>
      </c>
      <c r="Y5" s="3">
        <v>-259.88458251953125</v>
      </c>
      <c r="Z5" s="3">
        <v>-252.38894653320313</v>
      </c>
      <c r="AA5" s="3">
        <v>-241.04757690429688</v>
      </c>
      <c r="AB5" s="3">
        <v>-227.661865234375</v>
      </c>
      <c r="AC5" s="3">
        <f t="shared" si="0"/>
        <v>-268.82037353515625</v>
      </c>
    </row>
    <row r="6" spans="1:31" x14ac:dyDescent="0.25">
      <c r="A6" s="5">
        <v>6004</v>
      </c>
      <c r="B6" s="5" t="s">
        <v>13</v>
      </c>
      <c r="C6" s="3">
        <v>335.52011108398438</v>
      </c>
      <c r="D6" s="3">
        <v>302.64529418945313</v>
      </c>
      <c r="E6" s="3">
        <v>260.96551513671875</v>
      </c>
      <c r="F6" s="3">
        <v>186.19059753417969</v>
      </c>
      <c r="G6" s="3">
        <v>112.82566833496094</v>
      </c>
      <c r="H6" s="3">
        <v>44.319995880126953</v>
      </c>
      <c r="I6" s="3">
        <v>28.153171539306641</v>
      </c>
      <c r="J6" s="3">
        <v>11.915560722351074</v>
      </c>
      <c r="K6" s="3">
        <v>-3.0099754333496094</v>
      </c>
      <c r="L6" s="3">
        <v>-17.212465286254883</v>
      </c>
      <c r="M6" s="3">
        <v>-30.917873382568359</v>
      </c>
      <c r="N6" s="3">
        <v>-46.190776824951172</v>
      </c>
      <c r="O6" s="3">
        <v>-60.688083648681641</v>
      </c>
      <c r="P6" s="3">
        <v>-74.255096435546875</v>
      </c>
      <c r="Q6" s="3">
        <v>-85.540679931640625</v>
      </c>
      <c r="R6" s="3">
        <v>-91.298606872558594</v>
      </c>
      <c r="S6" s="3">
        <v>-84.745086669921875</v>
      </c>
      <c r="T6" s="3">
        <v>-69.190902709960938</v>
      </c>
      <c r="U6" s="3">
        <v>-42.234291076660156</v>
      </c>
      <c r="V6" s="3">
        <v>-4.2781314849853516</v>
      </c>
      <c r="W6" s="3"/>
      <c r="X6" s="3"/>
      <c r="Y6" s="3"/>
      <c r="Z6" s="3"/>
      <c r="AA6" s="3"/>
      <c r="AB6" s="3"/>
      <c r="AC6" s="3">
        <f t="shared" si="0"/>
        <v>-91.298606872558594</v>
      </c>
    </row>
    <row r="7" spans="1:31" x14ac:dyDescent="0.25">
      <c r="A7" s="5">
        <v>6004</v>
      </c>
      <c r="B7" s="5" t="s">
        <v>12</v>
      </c>
      <c r="C7" s="3">
        <v>360.67205810546875</v>
      </c>
      <c r="D7" s="3">
        <v>337.52642822265625</v>
      </c>
      <c r="E7" s="3">
        <v>266.62188720703125</v>
      </c>
      <c r="F7" s="3">
        <v>191.83644104003906</v>
      </c>
      <c r="G7" s="3">
        <v>118.46147918701172</v>
      </c>
      <c r="H7" s="3">
        <v>80.727653503417969</v>
      </c>
      <c r="I7" s="3">
        <v>62.505088806152344</v>
      </c>
      <c r="J7" s="3">
        <v>45.154800415039063</v>
      </c>
      <c r="K7" s="3">
        <v>28.609981536865234</v>
      </c>
      <c r="L7" s="3">
        <v>12.614051818847656</v>
      </c>
      <c r="M7" s="3">
        <v>0.64094460010528564</v>
      </c>
      <c r="N7" s="3">
        <v>-8.3986473083496094</v>
      </c>
      <c r="O7" s="3">
        <v>-15.040487289428711</v>
      </c>
      <c r="P7" s="3">
        <v>-18.381504058837891</v>
      </c>
      <c r="Q7" s="3">
        <v>-14.817346572875977</v>
      </c>
      <c r="R7" s="3">
        <v>4.6131844520568848</v>
      </c>
      <c r="S7" s="3">
        <v>44.315891265869141</v>
      </c>
      <c r="AA7" s="3"/>
      <c r="AB7" s="3"/>
      <c r="AC7" s="3">
        <f t="shared" si="0"/>
        <v>-18.381504058837891</v>
      </c>
    </row>
    <row r="8" spans="1:31" x14ac:dyDescent="0.25">
      <c r="A8" s="5">
        <v>6004</v>
      </c>
      <c r="B8" s="5" t="s">
        <v>15</v>
      </c>
      <c r="C8" s="3">
        <v>366.28729248046875</v>
      </c>
      <c r="D8" s="3">
        <v>339.9140625</v>
      </c>
      <c r="E8" s="3">
        <v>263.71072387695313</v>
      </c>
      <c r="F8" s="3">
        <v>188.91770935058594</v>
      </c>
      <c r="G8" s="3">
        <v>115.53556060791016</v>
      </c>
      <c r="H8" s="3">
        <v>90.058120727539063</v>
      </c>
      <c r="I8" s="3">
        <v>73.712066650390625</v>
      </c>
      <c r="J8" s="3">
        <v>58.582832336425781</v>
      </c>
      <c r="K8" s="3">
        <v>44.648258209228516</v>
      </c>
      <c r="L8" s="3">
        <v>31.771568298339844</v>
      </c>
      <c r="M8" s="3">
        <v>17.509088516235352</v>
      </c>
      <c r="N8" s="3">
        <v>3.9454276561737061</v>
      </c>
      <c r="O8" s="3">
        <v>-8.199615478515625</v>
      </c>
      <c r="P8" s="3">
        <v>-17.444782257080078</v>
      </c>
      <c r="Q8" s="3">
        <v>-19.291934967041016</v>
      </c>
      <c r="R8" s="3">
        <v>-1.3857226371765137</v>
      </c>
      <c r="AA8" s="3"/>
      <c r="AB8" s="3"/>
      <c r="AC8" s="3">
        <f t="shared" si="0"/>
        <v>-19.291934967041016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M16" si="1">+HLOOKUP(C$10,$C$2:$AB$8,$A11,FALSE)</f>
        <v>-240.97500610351563</v>
      </c>
      <c r="D11" s="3">
        <f t="shared" si="1"/>
        <v>-254.39898681640625</v>
      </c>
      <c r="E11" s="3">
        <f t="shared" si="1"/>
        <v>-267.01296997070313</v>
      </c>
      <c r="F11" s="3">
        <f t="shared" si="1"/>
        <v>-272.58120727539063</v>
      </c>
      <c r="G11" s="3">
        <f t="shared" si="1"/>
        <v>-277.50967407226563</v>
      </c>
      <c r="H11" s="3">
        <f t="shared" si="1"/>
        <v>-281.89208984375</v>
      </c>
      <c r="I11" s="3">
        <f t="shared" si="1"/>
        <v>-271.683349609375</v>
      </c>
      <c r="J11" s="3">
        <f t="shared" si="1"/>
        <v>-258.86508178710938</v>
      </c>
      <c r="K11" s="3">
        <f t="shared" si="1"/>
        <v>-243.42918395996094</v>
      </c>
      <c r="L11" s="3">
        <f t="shared" si="1"/>
        <v>-226.13677978515625</v>
      </c>
      <c r="M11" s="3">
        <f t="shared" si="1"/>
        <v>-209.10394287109375</v>
      </c>
      <c r="N11" s="3">
        <f>+HLOOKUP(N$10,$C$2:$AB$8,$A11,FALSE)</f>
        <v>-194.70454406738281</v>
      </c>
      <c r="O11" s="3">
        <f>+HLOOKUP(O$10,$C$2:$AB$8,$A11,FALSE)</f>
        <v>-179.50825500488281</v>
      </c>
      <c r="P11" s="3">
        <f t="shared" ref="P11:AB16" si="2">+HLOOKUP(P$10,$C$2:$AB$8,$A11,FALSE)</f>
        <v>-163.54627990722656</v>
      </c>
      <c r="Q11" s="3">
        <f t="shared" si="2"/>
        <v>-111.91716003417969</v>
      </c>
      <c r="R11" s="3">
        <f t="shared" si="2"/>
        <v>-45.892509460449219</v>
      </c>
      <c r="S11" s="3">
        <f t="shared" si="2"/>
        <v>21.548854827880859</v>
      </c>
      <c r="T11" s="3">
        <f t="shared" si="2"/>
        <v>73.649971008300781</v>
      </c>
      <c r="U11" s="3">
        <f t="shared" si="2"/>
        <v>92.448226928710938</v>
      </c>
      <c r="V11" s="3">
        <f t="shared" si="2"/>
        <v>100.46142578125</v>
      </c>
      <c r="W11" s="3">
        <f t="shared" si="2"/>
        <v>111.21944427490234</v>
      </c>
      <c r="X11" s="3">
        <f t="shared" si="2"/>
        <v>115.92697143554688</v>
      </c>
      <c r="Y11" s="3">
        <f t="shared" si="2"/>
        <v>121.68096160888672</v>
      </c>
      <c r="Z11" s="3">
        <f t="shared" si="2"/>
        <v>124.7939453125</v>
      </c>
      <c r="AA11" s="3">
        <f t="shared" si="2"/>
        <v>122.31653594970703</v>
      </c>
      <c r="AB11" s="3">
        <f t="shared" si="2"/>
        <v>113.91216278076172</v>
      </c>
      <c r="AC11" s="3">
        <f t="shared" ref="AC11:AC16" si="3">+MIN(C11:W11)</f>
        <v>-281.89208984375</v>
      </c>
      <c r="AE11" s="1">
        <f>+HLOOKUP($AC11,$C11:$AB$17,7,FALSE)</f>
        <v>0.9</v>
      </c>
    </row>
    <row r="12" spans="1:31" x14ac:dyDescent="0.25">
      <c r="A12" s="5">
        <f>+A11+1</f>
        <v>3</v>
      </c>
      <c r="B12" s="5" t="str">
        <f t="shared" ref="B12:B15" si="4">+B4</f>
        <v>PAN-CHI(3A) Con 4LT</v>
      </c>
      <c r="C12" s="3"/>
      <c r="D12" s="3"/>
      <c r="E12" s="3"/>
      <c r="F12" s="3"/>
      <c r="G12" s="3"/>
      <c r="H12" s="3">
        <f t="shared" si="1"/>
        <v>-173.31733703613281</v>
      </c>
      <c r="I12" s="3">
        <f t="shared" si="1"/>
        <v>-188.78073120117188</v>
      </c>
      <c r="J12" s="3">
        <f t="shared" si="1"/>
        <v>-195.2596435546875</v>
      </c>
      <c r="K12" s="3">
        <f t="shared" si="1"/>
        <v>-186.2037353515625</v>
      </c>
      <c r="L12" s="3">
        <f t="shared" si="1"/>
        <v>-174.09239196777344</v>
      </c>
      <c r="M12" s="3">
        <f t="shared" si="1"/>
        <v>-160.494140625</v>
      </c>
      <c r="N12" s="3">
        <f t="shared" ref="N12:O16" si="5">+HLOOKUP(N$10,$C$2:$AB$8,$A12,FALSE)</f>
        <v>-146.83845520019531</v>
      </c>
      <c r="O12" s="3">
        <f t="shared" si="5"/>
        <v>-135.86558532714844</v>
      </c>
      <c r="P12" s="3">
        <f t="shared" si="2"/>
        <v>-123.77506256103516</v>
      </c>
      <c r="Q12" s="3">
        <f t="shared" si="2"/>
        <v>-105.47555541992188</v>
      </c>
      <c r="R12" s="3">
        <f t="shared" si="2"/>
        <v>-39.444599151611328</v>
      </c>
      <c r="S12" s="3">
        <f t="shared" si="2"/>
        <v>28.002998352050781</v>
      </c>
      <c r="T12" s="3">
        <f t="shared" si="2"/>
        <v>96.866584777832031</v>
      </c>
      <c r="U12" s="3">
        <f t="shared" si="2"/>
        <v>130.73896789550781</v>
      </c>
      <c r="V12" s="3">
        <f t="shared" si="2"/>
        <v>146.22535705566406</v>
      </c>
      <c r="W12" s="3">
        <f t="shared" si="2"/>
        <v>152.27589416503906</v>
      </c>
      <c r="X12" s="3">
        <f t="shared" si="2"/>
        <v>160.95211791992188</v>
      </c>
      <c r="Y12" s="3">
        <f t="shared" si="2"/>
        <v>164.81089782714844</v>
      </c>
      <c r="Z12" s="3">
        <f t="shared" si="2"/>
        <v>168.06753540039063</v>
      </c>
      <c r="AA12" s="3">
        <f t="shared" si="2"/>
        <v>165.41578674316406</v>
      </c>
      <c r="AB12" s="3">
        <f t="shared" si="2"/>
        <v>160.65531921386719</v>
      </c>
      <c r="AC12" s="3">
        <f t="shared" si="3"/>
        <v>-195.2596435546875</v>
      </c>
      <c r="AD12" s="3">
        <f>+$AC$11-AC12</f>
        <v>-86.6324462890625</v>
      </c>
      <c r="AE12" s="1">
        <f>+HLOOKUP($AC12,$C12:$AB$17,6,FALSE)</f>
        <v>0.92</v>
      </c>
    </row>
    <row r="13" spans="1:31" x14ac:dyDescent="0.25">
      <c r="A13" s="5">
        <f t="shared" ref="A13:A16" si="6">+A12+1</f>
        <v>4</v>
      </c>
      <c r="B13" s="5" t="str">
        <f t="shared" si="4"/>
        <v>LSA-VEL(51) Con 4LT</v>
      </c>
      <c r="C13" s="3">
        <f t="shared" si="1"/>
        <v>-227.661865234375</v>
      </c>
      <c r="D13" s="3">
        <f t="shared" si="1"/>
        <v>-241.04757690429688</v>
      </c>
      <c r="E13" s="3">
        <f t="shared" si="1"/>
        <v>-252.38894653320313</v>
      </c>
      <c r="F13" s="3">
        <f t="shared" si="1"/>
        <v>-259.88458251953125</v>
      </c>
      <c r="G13" s="3">
        <f t="shared" si="1"/>
        <v>-263.51956176757813</v>
      </c>
      <c r="H13" s="3">
        <f t="shared" si="1"/>
        <v>-268.82037353515625</v>
      </c>
      <c r="I13" s="3">
        <f t="shared" si="1"/>
        <v>-267.401611328125</v>
      </c>
      <c r="J13" s="3">
        <f t="shared" si="1"/>
        <v>-254.72166442871094</v>
      </c>
      <c r="K13" s="3">
        <f t="shared" si="1"/>
        <v>-239.45698547363281</v>
      </c>
      <c r="L13" s="3">
        <f t="shared" si="1"/>
        <v>-222.35171508789063</v>
      </c>
      <c r="M13" s="3">
        <f t="shared" si="1"/>
        <v>-205.66792297363281</v>
      </c>
      <c r="N13" s="3">
        <f t="shared" si="5"/>
        <v>-190.66966247558594</v>
      </c>
      <c r="O13" s="3">
        <f t="shared" si="5"/>
        <v>-175.51200866699219</v>
      </c>
      <c r="P13" s="3">
        <f t="shared" si="2"/>
        <v>-159.58662414550781</v>
      </c>
      <c r="Q13" s="3">
        <f t="shared" si="2"/>
        <v>-111.68335723876953</v>
      </c>
      <c r="R13" s="3">
        <f t="shared" si="2"/>
        <v>-45.656307220458984</v>
      </c>
      <c r="S13" s="3">
        <f t="shared" si="2"/>
        <v>21.786832809448242</v>
      </c>
      <c r="T13" s="3">
        <f t="shared" si="2"/>
        <v>77.692588806152344</v>
      </c>
      <c r="U13" s="3">
        <f t="shared" si="2"/>
        <v>98.230949401855469</v>
      </c>
      <c r="V13" s="3">
        <f t="shared" si="2"/>
        <v>116.18512725830078</v>
      </c>
      <c r="W13" s="3">
        <f t="shared" si="2"/>
        <v>126.13578796386719</v>
      </c>
      <c r="X13" s="3">
        <f t="shared" si="2"/>
        <v>135.06230163574219</v>
      </c>
      <c r="Y13" s="3">
        <f t="shared" si="2"/>
        <v>139.23150634765625</v>
      </c>
      <c r="Z13" s="3">
        <f t="shared" si="2"/>
        <v>144.31636047363281</v>
      </c>
      <c r="AA13" s="3">
        <f t="shared" si="2"/>
        <v>139.36123657226563</v>
      </c>
      <c r="AB13" s="3">
        <f t="shared" si="2"/>
        <v>134.26358032226563</v>
      </c>
      <c r="AC13" s="3">
        <f t="shared" si="3"/>
        <v>-268.82037353515625</v>
      </c>
      <c r="AD13" s="3">
        <f t="shared" ref="AD13:AD16" si="7">+$AC$11-AC13</f>
        <v>-13.07171630859375</v>
      </c>
      <c r="AE13" s="1">
        <f>+HLOOKUP($AC13,$C13:$AB$17,5,FALSE)</f>
        <v>0.9</v>
      </c>
    </row>
    <row r="14" spans="1:31" x14ac:dyDescent="0.25">
      <c r="A14" s="5">
        <f t="shared" si="6"/>
        <v>5</v>
      </c>
      <c r="B14" s="5" t="str">
        <f t="shared" si="4"/>
        <v>BASE Sin 4LT</v>
      </c>
      <c r="C14" s="3"/>
      <c r="D14" s="3"/>
      <c r="E14" s="3"/>
      <c r="F14" s="3"/>
      <c r="G14" s="3"/>
      <c r="H14" s="3"/>
      <c r="I14" s="3">
        <f t="shared" si="1"/>
        <v>-4.2781314849853516</v>
      </c>
      <c r="J14" s="3">
        <f t="shared" si="1"/>
        <v>-42.234291076660156</v>
      </c>
      <c r="K14" s="3">
        <f t="shared" si="1"/>
        <v>-69.190902709960938</v>
      </c>
      <c r="L14" s="3">
        <f t="shared" si="1"/>
        <v>-84.745086669921875</v>
      </c>
      <c r="M14" s="3">
        <f t="shared" si="1"/>
        <v>-91.298606872558594</v>
      </c>
      <c r="N14" s="3">
        <f t="shared" si="5"/>
        <v>-85.540679931640625</v>
      </c>
      <c r="O14" s="3">
        <f t="shared" si="5"/>
        <v>-74.255096435546875</v>
      </c>
      <c r="P14" s="3">
        <f t="shared" si="2"/>
        <v>-60.688083648681641</v>
      </c>
      <c r="Q14" s="3">
        <f t="shared" si="2"/>
        <v>-46.190776824951172</v>
      </c>
      <c r="R14" s="3">
        <f t="shared" si="2"/>
        <v>-30.917873382568359</v>
      </c>
      <c r="S14" s="3">
        <f t="shared" si="2"/>
        <v>-17.212465286254883</v>
      </c>
      <c r="T14" s="3">
        <f t="shared" si="2"/>
        <v>-3.0099754333496094</v>
      </c>
      <c r="U14" s="3">
        <f t="shared" si="2"/>
        <v>11.915560722351074</v>
      </c>
      <c r="V14" s="3">
        <f t="shared" si="2"/>
        <v>28.153171539306641</v>
      </c>
      <c r="W14" s="3">
        <f t="shared" si="2"/>
        <v>44.319995880126953</v>
      </c>
      <c r="X14" s="3">
        <f t="shared" si="2"/>
        <v>112.82566833496094</v>
      </c>
      <c r="Y14" s="3">
        <f t="shared" si="2"/>
        <v>186.19059753417969</v>
      </c>
      <c r="Z14" s="3">
        <f t="shared" si="2"/>
        <v>260.96551513671875</v>
      </c>
      <c r="AA14" s="3">
        <f t="shared" si="2"/>
        <v>302.64529418945313</v>
      </c>
      <c r="AB14" s="3">
        <f t="shared" si="2"/>
        <v>335.52011108398438</v>
      </c>
      <c r="AC14" s="3">
        <f t="shared" si="3"/>
        <v>-91.298606872558594</v>
      </c>
      <c r="AD14" s="3">
        <f t="shared" si="7"/>
        <v>-190.59348297119141</v>
      </c>
      <c r="AE14" s="1">
        <f>+HLOOKUP($AC14,$C14:$AB$17,4,FALSE)</f>
        <v>0.95</v>
      </c>
    </row>
    <row r="15" spans="1:31" x14ac:dyDescent="0.25">
      <c r="A15" s="5">
        <f t="shared" si="6"/>
        <v>6</v>
      </c>
      <c r="B15" s="5" t="str">
        <f t="shared" si="4"/>
        <v>PAN-CHI(3A) Sin 4LT</v>
      </c>
      <c r="C15" s="3"/>
      <c r="D15" s="3"/>
      <c r="E15" s="3"/>
      <c r="F15" s="3"/>
      <c r="G15" s="3"/>
      <c r="H15" s="3"/>
      <c r="I15" s="3"/>
      <c r="J15" s="3"/>
      <c r="K15" s="3"/>
      <c r="L15" s="3">
        <f t="shared" si="1"/>
        <v>44.315891265869141</v>
      </c>
      <c r="M15" s="3">
        <f t="shared" si="1"/>
        <v>4.6131844520568848</v>
      </c>
      <c r="N15" s="3">
        <f t="shared" si="5"/>
        <v>-14.817346572875977</v>
      </c>
      <c r="O15" s="3">
        <f t="shared" si="5"/>
        <v>-18.381504058837891</v>
      </c>
      <c r="P15" s="3">
        <f t="shared" si="2"/>
        <v>-15.040487289428711</v>
      </c>
      <c r="Q15" s="3">
        <f t="shared" si="2"/>
        <v>-8.3986473083496094</v>
      </c>
      <c r="R15" s="3">
        <f t="shared" si="2"/>
        <v>0.64094460010528564</v>
      </c>
      <c r="S15" s="3">
        <f t="shared" si="2"/>
        <v>12.614051818847656</v>
      </c>
      <c r="T15" s="3">
        <f t="shared" si="2"/>
        <v>28.609981536865234</v>
      </c>
      <c r="U15" s="3">
        <f t="shared" si="2"/>
        <v>45.154800415039063</v>
      </c>
      <c r="V15" s="3">
        <f t="shared" si="2"/>
        <v>62.505088806152344</v>
      </c>
      <c r="W15" s="3">
        <f t="shared" si="2"/>
        <v>80.727653503417969</v>
      </c>
      <c r="X15" s="3">
        <f t="shared" si="2"/>
        <v>118.46147918701172</v>
      </c>
      <c r="Y15" s="3">
        <f t="shared" si="2"/>
        <v>191.83644104003906</v>
      </c>
      <c r="Z15" s="3">
        <f t="shared" si="2"/>
        <v>266.62188720703125</v>
      </c>
      <c r="AA15" s="3">
        <f t="shared" si="2"/>
        <v>337.52642822265625</v>
      </c>
      <c r="AB15" s="3">
        <f t="shared" si="2"/>
        <v>360.67205810546875</v>
      </c>
      <c r="AC15" s="3">
        <f t="shared" si="3"/>
        <v>-18.381504058837891</v>
      </c>
      <c r="AD15" s="3">
        <f t="shared" si="7"/>
        <v>-263.51058578491211</v>
      </c>
      <c r="AE15" s="1">
        <f>+HLOOKUP($AC15,$C15:$AB$17,3,FALSE)</f>
        <v>0.97</v>
      </c>
    </row>
    <row r="16" spans="1:31" x14ac:dyDescent="0.25">
      <c r="A16" s="5">
        <f t="shared" si="6"/>
        <v>7</v>
      </c>
      <c r="B16" s="5" t="str">
        <f>+B8</f>
        <v>LSA-VEL(51) Sin 4LT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1"/>
        <v>-1.3857226371765137</v>
      </c>
      <c r="N16" s="3">
        <f t="shared" si="5"/>
        <v>-19.291934967041016</v>
      </c>
      <c r="O16" s="3">
        <f t="shared" si="5"/>
        <v>-17.444782257080078</v>
      </c>
      <c r="P16" s="3">
        <f t="shared" si="2"/>
        <v>-8.199615478515625</v>
      </c>
      <c r="Q16" s="3">
        <f t="shared" si="2"/>
        <v>3.9454276561737061</v>
      </c>
      <c r="R16" s="3">
        <f t="shared" si="2"/>
        <v>17.509088516235352</v>
      </c>
      <c r="S16" s="3">
        <f t="shared" si="2"/>
        <v>31.771568298339844</v>
      </c>
      <c r="T16" s="3">
        <f t="shared" si="2"/>
        <v>44.648258209228516</v>
      </c>
      <c r="U16" s="3">
        <f t="shared" si="2"/>
        <v>58.582832336425781</v>
      </c>
      <c r="V16" s="3">
        <f t="shared" si="2"/>
        <v>73.712066650390625</v>
      </c>
      <c r="W16" s="3">
        <f t="shared" si="2"/>
        <v>90.058120727539063</v>
      </c>
      <c r="X16" s="3">
        <f t="shared" si="2"/>
        <v>115.53556060791016</v>
      </c>
      <c r="Y16" s="3">
        <f t="shared" si="2"/>
        <v>188.91770935058594</v>
      </c>
      <c r="Z16" s="3">
        <f t="shared" si="2"/>
        <v>263.71072387695313</v>
      </c>
      <c r="AA16" s="3">
        <f t="shared" si="2"/>
        <v>339.9140625</v>
      </c>
      <c r="AB16" s="3">
        <f t="shared" si="2"/>
        <v>366.28729248046875</v>
      </c>
      <c r="AC16" s="3">
        <f t="shared" si="3"/>
        <v>-19.291934967041016</v>
      </c>
      <c r="AD16" s="3">
        <f t="shared" si="7"/>
        <v>-262.60015487670898</v>
      </c>
      <c r="AE16" s="1">
        <f>+HLOOKUP($AC16,$C16:$AB$17,2,FALSE)</f>
        <v>0.96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opLeftCell="A13" zoomScale="85" zoomScaleNormal="85" workbookViewId="0">
      <selection activeCell="E15" sqref="E15:H16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139.33078002929688</v>
      </c>
      <c r="D3" s="3">
        <v>141.695068359375</v>
      </c>
      <c r="E3" s="3">
        <v>133.81846618652344</v>
      </c>
      <c r="F3" s="3">
        <v>125.99559020996094</v>
      </c>
      <c r="G3" s="3">
        <v>118.72940063476563</v>
      </c>
      <c r="H3" s="3">
        <v>106.53810119628906</v>
      </c>
      <c r="I3" s="3">
        <v>85.752891540527344</v>
      </c>
      <c r="J3" s="3">
        <v>-25.836769104003906</v>
      </c>
      <c r="K3" s="3">
        <v>-135.13543701171875</v>
      </c>
      <c r="L3" s="3">
        <v>-229.01556396484375</v>
      </c>
      <c r="M3" s="3">
        <v>-273.508544921875</v>
      </c>
      <c r="N3" s="3">
        <v>-315.1943359375</v>
      </c>
      <c r="O3" s="3">
        <v>-347.0882568359375</v>
      </c>
      <c r="P3" s="3">
        <v>-359.37112426757813</v>
      </c>
      <c r="Q3" s="3">
        <v>-361.76162719726563</v>
      </c>
      <c r="R3" s="3">
        <v>-363.90838623046875</v>
      </c>
      <c r="S3" s="3">
        <v>-361.10848999023438</v>
      </c>
      <c r="T3" s="3">
        <v>-357.6817626953125</v>
      </c>
      <c r="U3" s="3">
        <v>-341.0008544921875</v>
      </c>
      <c r="V3" s="3">
        <v>-315.04989624023438</v>
      </c>
      <c r="W3" s="3">
        <v>-282.68130493164063</v>
      </c>
      <c r="X3" s="3">
        <v>-240.68621826171875</v>
      </c>
      <c r="Y3" s="3">
        <v>-188.50210571289063</v>
      </c>
      <c r="Z3" s="3">
        <v>-110.80393981933594</v>
      </c>
      <c r="AA3" s="3"/>
      <c r="AB3" s="3"/>
      <c r="AC3" s="3">
        <f t="shared" ref="AC3:AC8" si="0">+MIN(C3:W3)</f>
        <v>-363.90838623046875</v>
      </c>
    </row>
    <row r="4" spans="1:31" x14ac:dyDescent="0.25">
      <c r="A4" s="5">
        <v>6005</v>
      </c>
      <c r="B4" s="5" t="s">
        <v>11</v>
      </c>
      <c r="C4" s="3">
        <v>189.82902526855469</v>
      </c>
      <c r="D4" s="3">
        <v>188.63784790039063</v>
      </c>
      <c r="E4" s="3">
        <v>182.07878112792969</v>
      </c>
      <c r="F4" s="3">
        <v>176.39675903320313</v>
      </c>
      <c r="G4" s="3">
        <v>171.62083435058594</v>
      </c>
      <c r="H4" s="3">
        <v>162.48640441894531</v>
      </c>
      <c r="I4" s="3">
        <v>97.977218627929688</v>
      </c>
      <c r="J4" s="3">
        <v>-13.563845634460449</v>
      </c>
      <c r="K4" s="3">
        <v>-122.81217956542969</v>
      </c>
      <c r="L4" s="3">
        <v>-173.31562805175781</v>
      </c>
      <c r="M4" s="3">
        <v>-210.15116882324219</v>
      </c>
      <c r="N4" s="3">
        <v>-247.27812194824219</v>
      </c>
      <c r="O4" s="3">
        <v>-263.95172119140625</v>
      </c>
      <c r="P4" s="3">
        <v>-253.39376831054688</v>
      </c>
      <c r="Q4" s="3">
        <v>-239.13340759277344</v>
      </c>
      <c r="R4" s="3">
        <v>-224.53045654296875</v>
      </c>
      <c r="S4" s="3">
        <v>-200.28860473632813</v>
      </c>
      <c r="AB4" s="3"/>
      <c r="AC4" s="3">
        <f t="shared" si="0"/>
        <v>-263.95172119140625</v>
      </c>
    </row>
    <row r="5" spans="1:31" x14ac:dyDescent="0.25">
      <c r="A5" s="5">
        <v>6005</v>
      </c>
      <c r="B5" s="5" t="s">
        <v>14</v>
      </c>
      <c r="C5" s="3">
        <v>159.96188354492188</v>
      </c>
      <c r="D5" s="3">
        <v>160.38951110839844</v>
      </c>
      <c r="E5" s="3">
        <v>154.12713623046875</v>
      </c>
      <c r="F5" s="3">
        <v>147.07344055175781</v>
      </c>
      <c r="G5" s="3">
        <v>138.54212951660156</v>
      </c>
      <c r="H5" s="3">
        <v>125.32056427001953</v>
      </c>
      <c r="I5" s="3">
        <v>85.088615417480469</v>
      </c>
      <c r="J5" s="3">
        <v>-26.518732070922852</v>
      </c>
      <c r="K5" s="3">
        <v>-135.83036804199219</v>
      </c>
      <c r="L5" s="3">
        <v>-224.05247497558594</v>
      </c>
      <c r="M5" s="3">
        <v>-268.45120239257813</v>
      </c>
      <c r="N5" s="3">
        <v>-310.12774658203125</v>
      </c>
      <c r="O5" s="3">
        <v>-338.01324462890625</v>
      </c>
      <c r="P5" s="3">
        <v>-342.95123291015625</v>
      </c>
      <c r="Q5" s="3">
        <v>-344.7720947265625</v>
      </c>
      <c r="R5" s="3">
        <v>-347.46286010742188</v>
      </c>
      <c r="S5" s="3">
        <v>-344.85134887695313</v>
      </c>
      <c r="T5" s="3">
        <v>-342.82516479492188</v>
      </c>
      <c r="U5" s="3">
        <v>-323.53683471679688</v>
      </c>
      <c r="V5" s="3">
        <v>-295.53054809570313</v>
      </c>
      <c r="W5" s="3">
        <v>-261.34426879882813</v>
      </c>
      <c r="X5" s="3">
        <v>-216.39976501464844</v>
      </c>
      <c r="Y5" s="3">
        <v>-158.46615600585938</v>
      </c>
      <c r="Z5" s="3">
        <v>-75.866661071777344</v>
      </c>
      <c r="AC5" s="3">
        <f t="shared" si="0"/>
        <v>-347.46286010742188</v>
      </c>
    </row>
    <row r="6" spans="1:31" x14ac:dyDescent="0.25">
      <c r="A6" s="5">
        <v>6005</v>
      </c>
      <c r="B6" s="5" t="s">
        <v>13</v>
      </c>
      <c r="C6" s="3">
        <v>587.01556396484375</v>
      </c>
      <c r="D6" s="3">
        <v>527.97845458984375</v>
      </c>
      <c r="E6" s="3">
        <v>468.715087890625</v>
      </c>
      <c r="F6" s="3">
        <v>410.84609985351563</v>
      </c>
      <c r="G6" s="3">
        <v>315.9400634765625</v>
      </c>
      <c r="H6" s="3">
        <v>199.83485412597656</v>
      </c>
      <c r="I6" s="3">
        <v>85.985023498535156</v>
      </c>
      <c r="J6" s="3">
        <v>36.749782562255859</v>
      </c>
      <c r="K6" s="3">
        <v>16.044742584228516</v>
      </c>
      <c r="L6" s="3">
        <v>-3.15787672996521</v>
      </c>
      <c r="M6" s="3">
        <v>-21.359813690185547</v>
      </c>
      <c r="N6" s="3">
        <v>-39.617252349853516</v>
      </c>
      <c r="O6" s="3">
        <v>-59.111846923828125</v>
      </c>
      <c r="P6" s="3">
        <v>-77.16619873046875</v>
      </c>
      <c r="Q6" s="3">
        <v>-92.941520690917969</v>
      </c>
      <c r="R6" s="3">
        <v>-100.76480865478516</v>
      </c>
      <c r="S6" s="3">
        <v>-91.699234008789063</v>
      </c>
      <c r="T6" s="3">
        <v>-72.574028015136719</v>
      </c>
      <c r="U6" s="3">
        <v>-41.803627014160156</v>
      </c>
      <c r="V6" s="3">
        <v>-2.3154568672180176</v>
      </c>
      <c r="W6" s="3">
        <v>57.587699890136719</v>
      </c>
      <c r="X6" s="3">
        <v>132.74948120117188</v>
      </c>
      <c r="Y6" s="3">
        <v>242.71363830566406</v>
      </c>
      <c r="Z6" s="3">
        <v>395.9742431640625</v>
      </c>
      <c r="AA6" s="3"/>
      <c r="AB6" s="3"/>
      <c r="AC6" s="3">
        <f t="shared" si="0"/>
        <v>-100.76480865478516</v>
      </c>
    </row>
    <row r="7" spans="1:31" x14ac:dyDescent="0.25">
      <c r="A7" s="5">
        <v>6005</v>
      </c>
      <c r="B7" s="5" t="s">
        <v>12</v>
      </c>
      <c r="C7" s="3">
        <v>618.6688232421875</v>
      </c>
      <c r="D7" s="3">
        <v>559.93975830078125</v>
      </c>
      <c r="E7" s="3">
        <v>501.71246337890625</v>
      </c>
      <c r="F7" s="3">
        <v>444.35195922851563</v>
      </c>
      <c r="G7" s="3">
        <v>326.01821899414063</v>
      </c>
      <c r="H7" s="3">
        <v>209.94062805175781</v>
      </c>
      <c r="I7" s="3">
        <v>100.73847961425781</v>
      </c>
      <c r="J7" s="3">
        <v>78.05108642578125</v>
      </c>
      <c r="K7" s="3">
        <v>55.444313049316406</v>
      </c>
      <c r="L7" s="3">
        <v>34.224800109863281</v>
      </c>
      <c r="M7" s="3">
        <v>13.788352966308594</v>
      </c>
      <c r="N7" s="3">
        <v>-1.2948404550552368</v>
      </c>
      <c r="O7" s="3">
        <v>-11.600467681884766</v>
      </c>
      <c r="P7" s="3">
        <v>-18.933231353759766</v>
      </c>
      <c r="Q7" s="3">
        <v>-18.419343948364258</v>
      </c>
      <c r="R7" s="3">
        <v>-5.8266186714172363</v>
      </c>
      <c r="S7" s="3">
        <v>24.448883056640625</v>
      </c>
      <c r="T7" s="3">
        <v>76.841964721679688</v>
      </c>
      <c r="U7" s="3">
        <v>138.56367492675781</v>
      </c>
      <c r="V7" s="3">
        <v>206.35345458984375</v>
      </c>
      <c r="AA7" s="3"/>
      <c r="AC7" s="3">
        <f t="shared" si="0"/>
        <v>-18.933231353759766</v>
      </c>
    </row>
    <row r="8" spans="1:31" x14ac:dyDescent="0.25">
      <c r="A8" s="5">
        <v>6005</v>
      </c>
      <c r="B8" s="5" t="s">
        <v>15</v>
      </c>
      <c r="C8" s="3">
        <v>587.01556396484375</v>
      </c>
      <c r="D8" s="3">
        <v>527.97845458984375</v>
      </c>
      <c r="E8" s="3">
        <v>468.715087890625</v>
      </c>
      <c r="F8" s="3">
        <v>410.84609985351563</v>
      </c>
      <c r="G8" s="3">
        <v>320.15863037109375</v>
      </c>
      <c r="H8" s="3">
        <v>221.72186279296875</v>
      </c>
      <c r="I8" s="3">
        <v>125.47948455810547</v>
      </c>
      <c r="J8" s="3">
        <v>95.594711303710938</v>
      </c>
      <c r="K8" s="3">
        <v>75.681236267089844</v>
      </c>
      <c r="L8" s="3">
        <v>57.234634399414063</v>
      </c>
      <c r="M8" s="3">
        <v>40.580032348632813</v>
      </c>
      <c r="N8" s="3">
        <v>23.912664413452148</v>
      </c>
      <c r="O8" s="3">
        <v>6.9310131072998047</v>
      </c>
      <c r="P8" s="3">
        <v>-8.0027828216552734</v>
      </c>
      <c r="Q8" s="3">
        <v>-18.830108642578125</v>
      </c>
      <c r="R8" s="3">
        <v>-19.822807312011719</v>
      </c>
      <c r="S8" s="3">
        <v>1.2752292156219482</v>
      </c>
      <c r="T8" s="3">
        <v>40.980503082275391</v>
      </c>
      <c r="U8" s="3">
        <v>110.26471710205078</v>
      </c>
      <c r="V8" s="3">
        <v>214.76890563964844</v>
      </c>
      <c r="AC8" s="3">
        <f t="shared" si="0"/>
        <v>-19.822807312011719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/>
      <c r="E11" s="3">
        <f t="shared" ref="E11:M11" si="1">+HLOOKUP(E$10,$C$2:$AB$8,$A11,FALSE)</f>
        <v>-110.80393981933594</v>
      </c>
      <c r="F11" s="3">
        <f t="shared" si="1"/>
        <v>-188.50210571289063</v>
      </c>
      <c r="G11" s="3">
        <f t="shared" si="1"/>
        <v>-240.68621826171875</v>
      </c>
      <c r="H11" s="3">
        <f t="shared" si="1"/>
        <v>-282.68130493164063</v>
      </c>
      <c r="I11" s="3">
        <f t="shared" si="1"/>
        <v>-315.04989624023438</v>
      </c>
      <c r="J11" s="3">
        <f t="shared" si="1"/>
        <v>-341.0008544921875</v>
      </c>
      <c r="K11" s="3">
        <f t="shared" si="1"/>
        <v>-357.6817626953125</v>
      </c>
      <c r="L11" s="3">
        <f t="shared" si="1"/>
        <v>-361.10848999023438</v>
      </c>
      <c r="M11" s="3">
        <f t="shared" si="1"/>
        <v>-363.90838623046875</v>
      </c>
      <c r="N11" s="3">
        <f>+HLOOKUP(N$10,$C$2:$AB$8,$A11,FALSE)</f>
        <v>-361.76162719726563</v>
      </c>
      <c r="O11" s="3">
        <f>+HLOOKUP(O$10,$C$2:$AB$8,$A11,FALSE)</f>
        <v>-359.37112426757813</v>
      </c>
      <c r="P11" s="3">
        <f t="shared" ref="P11:AB16" si="2">+HLOOKUP(P$10,$C$2:$AB$8,$A11,FALSE)</f>
        <v>-347.0882568359375</v>
      </c>
      <c r="Q11" s="3">
        <f t="shared" si="2"/>
        <v>-315.1943359375</v>
      </c>
      <c r="R11" s="3">
        <f t="shared" si="2"/>
        <v>-273.508544921875</v>
      </c>
      <c r="S11" s="3">
        <f t="shared" si="2"/>
        <v>-229.01556396484375</v>
      </c>
      <c r="T11" s="3">
        <f t="shared" si="2"/>
        <v>-135.13543701171875</v>
      </c>
      <c r="U11" s="3">
        <f t="shared" si="2"/>
        <v>-25.836769104003906</v>
      </c>
      <c r="V11" s="3">
        <f t="shared" si="2"/>
        <v>85.752891540527344</v>
      </c>
      <c r="W11" s="3">
        <f t="shared" si="2"/>
        <v>106.53810119628906</v>
      </c>
      <c r="X11" s="3">
        <f t="shared" si="2"/>
        <v>118.72940063476563</v>
      </c>
      <c r="Y11" s="3">
        <f t="shared" si="2"/>
        <v>125.99559020996094</v>
      </c>
      <c r="Z11" s="3">
        <f t="shared" si="2"/>
        <v>133.81846618652344</v>
      </c>
      <c r="AA11" s="3">
        <f t="shared" si="2"/>
        <v>141.695068359375</v>
      </c>
      <c r="AB11" s="3">
        <f t="shared" si="2"/>
        <v>139.33078002929688</v>
      </c>
      <c r="AC11" s="3">
        <f>+MIN(C11:AB11)</f>
        <v>-363.90838623046875</v>
      </c>
      <c r="AE11" s="1">
        <f>+HLOOKUP($AC11,$C11:$AB$17,7,FALSE)</f>
        <v>0.95</v>
      </c>
    </row>
    <row r="12" spans="1:31" x14ac:dyDescent="0.25">
      <c r="A12" s="5">
        <f>+A11+1</f>
        <v>3</v>
      </c>
      <c r="B12" s="5" t="str">
        <f t="shared" ref="B12:B15" si="3">+B4</f>
        <v>PAN-CHI(3A) Con 4LT</v>
      </c>
      <c r="C12" s="3"/>
      <c r="D12" s="3"/>
      <c r="E12" s="3"/>
      <c r="F12" s="3"/>
      <c r="G12" s="3"/>
      <c r="H12" s="3"/>
      <c r="I12" s="3"/>
      <c r="J12" s="3"/>
      <c r="K12" s="3"/>
      <c r="L12" s="3">
        <f t="shared" ref="E12:O16" si="4">+HLOOKUP(L$10,$C$2:$AB$8,$A12,FALSE)</f>
        <v>-200.28860473632813</v>
      </c>
      <c r="M12" s="3">
        <f t="shared" si="4"/>
        <v>-224.53045654296875</v>
      </c>
      <c r="N12" s="3">
        <f t="shared" si="4"/>
        <v>-239.13340759277344</v>
      </c>
      <c r="O12" s="3">
        <f t="shared" si="4"/>
        <v>-253.39376831054688</v>
      </c>
      <c r="P12" s="3">
        <f t="shared" si="2"/>
        <v>-263.95172119140625</v>
      </c>
      <c r="Q12" s="3">
        <f t="shared" si="2"/>
        <v>-247.27812194824219</v>
      </c>
      <c r="R12" s="3">
        <f t="shared" si="2"/>
        <v>-210.15116882324219</v>
      </c>
      <c r="S12" s="3">
        <f t="shared" si="2"/>
        <v>-173.31562805175781</v>
      </c>
      <c r="T12" s="3">
        <f t="shared" si="2"/>
        <v>-122.81217956542969</v>
      </c>
      <c r="U12" s="3">
        <f t="shared" si="2"/>
        <v>-13.563845634460449</v>
      </c>
      <c r="V12" s="3">
        <f t="shared" si="2"/>
        <v>97.977218627929688</v>
      </c>
      <c r="W12" s="3">
        <f t="shared" si="2"/>
        <v>162.48640441894531</v>
      </c>
      <c r="X12" s="3">
        <f t="shared" si="2"/>
        <v>171.62083435058594</v>
      </c>
      <c r="Y12" s="3">
        <f t="shared" si="2"/>
        <v>176.39675903320313</v>
      </c>
      <c r="Z12" s="3">
        <f t="shared" si="2"/>
        <v>182.07878112792969</v>
      </c>
      <c r="AA12" s="3">
        <f t="shared" si="2"/>
        <v>188.63784790039063</v>
      </c>
      <c r="AB12" s="3">
        <f t="shared" si="2"/>
        <v>189.82902526855469</v>
      </c>
      <c r="AC12" s="3">
        <f t="shared" ref="AC12:AC16" si="5">+MIN(C12:AB12)</f>
        <v>-263.95172119140625</v>
      </c>
      <c r="AD12" s="3">
        <f>+$AC$11-AC12</f>
        <v>-99.9566650390625</v>
      </c>
      <c r="AE12" s="1">
        <f>+HLOOKUP($AC12,$C12:$AB$17,6,FALSE)</f>
        <v>0.98</v>
      </c>
    </row>
    <row r="13" spans="1:31" x14ac:dyDescent="0.25">
      <c r="A13" s="5">
        <f t="shared" ref="A13:A16" si="6">+A12+1</f>
        <v>4</v>
      </c>
      <c r="B13" s="5" t="str">
        <f t="shared" si="3"/>
        <v>LSA-VEL(51) Con 4LT</v>
      </c>
      <c r="C13" s="3"/>
      <c r="D13" s="3"/>
      <c r="E13" s="3"/>
      <c r="F13" s="3"/>
      <c r="G13" s="3"/>
      <c r="H13" s="3"/>
      <c r="I13" s="3"/>
      <c r="J13" s="3"/>
      <c r="K13" s="3"/>
      <c r="L13" s="3">
        <f t="shared" si="4"/>
        <v>-344.85134887695313</v>
      </c>
      <c r="M13" s="3">
        <f t="shared" si="4"/>
        <v>-347.46286010742188</v>
      </c>
      <c r="N13" s="3">
        <f t="shared" si="4"/>
        <v>-344.7720947265625</v>
      </c>
      <c r="O13" s="3">
        <f t="shared" si="4"/>
        <v>-342.95123291015625</v>
      </c>
      <c r="P13" s="3">
        <f t="shared" si="2"/>
        <v>-338.01324462890625</v>
      </c>
      <c r="Q13" s="3">
        <f t="shared" si="2"/>
        <v>-310.12774658203125</v>
      </c>
      <c r="R13" s="3">
        <f t="shared" si="2"/>
        <v>-268.45120239257813</v>
      </c>
      <c r="S13" s="3">
        <f t="shared" si="2"/>
        <v>-224.05247497558594</v>
      </c>
      <c r="T13" s="3">
        <f t="shared" si="2"/>
        <v>-135.83036804199219</v>
      </c>
      <c r="U13" s="3">
        <f t="shared" si="2"/>
        <v>-26.518732070922852</v>
      </c>
      <c r="V13" s="3">
        <f t="shared" si="2"/>
        <v>85.088615417480469</v>
      </c>
      <c r="W13" s="3">
        <f t="shared" si="2"/>
        <v>125.32056427001953</v>
      </c>
      <c r="X13" s="3">
        <f t="shared" si="2"/>
        <v>138.54212951660156</v>
      </c>
      <c r="Y13" s="3">
        <f t="shared" si="2"/>
        <v>147.07344055175781</v>
      </c>
      <c r="Z13" s="3">
        <f t="shared" si="2"/>
        <v>154.12713623046875</v>
      </c>
      <c r="AA13" s="3">
        <f t="shared" si="2"/>
        <v>160.38951110839844</v>
      </c>
      <c r="AB13" s="3">
        <f t="shared" si="2"/>
        <v>159.96188354492188</v>
      </c>
      <c r="AC13" s="3">
        <f t="shared" si="5"/>
        <v>-347.46286010742188</v>
      </c>
      <c r="AD13" s="3">
        <f t="shared" ref="AD13:AD16" si="7">+$AC$11-AC13</f>
        <v>-16.445526123046875</v>
      </c>
      <c r="AE13" s="1">
        <f>+HLOOKUP($AC13,$C13:$AB$17,5,FALSE)</f>
        <v>0.95</v>
      </c>
    </row>
    <row r="14" spans="1:31" x14ac:dyDescent="0.25">
      <c r="A14" s="5">
        <f t="shared" si="6"/>
        <v>5</v>
      </c>
      <c r="B14" s="5" t="str">
        <f t="shared" si="3"/>
        <v>BASE Sin 4LT</v>
      </c>
      <c r="C14" s="3"/>
      <c r="D14" s="3"/>
      <c r="E14" s="3">
        <f t="shared" si="4"/>
        <v>395.9742431640625</v>
      </c>
      <c r="F14" s="3">
        <f t="shared" si="4"/>
        <v>242.71363830566406</v>
      </c>
      <c r="G14" s="3">
        <f t="shared" si="4"/>
        <v>132.74948120117188</v>
      </c>
      <c r="H14" s="3">
        <f t="shared" si="4"/>
        <v>57.587699890136719</v>
      </c>
      <c r="I14" s="3">
        <f t="shared" si="4"/>
        <v>-2.3154568672180176</v>
      </c>
      <c r="J14" s="3">
        <f t="shared" si="4"/>
        <v>-41.803627014160156</v>
      </c>
      <c r="K14" s="3">
        <f t="shared" si="4"/>
        <v>-72.574028015136719</v>
      </c>
      <c r="L14" s="3">
        <f t="shared" si="4"/>
        <v>-91.699234008789063</v>
      </c>
      <c r="M14" s="3">
        <f t="shared" si="4"/>
        <v>-100.76480865478516</v>
      </c>
      <c r="N14" s="3">
        <f t="shared" si="4"/>
        <v>-92.941520690917969</v>
      </c>
      <c r="O14" s="3">
        <f t="shared" si="4"/>
        <v>-77.16619873046875</v>
      </c>
      <c r="P14" s="3">
        <f t="shared" si="2"/>
        <v>-59.111846923828125</v>
      </c>
      <c r="Q14" s="3">
        <f t="shared" si="2"/>
        <v>-39.617252349853516</v>
      </c>
      <c r="R14" s="3">
        <f t="shared" si="2"/>
        <v>-21.359813690185547</v>
      </c>
      <c r="S14" s="3">
        <f t="shared" si="2"/>
        <v>-3.15787672996521</v>
      </c>
      <c r="T14" s="3">
        <f t="shared" si="2"/>
        <v>16.044742584228516</v>
      </c>
      <c r="U14" s="3">
        <f t="shared" si="2"/>
        <v>36.749782562255859</v>
      </c>
      <c r="V14" s="3">
        <f t="shared" si="2"/>
        <v>85.985023498535156</v>
      </c>
      <c r="W14" s="3">
        <f t="shared" si="2"/>
        <v>199.83485412597656</v>
      </c>
      <c r="X14" s="3">
        <f t="shared" si="2"/>
        <v>315.9400634765625</v>
      </c>
      <c r="Y14" s="3">
        <f t="shared" si="2"/>
        <v>410.84609985351563</v>
      </c>
      <c r="Z14" s="3">
        <f t="shared" si="2"/>
        <v>468.715087890625</v>
      </c>
      <c r="AA14" s="3">
        <f t="shared" si="2"/>
        <v>527.97845458984375</v>
      </c>
      <c r="AB14" s="3">
        <f t="shared" si="2"/>
        <v>587.01556396484375</v>
      </c>
      <c r="AC14" s="3">
        <f t="shared" si="5"/>
        <v>-100.76480865478516</v>
      </c>
      <c r="AD14" s="3">
        <f t="shared" si="7"/>
        <v>-263.14357757568359</v>
      </c>
      <c r="AE14" s="1">
        <f>+HLOOKUP($AC14,$C14:$AB$17,4,FALSE)</f>
        <v>0.95</v>
      </c>
    </row>
    <row r="15" spans="1:31" x14ac:dyDescent="0.25">
      <c r="A15" s="5">
        <f t="shared" si="6"/>
        <v>6</v>
      </c>
      <c r="B15" s="5" t="str">
        <f t="shared" si="3"/>
        <v>PAN-CHI(3A) Sin 4LT</v>
      </c>
      <c r="C15" s="3"/>
      <c r="D15" s="3"/>
      <c r="E15" s="3"/>
      <c r="F15" s="3"/>
      <c r="G15" s="3"/>
      <c r="H15" s="3"/>
      <c r="I15" s="3">
        <f t="shared" si="4"/>
        <v>206.35345458984375</v>
      </c>
      <c r="J15" s="3">
        <f t="shared" si="4"/>
        <v>138.56367492675781</v>
      </c>
      <c r="K15" s="3">
        <f t="shared" si="4"/>
        <v>76.841964721679688</v>
      </c>
      <c r="L15" s="3">
        <f t="shared" si="4"/>
        <v>24.448883056640625</v>
      </c>
      <c r="M15" s="3">
        <f t="shared" si="4"/>
        <v>-5.8266186714172363</v>
      </c>
      <c r="N15" s="3">
        <f t="shared" si="4"/>
        <v>-18.419343948364258</v>
      </c>
      <c r="O15" s="3">
        <f t="shared" si="4"/>
        <v>-18.933231353759766</v>
      </c>
      <c r="P15" s="3">
        <f t="shared" si="2"/>
        <v>-11.600467681884766</v>
      </c>
      <c r="Q15" s="3">
        <f t="shared" si="2"/>
        <v>-1.2948404550552368</v>
      </c>
      <c r="R15" s="3">
        <f t="shared" si="2"/>
        <v>13.788352966308594</v>
      </c>
      <c r="S15" s="3">
        <f t="shared" si="2"/>
        <v>34.224800109863281</v>
      </c>
      <c r="T15" s="3">
        <f t="shared" si="2"/>
        <v>55.444313049316406</v>
      </c>
      <c r="U15" s="3">
        <f t="shared" si="2"/>
        <v>78.05108642578125</v>
      </c>
      <c r="V15" s="3">
        <f t="shared" si="2"/>
        <v>100.73847961425781</v>
      </c>
      <c r="W15" s="3">
        <f t="shared" si="2"/>
        <v>209.94062805175781</v>
      </c>
      <c r="X15" s="3">
        <f t="shared" si="2"/>
        <v>326.01821899414063</v>
      </c>
      <c r="Y15" s="3">
        <f t="shared" si="2"/>
        <v>444.35195922851563</v>
      </c>
      <c r="Z15" s="3">
        <f t="shared" si="2"/>
        <v>501.71246337890625</v>
      </c>
      <c r="AA15" s="3">
        <f t="shared" si="2"/>
        <v>559.93975830078125</v>
      </c>
      <c r="AB15" s="3">
        <f t="shared" si="2"/>
        <v>618.6688232421875</v>
      </c>
      <c r="AC15" s="3">
        <f t="shared" si="5"/>
        <v>-18.933231353759766</v>
      </c>
      <c r="AD15" s="3">
        <f t="shared" si="7"/>
        <v>-344.97515487670898</v>
      </c>
      <c r="AE15" s="1">
        <f>+HLOOKUP($AC15,$C15:$AB$17,3,FALSE)</f>
        <v>0.97</v>
      </c>
    </row>
    <row r="16" spans="1:31" x14ac:dyDescent="0.25">
      <c r="A16" s="5">
        <f t="shared" si="6"/>
        <v>7</v>
      </c>
      <c r="B16" s="5" t="str">
        <f>+B8</f>
        <v>LSA-VEL(51) Sin 4LT</v>
      </c>
      <c r="C16" s="3"/>
      <c r="D16" s="3"/>
      <c r="E16" s="3"/>
      <c r="F16" s="3"/>
      <c r="G16" s="3"/>
      <c r="H16" s="3"/>
      <c r="I16" s="3">
        <f t="shared" si="4"/>
        <v>214.76890563964844</v>
      </c>
      <c r="J16" s="3">
        <f t="shared" si="4"/>
        <v>110.26471710205078</v>
      </c>
      <c r="K16" s="3">
        <f t="shared" si="4"/>
        <v>40.980503082275391</v>
      </c>
      <c r="L16" s="3">
        <f t="shared" si="4"/>
        <v>1.2752292156219482</v>
      </c>
      <c r="M16" s="3">
        <f t="shared" si="4"/>
        <v>-19.822807312011719</v>
      </c>
      <c r="N16" s="3">
        <f t="shared" si="4"/>
        <v>-18.830108642578125</v>
      </c>
      <c r="O16" s="3">
        <f t="shared" si="4"/>
        <v>-8.0027828216552734</v>
      </c>
      <c r="P16" s="3">
        <f t="shared" si="2"/>
        <v>6.9310131072998047</v>
      </c>
      <c r="Q16" s="3">
        <f t="shared" si="2"/>
        <v>23.912664413452148</v>
      </c>
      <c r="R16" s="3">
        <f t="shared" si="2"/>
        <v>40.580032348632813</v>
      </c>
      <c r="S16" s="3">
        <f t="shared" si="2"/>
        <v>57.234634399414063</v>
      </c>
      <c r="T16" s="3">
        <f t="shared" si="2"/>
        <v>75.681236267089844</v>
      </c>
      <c r="U16" s="3">
        <f t="shared" si="2"/>
        <v>95.594711303710938</v>
      </c>
      <c r="V16" s="3">
        <f t="shared" si="2"/>
        <v>125.47948455810547</v>
      </c>
      <c r="W16" s="3">
        <f t="shared" si="2"/>
        <v>221.72186279296875</v>
      </c>
      <c r="X16" s="3">
        <f t="shared" si="2"/>
        <v>320.15863037109375</v>
      </c>
      <c r="Y16" s="3">
        <f t="shared" si="2"/>
        <v>410.84609985351563</v>
      </c>
      <c r="Z16" s="3">
        <f t="shared" si="2"/>
        <v>468.715087890625</v>
      </c>
      <c r="AA16" s="3">
        <f t="shared" si="2"/>
        <v>527.97845458984375</v>
      </c>
      <c r="AB16" s="3">
        <f t="shared" si="2"/>
        <v>587.01556396484375</v>
      </c>
      <c r="AC16" s="3">
        <f t="shared" si="5"/>
        <v>-19.822807312011719</v>
      </c>
      <c r="AD16" s="3">
        <f t="shared" si="7"/>
        <v>-344.08557891845703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Ernesto Rosales</cp:lastModifiedBy>
  <dcterms:created xsi:type="dcterms:W3CDTF">2019-02-01T14:51:08Z</dcterms:created>
  <dcterms:modified xsi:type="dcterms:W3CDTF">2019-10-16T12:17:59Z</dcterms:modified>
</cp:coreProperties>
</file>