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trejos\Desktop\Trabajo\2019\#24_esc-gen-dem-ALTA-intercambio-referencia-PESIN-2019\demanda-generacion-alta\2024\lluviosa\"/>
    </mc:Choice>
  </mc:AlternateContent>
  <bookViews>
    <workbookView xWindow="0" yWindow="0" windowWidth="17970" windowHeight="8220" activeTab="3"/>
  </bookViews>
  <sheets>
    <sheet name="Resumen" sheetId="7" r:id="rId1"/>
    <sheet name="6002" sheetId="1" r:id="rId2"/>
    <sheet name="6004" sheetId="5" r:id="rId3"/>
    <sheet name="6005" sheetId="6" r:id="rId4"/>
  </sheets>
  <definedNames>
    <definedName name="_xlnm.Print_Area" localSheetId="2">'6004'!$A$1:$AE$20</definedName>
    <definedName name="_xlnm.Print_Area" localSheetId="0">Resumen!$B$2:$K$9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6" l="1"/>
  <c r="E14" i="6"/>
  <c r="F14" i="6"/>
  <c r="G14" i="6"/>
  <c r="H14" i="6"/>
  <c r="D15" i="6"/>
  <c r="E15" i="6"/>
  <c r="F15" i="6"/>
  <c r="G15" i="6"/>
  <c r="H15" i="6"/>
  <c r="H13" i="5"/>
  <c r="F14" i="5"/>
  <c r="G14" i="5"/>
  <c r="H14" i="5"/>
  <c r="H15" i="5"/>
  <c r="C14" i="1"/>
  <c r="D14" i="1"/>
  <c r="E14" i="1"/>
  <c r="E15" i="1"/>
  <c r="F14" i="1" l="1"/>
  <c r="F15" i="1"/>
  <c r="J16" i="5" l="1"/>
  <c r="K16" i="5"/>
  <c r="I14" i="5"/>
  <c r="J14" i="5"/>
  <c r="K14" i="5"/>
  <c r="I15" i="5"/>
  <c r="J15" i="5"/>
  <c r="K15" i="5"/>
  <c r="G14" i="1"/>
  <c r="H14" i="1"/>
  <c r="I14" i="1"/>
  <c r="J14" i="1"/>
  <c r="K14" i="1"/>
  <c r="G15" i="1"/>
  <c r="H15" i="1"/>
  <c r="I15" i="1"/>
  <c r="J15" i="1"/>
  <c r="K15" i="1"/>
  <c r="G16" i="1"/>
  <c r="H16" i="1"/>
  <c r="I16" i="1"/>
  <c r="J16" i="1"/>
  <c r="K16" i="1"/>
  <c r="C11" i="5" l="1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B9" i="7" l="1"/>
  <c r="B8" i="7"/>
  <c r="B7" i="7"/>
  <c r="B6" i="7"/>
  <c r="B5" i="7"/>
  <c r="B4" i="7"/>
  <c r="B16" i="6"/>
  <c r="B15" i="6"/>
  <c r="B14" i="6"/>
  <c r="B13" i="6"/>
  <c r="B12" i="6"/>
  <c r="B11" i="6"/>
  <c r="B16" i="5"/>
  <c r="B15" i="5"/>
  <c r="B14" i="5"/>
  <c r="B13" i="5"/>
  <c r="B12" i="5"/>
  <c r="B11" i="5"/>
  <c r="B16" i="1"/>
  <c r="B12" i="1"/>
  <c r="B13" i="1"/>
  <c r="B14" i="1"/>
  <c r="B15" i="1"/>
  <c r="B11" i="1"/>
  <c r="AB17" i="6" l="1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C17" i="1"/>
  <c r="C11" i="1" l="1"/>
  <c r="D11" i="1"/>
  <c r="E11" i="1"/>
  <c r="L14" i="5" l="1"/>
  <c r="M14" i="5"/>
  <c r="N14" i="5"/>
  <c r="O14" i="5"/>
  <c r="P14" i="5"/>
  <c r="Q14" i="5"/>
  <c r="R14" i="5"/>
  <c r="S14" i="5"/>
  <c r="T14" i="5"/>
  <c r="U14" i="5"/>
  <c r="Y12" i="6" l="1"/>
  <c r="T12" i="6"/>
  <c r="O12" i="6"/>
  <c r="A12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AC8" i="6"/>
  <c r="AC7" i="6"/>
  <c r="AC6" i="6"/>
  <c r="AC5" i="6"/>
  <c r="AC4" i="6"/>
  <c r="AC3" i="6"/>
  <c r="A12" i="5"/>
  <c r="AC8" i="5"/>
  <c r="AC7" i="5"/>
  <c r="AC6" i="5"/>
  <c r="AC5" i="5"/>
  <c r="AC4" i="5"/>
  <c r="AC3" i="5"/>
  <c r="A13" i="6" l="1"/>
  <c r="AA13" i="6" s="1"/>
  <c r="H12" i="6"/>
  <c r="F12" i="6"/>
  <c r="E12" i="6"/>
  <c r="G12" i="6"/>
  <c r="I12" i="6"/>
  <c r="J12" i="6"/>
  <c r="K12" i="6"/>
  <c r="P12" i="6"/>
  <c r="U12" i="6"/>
  <c r="AA12" i="6"/>
  <c r="L12" i="6"/>
  <c r="Q12" i="6"/>
  <c r="W12" i="6"/>
  <c r="AB12" i="6"/>
  <c r="M12" i="6"/>
  <c r="S12" i="6"/>
  <c r="X12" i="6"/>
  <c r="AC11" i="6"/>
  <c r="AC11" i="5"/>
  <c r="Y13" i="6"/>
  <c r="Q13" i="6"/>
  <c r="O13" i="6"/>
  <c r="AB13" i="6"/>
  <c r="X13" i="6"/>
  <c r="P13" i="6"/>
  <c r="L13" i="6"/>
  <c r="W13" i="6"/>
  <c r="Z13" i="6"/>
  <c r="V13" i="6"/>
  <c r="R13" i="6"/>
  <c r="U13" i="6"/>
  <c r="M13" i="6"/>
  <c r="S13" i="6"/>
  <c r="N12" i="6"/>
  <c r="R12" i="6"/>
  <c r="V12" i="6"/>
  <c r="Z12" i="6"/>
  <c r="A13" i="5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F11" i="1"/>
  <c r="G11" i="1"/>
  <c r="H11" i="1"/>
  <c r="I11" i="1"/>
  <c r="J11" i="1"/>
  <c r="K11" i="1"/>
  <c r="L11" i="1"/>
  <c r="M11" i="1"/>
  <c r="O11" i="1"/>
  <c r="N11" i="1"/>
  <c r="AC3" i="1"/>
  <c r="N13" i="6" l="1"/>
  <c r="A14" i="6"/>
  <c r="T13" i="6"/>
  <c r="AC13" i="6" s="1"/>
  <c r="AD13" i="6" s="1"/>
  <c r="J6" i="7" s="1"/>
  <c r="AC12" i="6"/>
  <c r="AE12" i="6" s="1"/>
  <c r="K5" i="7" s="1"/>
  <c r="I4" i="7"/>
  <c r="AE11" i="6"/>
  <c r="K4" i="7" s="1"/>
  <c r="F4" i="7"/>
  <c r="AE11" i="5"/>
  <c r="H4" i="7" s="1"/>
  <c r="U14" i="6"/>
  <c r="M14" i="6"/>
  <c r="X14" i="6"/>
  <c r="T14" i="6"/>
  <c r="W14" i="6"/>
  <c r="A15" i="6"/>
  <c r="R14" i="6"/>
  <c r="N14" i="6"/>
  <c r="O14" i="6"/>
  <c r="A14" i="5"/>
  <c r="AC12" i="5"/>
  <c r="AD12" i="5" s="1"/>
  <c r="G5" i="7" s="1"/>
  <c r="A12" i="1"/>
  <c r="AC8" i="1"/>
  <c r="AC7" i="1"/>
  <c r="AC6" i="1"/>
  <c r="AC5" i="1"/>
  <c r="AC4" i="1"/>
  <c r="AC14" i="6" l="1"/>
  <c r="AE14" i="6" s="1"/>
  <c r="K7" i="7" s="1"/>
  <c r="I14" i="6"/>
  <c r="J14" i="6"/>
  <c r="K14" i="6"/>
  <c r="AA14" i="6"/>
  <c r="V14" i="6"/>
  <c r="L14" i="6"/>
  <c r="Y14" i="6"/>
  <c r="Q14" i="6"/>
  <c r="Z14" i="6"/>
  <c r="P14" i="6"/>
  <c r="S14" i="6"/>
  <c r="I15" i="6"/>
  <c r="K15" i="6"/>
  <c r="J15" i="6"/>
  <c r="AB14" i="6"/>
  <c r="D12" i="1"/>
  <c r="F12" i="1"/>
  <c r="C12" i="1"/>
  <c r="G12" i="1"/>
  <c r="H12" i="1"/>
  <c r="E12" i="1"/>
  <c r="P12" i="1"/>
  <c r="T12" i="1"/>
  <c r="X12" i="1"/>
  <c r="AB12" i="1"/>
  <c r="K12" i="1"/>
  <c r="W12" i="1"/>
  <c r="J12" i="1"/>
  <c r="N12" i="1"/>
  <c r="Q12" i="1"/>
  <c r="U12" i="1"/>
  <c r="Y12" i="1"/>
  <c r="L12" i="1"/>
  <c r="S12" i="1"/>
  <c r="R12" i="1"/>
  <c r="V12" i="1"/>
  <c r="Z12" i="1"/>
  <c r="I12" i="1"/>
  <c r="M12" i="1"/>
  <c r="O12" i="1"/>
  <c r="AA12" i="1"/>
  <c r="AD12" i="6"/>
  <c r="J5" i="7" s="1"/>
  <c r="I5" i="7"/>
  <c r="AE13" i="6"/>
  <c r="K6" i="7" s="1"/>
  <c r="I6" i="7"/>
  <c r="F5" i="7"/>
  <c r="AE12" i="5"/>
  <c r="H5" i="7" s="1"/>
  <c r="Y15" i="6"/>
  <c r="U15" i="6"/>
  <c r="Q15" i="6"/>
  <c r="M15" i="6"/>
  <c r="S15" i="6"/>
  <c r="AB15" i="6"/>
  <c r="X15" i="6"/>
  <c r="T15" i="6"/>
  <c r="P15" i="6"/>
  <c r="L15" i="6"/>
  <c r="AA15" i="6"/>
  <c r="O15" i="6"/>
  <c r="A16" i="6"/>
  <c r="Z15" i="6"/>
  <c r="V15" i="6"/>
  <c r="R15" i="6"/>
  <c r="N15" i="6"/>
  <c r="W15" i="6"/>
  <c r="AC13" i="5"/>
  <c r="Y14" i="5"/>
  <c r="AB14" i="5"/>
  <c r="X14" i="5"/>
  <c r="Z14" i="5"/>
  <c r="AA14" i="5"/>
  <c r="W14" i="5"/>
  <c r="A15" i="5"/>
  <c r="V14" i="5"/>
  <c r="A13" i="1"/>
  <c r="J16" i="6" l="1"/>
  <c r="K16" i="6"/>
  <c r="I7" i="7"/>
  <c r="R13" i="1"/>
  <c r="V13" i="1"/>
  <c r="Z13" i="1"/>
  <c r="H13" i="1"/>
  <c r="L13" i="1"/>
  <c r="N13" i="1"/>
  <c r="Q13" i="1"/>
  <c r="Y13" i="1"/>
  <c r="O13" i="1"/>
  <c r="S13" i="1"/>
  <c r="W13" i="1"/>
  <c r="AA13" i="1"/>
  <c r="I13" i="1"/>
  <c r="M13" i="1"/>
  <c r="G13" i="1"/>
  <c r="P13" i="1"/>
  <c r="T13" i="1"/>
  <c r="X13" i="1"/>
  <c r="AB13" i="1"/>
  <c r="J13" i="1"/>
  <c r="U13" i="1"/>
  <c r="K13" i="1"/>
  <c r="AD14" i="6"/>
  <c r="J7" i="7" s="1"/>
  <c r="AC15" i="6"/>
  <c r="F6" i="7"/>
  <c r="AE13" i="5"/>
  <c r="H6" i="7" s="1"/>
  <c r="AD13" i="5"/>
  <c r="G6" i="7" s="1"/>
  <c r="Y16" i="6"/>
  <c r="U16" i="6"/>
  <c r="Q16" i="6"/>
  <c r="M16" i="6"/>
  <c r="S16" i="6"/>
  <c r="AB16" i="6"/>
  <c r="X16" i="6"/>
  <c r="T16" i="6"/>
  <c r="P16" i="6"/>
  <c r="L16" i="6"/>
  <c r="AA16" i="6"/>
  <c r="O16" i="6"/>
  <c r="Z16" i="6"/>
  <c r="V16" i="6"/>
  <c r="R16" i="6"/>
  <c r="N16" i="6"/>
  <c r="W16" i="6"/>
  <c r="Y15" i="5"/>
  <c r="U15" i="5"/>
  <c r="Q15" i="5"/>
  <c r="M15" i="5"/>
  <c r="Z15" i="5"/>
  <c r="R15" i="5"/>
  <c r="AB15" i="5"/>
  <c r="X15" i="5"/>
  <c r="T15" i="5"/>
  <c r="P15" i="5"/>
  <c r="L15" i="5"/>
  <c r="A16" i="5"/>
  <c r="V15" i="5"/>
  <c r="AA15" i="5"/>
  <c r="W15" i="5"/>
  <c r="S15" i="5"/>
  <c r="O15" i="5"/>
  <c r="N15" i="5"/>
  <c r="AC14" i="5"/>
  <c r="A14" i="1"/>
  <c r="AC12" i="1"/>
  <c r="AC11" i="1"/>
  <c r="P14" i="1" l="1"/>
  <c r="T14" i="1"/>
  <c r="X14" i="1"/>
  <c r="AB14" i="1"/>
  <c r="W14" i="1"/>
  <c r="M14" i="1"/>
  <c r="Q14" i="1"/>
  <c r="U14" i="1"/>
  <c r="Y14" i="1"/>
  <c r="N14" i="1"/>
  <c r="O14" i="1"/>
  <c r="AA14" i="1"/>
  <c r="R14" i="1"/>
  <c r="V14" i="1"/>
  <c r="Z14" i="1"/>
  <c r="L14" i="1"/>
  <c r="S14" i="1"/>
  <c r="AC16" i="6"/>
  <c r="I9" i="7" s="1"/>
  <c r="AE15" i="6"/>
  <c r="K8" i="7" s="1"/>
  <c r="I8" i="7"/>
  <c r="AD15" i="6"/>
  <c r="J8" i="7" s="1"/>
  <c r="F7" i="7"/>
  <c r="AE14" i="5"/>
  <c r="H7" i="7" s="1"/>
  <c r="AD14" i="5"/>
  <c r="G7" i="7" s="1"/>
  <c r="C5" i="7"/>
  <c r="AE12" i="1"/>
  <c r="E5" i="7" s="1"/>
  <c r="C4" i="7"/>
  <c r="AD12" i="1"/>
  <c r="D5" i="7" s="1"/>
  <c r="AE11" i="1"/>
  <c r="E4" i="7" s="1"/>
  <c r="AC15" i="5"/>
  <c r="Y16" i="5"/>
  <c r="U16" i="5"/>
  <c r="Q16" i="5"/>
  <c r="M16" i="5"/>
  <c r="R16" i="5"/>
  <c r="AB16" i="5"/>
  <c r="X16" i="5"/>
  <c r="T16" i="5"/>
  <c r="P16" i="5"/>
  <c r="L16" i="5"/>
  <c r="Z16" i="5"/>
  <c r="AA16" i="5"/>
  <c r="W16" i="5"/>
  <c r="S16" i="5"/>
  <c r="O16" i="5"/>
  <c r="V16" i="5"/>
  <c r="N16" i="5"/>
  <c r="AC13" i="1"/>
  <c r="A15" i="1"/>
  <c r="R15" i="1" l="1"/>
  <c r="V15" i="1"/>
  <c r="Z15" i="1"/>
  <c r="L15" i="1"/>
  <c r="U15" i="1"/>
  <c r="O15" i="1"/>
  <c r="S15" i="1"/>
  <c r="W15" i="1"/>
  <c r="AA15" i="1"/>
  <c r="M15" i="1"/>
  <c r="Y15" i="1"/>
  <c r="P15" i="1"/>
  <c r="T15" i="1"/>
  <c r="X15" i="1"/>
  <c r="AB15" i="1"/>
  <c r="N15" i="1"/>
  <c r="Q15" i="1"/>
  <c r="AE16" i="6"/>
  <c r="K9" i="7" s="1"/>
  <c r="AD16" i="6"/>
  <c r="J9" i="7" s="1"/>
  <c r="F8" i="7"/>
  <c r="AE15" i="5"/>
  <c r="H8" i="7" s="1"/>
  <c r="AD15" i="5"/>
  <c r="G8" i="7" s="1"/>
  <c r="C6" i="7"/>
  <c r="AE13" i="1"/>
  <c r="E6" i="7" s="1"/>
  <c r="AD13" i="1"/>
  <c r="D6" i="7" s="1"/>
  <c r="AC16" i="5"/>
  <c r="AC14" i="1"/>
  <c r="A16" i="1"/>
  <c r="P16" i="1" l="1"/>
  <c r="T16" i="1"/>
  <c r="X16" i="1"/>
  <c r="AB16" i="1"/>
  <c r="L16" i="1"/>
  <c r="S16" i="1"/>
  <c r="Q16" i="1"/>
  <c r="U16" i="1"/>
  <c r="Y16" i="1"/>
  <c r="M16" i="1"/>
  <c r="W16" i="1"/>
  <c r="R16" i="1"/>
  <c r="V16" i="1"/>
  <c r="Z16" i="1"/>
  <c r="O16" i="1"/>
  <c r="AA16" i="1"/>
  <c r="N16" i="1"/>
  <c r="F9" i="7"/>
  <c r="AE16" i="5"/>
  <c r="H9" i="7" s="1"/>
  <c r="AD16" i="5"/>
  <c r="G9" i="7" s="1"/>
  <c r="C7" i="7"/>
  <c r="AE14" i="1"/>
  <c r="E7" i="7" s="1"/>
  <c r="AD14" i="1"/>
  <c r="D7" i="7" s="1"/>
  <c r="AC15" i="1"/>
  <c r="C8" i="7" l="1"/>
  <c r="AE15" i="1"/>
  <c r="E8" i="7" s="1"/>
  <c r="AD15" i="1"/>
  <c r="D8" i="7" s="1"/>
  <c r="AC16" i="1"/>
  <c r="C9" i="7" l="1"/>
  <c r="AE16" i="1"/>
  <c r="E9" i="7" s="1"/>
  <c r="AD16" i="1"/>
  <c r="D9" i="7" s="1"/>
</calcChain>
</file>

<file path=xl/sharedStrings.xml><?xml version="1.0" encoding="utf-8"?>
<sst xmlns="http://schemas.openxmlformats.org/spreadsheetml/2006/main" count="46" uniqueCount="16">
  <si>
    <t>CONTINGENCY: BASE CASE     Plant (MVAR)</t>
  </si>
  <si>
    <t>VOLTAGE SETPOINT-&gt;</t>
  </si>
  <si>
    <t>Min</t>
  </si>
  <si>
    <t>Escenario</t>
  </si>
  <si>
    <t>Panama 115KV</t>
  </si>
  <si>
    <t>Panama II 115KV</t>
  </si>
  <si>
    <t>Chorrera 230KV</t>
  </si>
  <si>
    <t>RESERVA (MVAR)</t>
  </si>
  <si>
    <t>Dif (MVAR)</t>
  </si>
  <si>
    <t>VOLT (PU)</t>
  </si>
  <si>
    <t>BASE Con 4LT</t>
  </si>
  <si>
    <t>ECO-BUR(2C) Con 4LT</t>
  </si>
  <si>
    <t>BASE Sin 4LT</t>
  </si>
  <si>
    <t>CHI-PAN115(3A) Con 4LT</t>
  </si>
  <si>
    <t>CHI-PAN115(3A) Sin 4LT</t>
  </si>
  <si>
    <t>ECO-BUR(2C) Sin 4LT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</si>
</sst>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Courier New"/>
      <family val="3"/>
    </font>
    <font>
      <b/>
      <sz val="12"/>
      <color indexed="17"/>
      <name val="Courier New"/>
      <family val="3"/>
    </font>
    <font>
      <b/>
      <sz val="10"/>
      <color indexed="10"/>
      <name val="Courier New"/>
      <family val="3"/>
    </font>
    <font>
      <b/>
      <sz val="10"/>
      <color indexed="12"/>
      <name val="Courier New"/>
      <family val="3"/>
    </font>
    <font>
      <b/>
      <sz val="11"/>
      <color rgb="FF002C5F"/>
      <name val="Calibri"/>
      <family val="2"/>
      <scheme val="minor"/>
    </font>
    <font>
      <sz val="11"/>
      <color rgb="FF002C5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2C5F"/>
      </right>
      <top style="medium">
        <color rgb="FF002C5F"/>
      </top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 style="medium">
        <color rgb="FF002C5F"/>
      </top>
      <bottom style="dashed">
        <color rgb="FF002C5F"/>
      </bottom>
      <diagonal/>
    </border>
    <border>
      <left style="thin">
        <color rgb="FF002C5F"/>
      </left>
      <right/>
      <top style="medium">
        <color rgb="FF002C5F"/>
      </top>
      <bottom style="dashed">
        <color rgb="FF002C5F"/>
      </bottom>
      <diagonal/>
    </border>
    <border>
      <left/>
      <right style="thin">
        <color rgb="FF002C5F"/>
      </right>
      <top style="dashed">
        <color rgb="FF002C5F"/>
      </top>
      <bottom style="medium">
        <color rgb="FF002C5F"/>
      </bottom>
      <diagonal/>
    </border>
    <border>
      <left style="thin">
        <color rgb="FF002C5F"/>
      </left>
      <right style="thin">
        <color rgb="FF002C5F"/>
      </right>
      <top style="dashed">
        <color rgb="FF002C5F"/>
      </top>
      <bottom style="medium">
        <color rgb="FF002C5F"/>
      </bottom>
      <diagonal/>
    </border>
    <border>
      <left style="thin">
        <color rgb="FF002C5F"/>
      </left>
      <right/>
      <top style="dashed">
        <color rgb="FF002C5F"/>
      </top>
      <bottom style="medium">
        <color rgb="FF002C5F"/>
      </bottom>
      <diagonal/>
    </border>
    <border>
      <left/>
      <right style="thin">
        <color rgb="FF002C5F"/>
      </right>
      <top/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/>
      <bottom style="dashed">
        <color rgb="FF002C5F"/>
      </bottom>
      <diagonal/>
    </border>
    <border>
      <left style="thin">
        <color rgb="FF002C5F"/>
      </left>
      <right/>
      <top/>
      <bottom style="dashed">
        <color rgb="FF002C5F"/>
      </bottom>
      <diagonal/>
    </border>
    <border>
      <left/>
      <right style="thin">
        <color rgb="FF002C5F"/>
      </right>
      <top style="dashed">
        <color rgb="FF002C5F"/>
      </top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 style="dashed">
        <color rgb="FF002C5F"/>
      </top>
      <bottom style="dashed">
        <color rgb="FF002C5F"/>
      </bottom>
      <diagonal/>
    </border>
    <border>
      <left style="thin">
        <color rgb="FF002C5F"/>
      </left>
      <right/>
      <top style="dashed">
        <color rgb="FF002C5F"/>
      </top>
      <bottom style="dashed">
        <color rgb="FF002C5F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115KV</a:t>
            </a:r>
          </a:p>
        </c:rich>
      </c:tx>
      <c:layout>
        <c:manualLayout>
          <c:xMode val="edge"/>
          <c:yMode val="edge"/>
          <c:x val="0.42218301994409357"/>
          <c:y val="4.8065469432114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6.6598138791834877E-2"/>
          <c:y val="0.13145656897404823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'6002'!$B$11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'6002'!$C$11:$AB$11</c:f>
              <c:numCache>
                <c:formatCode>0.000</c:formatCode>
                <c:ptCount val="26"/>
                <c:pt idx="0">
                  <c:v>-34.705913543701172</c:v>
                </c:pt>
                <c:pt idx="1">
                  <c:v>-64.481437683105469</c:v>
                </c:pt>
                <c:pt idx="2">
                  <c:v>-88.462882995605469</c:v>
                </c:pt>
                <c:pt idx="3">
                  <c:v>-107.79177093505859</c:v>
                </c:pt>
                <c:pt idx="4">
                  <c:v>-126.00951385498047</c:v>
                </c:pt>
                <c:pt idx="5">
                  <c:v>-142.88623046875</c:v>
                </c:pt>
                <c:pt idx="6">
                  <c:v>-155.61012268066406</c:v>
                </c:pt>
                <c:pt idx="7">
                  <c:v>-166.65237426757813</c:v>
                </c:pt>
                <c:pt idx="8">
                  <c:v>-169.99002075195313</c:v>
                </c:pt>
                <c:pt idx="9">
                  <c:v>-173.62171936035156</c:v>
                </c:pt>
                <c:pt idx="10">
                  <c:v>-178.3099365234375</c:v>
                </c:pt>
                <c:pt idx="11">
                  <c:v>-179.61265563964844</c:v>
                </c:pt>
                <c:pt idx="12">
                  <c:v>-165.21028137207031</c:v>
                </c:pt>
                <c:pt idx="13">
                  <c:v>-145.76821899414063</c:v>
                </c:pt>
                <c:pt idx="14">
                  <c:v>-122.07646179199219</c:v>
                </c:pt>
                <c:pt idx="15">
                  <c:v>-100.30763244628906</c:v>
                </c:pt>
                <c:pt idx="16">
                  <c:v>-42.036640167236328</c:v>
                </c:pt>
                <c:pt idx="17">
                  <c:v>66.086845397949219</c:v>
                </c:pt>
                <c:pt idx="18">
                  <c:v>157.99948120117188</c:v>
                </c:pt>
                <c:pt idx="19">
                  <c:v>185.90255737304688</c:v>
                </c:pt>
                <c:pt idx="20">
                  <c:v>213.76846313476563</c:v>
                </c:pt>
                <c:pt idx="21">
                  <c:v>236.00955200195313</c:v>
                </c:pt>
                <c:pt idx="22">
                  <c:v>248.19720458984375</c:v>
                </c:pt>
                <c:pt idx="23">
                  <c:v>254.6795654296875</c:v>
                </c:pt>
                <c:pt idx="24">
                  <c:v>257.6226806640625</c:v>
                </c:pt>
                <c:pt idx="25">
                  <c:v>256.06063842773438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BE-4DAC-AD30-88158BD14314}"/>
            </c:ext>
          </c:extLst>
        </c:ser>
        <c:ser>
          <c:idx val="1"/>
          <c:order val="1"/>
          <c:tx>
            <c:strRef>
              <c:f>'6002'!$B$12</c:f>
              <c:strCache>
                <c:ptCount val="1"/>
                <c:pt idx="0">
                  <c:v>ECO-BUR(2C)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'6002'!$C$12:$AB$12</c:f>
              <c:numCache>
                <c:formatCode>0.000</c:formatCode>
                <c:ptCount val="26"/>
                <c:pt idx="0">
                  <c:v>67.366783142089844</c:v>
                </c:pt>
                <c:pt idx="1">
                  <c:v>38.758956909179688</c:v>
                </c:pt>
                <c:pt idx="2">
                  <c:v>13.724655151367188</c:v>
                </c:pt>
                <c:pt idx="3">
                  <c:v>-8.7649593353271484</c:v>
                </c:pt>
                <c:pt idx="4">
                  <c:v>-30.419000625610352</c:v>
                </c:pt>
                <c:pt idx="5">
                  <c:v>-50.676788330078125</c:v>
                </c:pt>
                <c:pt idx="6">
                  <c:v>-68.556175231933594</c:v>
                </c:pt>
                <c:pt idx="7">
                  <c:v>-84.583763122558594</c:v>
                </c:pt>
                <c:pt idx="8">
                  <c:v>-96.215476989746094</c:v>
                </c:pt>
                <c:pt idx="9">
                  <c:v>-104.10588836669922</c:v>
                </c:pt>
                <c:pt idx="10">
                  <c:v>-110.22392272949219</c:v>
                </c:pt>
                <c:pt idx="11">
                  <c:v>-115.9398193359375</c:v>
                </c:pt>
                <c:pt idx="12">
                  <c:v>-108.01187896728516</c:v>
                </c:pt>
                <c:pt idx="13">
                  <c:v>-91.504592895507813</c:v>
                </c:pt>
                <c:pt idx="14">
                  <c:v>-72.747329711914063</c:v>
                </c:pt>
                <c:pt idx="15">
                  <c:v>-51.819664001464844</c:v>
                </c:pt>
                <c:pt idx="16">
                  <c:v>-26.03282356262207</c:v>
                </c:pt>
                <c:pt idx="17">
                  <c:v>81.841712951660156</c:v>
                </c:pt>
                <c:pt idx="18">
                  <c:v>192.32296752929688</c:v>
                </c:pt>
                <c:pt idx="19">
                  <c:v>227.43135070800781</c:v>
                </c:pt>
                <c:pt idx="20">
                  <c:v>252.23919677734375</c:v>
                </c:pt>
                <c:pt idx="21">
                  <c:v>278.19937133789063</c:v>
                </c:pt>
                <c:pt idx="22">
                  <c:v>301.57073974609375</c:v>
                </c:pt>
                <c:pt idx="23">
                  <c:v>308.82388305664063</c:v>
                </c:pt>
                <c:pt idx="24">
                  <c:v>314.04315185546875</c:v>
                </c:pt>
                <c:pt idx="25">
                  <c:v>313.7364501953125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BE-4DAC-AD30-88158BD14314}"/>
            </c:ext>
          </c:extLst>
        </c:ser>
        <c:ser>
          <c:idx val="3"/>
          <c:order val="3"/>
          <c:tx>
            <c:strRef>
              <c:f>'6002'!$B$14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'6002'!$C$14:$AB$14</c:f>
              <c:numCache>
                <c:formatCode>0.000</c:formatCode>
                <c:ptCount val="26"/>
                <c:pt idx="0">
                  <c:v>78.543479919433594</c:v>
                </c:pt>
                <c:pt idx="1">
                  <c:v>22.381002426147461</c:v>
                </c:pt>
                <c:pt idx="2">
                  <c:v>-25.75177001953125</c:v>
                </c:pt>
                <c:pt idx="3">
                  <c:v>-59.192001342773438</c:v>
                </c:pt>
                <c:pt idx="4">
                  <c:v>-85.598777770996094</c:v>
                </c:pt>
                <c:pt idx="5">
                  <c:v>-108.73166656494141</c:v>
                </c:pt>
                <c:pt idx="6">
                  <c:v>-129.39183044433594</c:v>
                </c:pt>
                <c:pt idx="7">
                  <c:v>-148.34718322753906</c:v>
                </c:pt>
                <c:pt idx="8">
                  <c:v>-163.32479858398438</c:v>
                </c:pt>
                <c:pt idx="9">
                  <c:v>-169.83595275878906</c:v>
                </c:pt>
                <c:pt idx="10">
                  <c:v>-166.46676635742188</c:v>
                </c:pt>
                <c:pt idx="11">
                  <c:v>-160.96392822265625</c:v>
                </c:pt>
                <c:pt idx="12">
                  <c:v>-153.54759216308594</c:v>
                </c:pt>
                <c:pt idx="13">
                  <c:v>-141.74472045898438</c:v>
                </c:pt>
                <c:pt idx="14">
                  <c:v>-128.92819213867188</c:v>
                </c:pt>
                <c:pt idx="15">
                  <c:v>-115.27847290039063</c:v>
                </c:pt>
                <c:pt idx="16">
                  <c:v>-100.49063873291016</c:v>
                </c:pt>
                <c:pt idx="17">
                  <c:v>-56.16729736328125</c:v>
                </c:pt>
                <c:pt idx="18">
                  <c:v>50.760406494140625</c:v>
                </c:pt>
                <c:pt idx="19">
                  <c:v>143.86634826660156</c:v>
                </c:pt>
                <c:pt idx="20">
                  <c:v>178.63919067382813</c:v>
                </c:pt>
                <c:pt idx="21">
                  <c:v>214.52064514160156</c:v>
                </c:pt>
                <c:pt idx="22">
                  <c:v>251.499755859375</c:v>
                </c:pt>
                <c:pt idx="23">
                  <c:v>289.56729125976563</c:v>
                </c:pt>
                <c:pt idx="24">
                  <c:v>327.6734619140625</c:v>
                </c:pt>
                <c:pt idx="25">
                  <c:v>365.35955810546875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BE-4DAC-AD30-88158BD14314}"/>
            </c:ext>
          </c:extLst>
        </c:ser>
        <c:ser>
          <c:idx val="4"/>
          <c:order val="4"/>
          <c:tx>
            <c:strRef>
              <c:f>'6002'!$B$15</c:f>
              <c:strCache>
                <c:ptCount val="1"/>
                <c:pt idx="0">
                  <c:v>ECO-BUR(2C)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'6002'!$C$15:$AB$15</c:f>
              <c:numCache>
                <c:formatCode>0.000</c:formatCode>
                <c:ptCount val="26"/>
                <c:pt idx="2">
                  <c:v>125.70345306396484</c:v>
                </c:pt>
                <c:pt idx="3">
                  <c:v>60.068447113037109</c:v>
                </c:pt>
                <c:pt idx="4">
                  <c:v>11.074215888977051</c:v>
                </c:pt>
                <c:pt idx="5">
                  <c:v>-17.232780456542969</c:v>
                </c:pt>
                <c:pt idx="6">
                  <c:v>-42.590660095214844</c:v>
                </c:pt>
                <c:pt idx="7">
                  <c:v>-64.612419128417969</c:v>
                </c:pt>
                <c:pt idx="8">
                  <c:v>-84.490982055664063</c:v>
                </c:pt>
                <c:pt idx="9">
                  <c:v>-95.595939636230469</c:v>
                </c:pt>
                <c:pt idx="10">
                  <c:v>-99.055793762207031</c:v>
                </c:pt>
                <c:pt idx="11">
                  <c:v>-94.821945190429688</c:v>
                </c:pt>
                <c:pt idx="12">
                  <c:v>-89.021598815917969</c:v>
                </c:pt>
                <c:pt idx="13">
                  <c:v>-78.421897888183594</c:v>
                </c:pt>
                <c:pt idx="14">
                  <c:v>-66.27996826171875</c:v>
                </c:pt>
                <c:pt idx="15">
                  <c:v>-53.042049407958984</c:v>
                </c:pt>
                <c:pt idx="16">
                  <c:v>-39.149276733398438</c:v>
                </c:pt>
                <c:pt idx="17">
                  <c:v>-24.15437126159668</c:v>
                </c:pt>
                <c:pt idx="18">
                  <c:v>72.18841552734375</c:v>
                </c:pt>
                <c:pt idx="19">
                  <c:v>181.74789428710938</c:v>
                </c:pt>
                <c:pt idx="20">
                  <c:v>223.15719604492188</c:v>
                </c:pt>
                <c:pt idx="21">
                  <c:v>248.92497253417969</c:v>
                </c:pt>
                <c:pt idx="22">
                  <c:v>283.32492065429688</c:v>
                </c:pt>
                <c:pt idx="23">
                  <c:v>318.77871704101563</c:v>
                </c:pt>
                <c:pt idx="24">
                  <c:v>354.25469970703125</c:v>
                </c:pt>
                <c:pt idx="25">
                  <c:v>389.24765014648438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2BE-4DAC-AD30-88158BD14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'6002'!$B$13</c15:sqref>
                        </c15:formulaRef>
                      </c:ext>
                    </c:extLst>
                    <c:strCache>
                      <c:ptCount val="1"/>
                      <c:pt idx="0">
                        <c:v>CHI-PAN115(3A)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'6002'!$C$13:$AB$13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4">
                        <c:v>-17.177112579345703</c:v>
                      </c:pt>
                      <c:pt idx="5">
                        <c:v>-38.761322021484375</c:v>
                      </c:pt>
                      <c:pt idx="6">
                        <c:v>-56.469757080078125</c:v>
                      </c:pt>
                      <c:pt idx="7">
                        <c:v>-73.25543212890625</c:v>
                      </c:pt>
                      <c:pt idx="8">
                        <c:v>-83.322731018066406</c:v>
                      </c:pt>
                      <c:pt idx="9">
                        <c:v>-92.750648498535156</c:v>
                      </c:pt>
                      <c:pt idx="10">
                        <c:v>-102.91218566894531</c:v>
                      </c:pt>
                      <c:pt idx="11">
                        <c:v>-108.42646026611328</c:v>
                      </c:pt>
                      <c:pt idx="12">
                        <c:v>-101.50902557373047</c:v>
                      </c:pt>
                      <c:pt idx="13">
                        <c:v>-87.921943664550781</c:v>
                      </c:pt>
                      <c:pt idx="14">
                        <c:v>-69.675186157226563</c:v>
                      </c:pt>
                      <c:pt idx="15">
                        <c:v>-53.083282470703125</c:v>
                      </c:pt>
                      <c:pt idx="16">
                        <c:v>-4.0441893041133881E-2</c:v>
                      </c:pt>
                      <c:pt idx="17">
                        <c:v>106.53712463378906</c:v>
                      </c:pt>
                      <c:pt idx="18">
                        <c:v>199.57235717773438</c:v>
                      </c:pt>
                      <c:pt idx="19">
                        <c:v>225.67160034179688</c:v>
                      </c:pt>
                      <c:pt idx="20">
                        <c:v>252.20492553710938</c:v>
                      </c:pt>
                      <c:pt idx="21">
                        <c:v>275.06924438476563</c:v>
                      </c:pt>
                      <c:pt idx="22">
                        <c:v>286.2791748046875</c:v>
                      </c:pt>
                      <c:pt idx="23">
                        <c:v>291.85055541992188</c:v>
                      </c:pt>
                      <c:pt idx="24">
                        <c:v>295.13128662109375</c:v>
                      </c:pt>
                      <c:pt idx="25">
                        <c:v>295.52471923828125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E2BE-4DAC-AD30-88158BD14314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'6002'!$B$16</c15:sqref>
                        </c15:formulaRef>
                      </c:ext>
                    </c:extLst>
                    <c:strCache>
                      <c:ptCount val="1"/>
                      <c:pt idx="0">
                        <c:v>CHI-PAN115(3A)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'6002'!$C$16:$AB$16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4">
                        <c:v>25.383031845092773</c:v>
                      </c:pt>
                      <c:pt idx="5">
                        <c:v>2.409895658493042</c:v>
                      </c:pt>
                      <c:pt idx="6">
                        <c:v>-22.695289611816406</c:v>
                      </c:pt>
                      <c:pt idx="7">
                        <c:v>-47.944068908691406</c:v>
                      </c:pt>
                      <c:pt idx="8">
                        <c:v>-71.521354675292969</c:v>
                      </c:pt>
                      <c:pt idx="9">
                        <c:v>-85.146041870117188</c:v>
                      </c:pt>
                      <c:pt idx="10">
                        <c:v>-88.546318054199219</c:v>
                      </c:pt>
                      <c:pt idx="11">
                        <c:v>-87.996795654296875</c:v>
                      </c:pt>
                      <c:pt idx="12">
                        <c:v>-85.346923828125</c:v>
                      </c:pt>
                      <c:pt idx="13">
                        <c:v>-79.632614135742188</c:v>
                      </c:pt>
                      <c:pt idx="14">
                        <c:v>-72.364494323730469</c:v>
                      </c:pt>
                      <c:pt idx="15">
                        <c:v>-64.179023742675781</c:v>
                      </c:pt>
                      <c:pt idx="16">
                        <c:v>-52.204109191894531</c:v>
                      </c:pt>
                      <c:pt idx="17">
                        <c:v>-14.583584785461426</c:v>
                      </c:pt>
                      <c:pt idx="18">
                        <c:v>90.75762939453125</c:v>
                      </c:pt>
                      <c:pt idx="19">
                        <c:v>186.35145568847656</c:v>
                      </c:pt>
                      <c:pt idx="20">
                        <c:v>216.07814025878906</c:v>
                      </c:pt>
                      <c:pt idx="21">
                        <c:v>250.75900268554688</c:v>
                      </c:pt>
                      <c:pt idx="22">
                        <c:v>286.61569213867188</c:v>
                      </c:pt>
                      <c:pt idx="23">
                        <c:v>323.63128662109375</c:v>
                      </c:pt>
                      <c:pt idx="24">
                        <c:v>361.79086303710938</c:v>
                      </c:pt>
                      <c:pt idx="25">
                        <c:v>401.08065795898438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2BE-4DAC-AD30-88158BD14314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792799275391024E-2"/>
          <c:y val="0.88487792207378302"/>
          <c:w val="0.94465263979763614"/>
          <c:h val="9.9943508631865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115KV</a:t>
            </a:r>
          </a:p>
        </c:rich>
      </c:tx>
      <c:layout>
        <c:manualLayout>
          <c:xMode val="edge"/>
          <c:yMode val="edge"/>
          <c:x val="0.42218301994409357"/>
          <c:y val="4.8065469432114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6.6598138791834877E-2"/>
          <c:y val="0.13145656897404823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'6002'!$B$11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'6002'!$C$11:$AB$11</c:f>
              <c:numCache>
                <c:formatCode>0.000</c:formatCode>
                <c:ptCount val="26"/>
                <c:pt idx="0">
                  <c:v>-34.705913543701172</c:v>
                </c:pt>
                <c:pt idx="1">
                  <c:v>-64.481437683105469</c:v>
                </c:pt>
                <c:pt idx="2">
                  <c:v>-88.462882995605469</c:v>
                </c:pt>
                <c:pt idx="3">
                  <c:v>-107.79177093505859</c:v>
                </c:pt>
                <c:pt idx="4">
                  <c:v>-126.00951385498047</c:v>
                </c:pt>
                <c:pt idx="5">
                  <c:v>-142.88623046875</c:v>
                </c:pt>
                <c:pt idx="6">
                  <c:v>-155.61012268066406</c:v>
                </c:pt>
                <c:pt idx="7">
                  <c:v>-166.65237426757813</c:v>
                </c:pt>
                <c:pt idx="8">
                  <c:v>-169.99002075195313</c:v>
                </c:pt>
                <c:pt idx="9">
                  <c:v>-173.62171936035156</c:v>
                </c:pt>
                <c:pt idx="10">
                  <c:v>-178.3099365234375</c:v>
                </c:pt>
                <c:pt idx="11">
                  <c:v>-179.61265563964844</c:v>
                </c:pt>
                <c:pt idx="12">
                  <c:v>-165.21028137207031</c:v>
                </c:pt>
                <c:pt idx="13">
                  <c:v>-145.76821899414063</c:v>
                </c:pt>
                <c:pt idx="14">
                  <c:v>-122.07646179199219</c:v>
                </c:pt>
                <c:pt idx="15">
                  <c:v>-100.30763244628906</c:v>
                </c:pt>
                <c:pt idx="16">
                  <c:v>-42.036640167236328</c:v>
                </c:pt>
                <c:pt idx="17">
                  <c:v>66.086845397949219</c:v>
                </c:pt>
                <c:pt idx="18">
                  <c:v>157.99948120117188</c:v>
                </c:pt>
                <c:pt idx="19">
                  <c:v>185.90255737304688</c:v>
                </c:pt>
                <c:pt idx="20">
                  <c:v>213.76846313476563</c:v>
                </c:pt>
                <c:pt idx="21">
                  <c:v>236.00955200195313</c:v>
                </c:pt>
                <c:pt idx="22">
                  <c:v>248.19720458984375</c:v>
                </c:pt>
                <c:pt idx="23">
                  <c:v>254.6795654296875</c:v>
                </c:pt>
                <c:pt idx="24">
                  <c:v>257.6226806640625</c:v>
                </c:pt>
                <c:pt idx="25">
                  <c:v>256.06063842773438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A8-4C9B-A1E6-32C523C38B2E}"/>
            </c:ext>
          </c:extLst>
        </c:ser>
        <c:ser>
          <c:idx val="2"/>
          <c:order val="2"/>
          <c:tx>
            <c:strRef>
              <c:f>'6002'!$B$13</c:f>
              <c:strCache>
                <c:ptCount val="1"/>
                <c:pt idx="0">
                  <c:v>CHI-PAN115(3A)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'6002'!$C$13:$AB$13</c:f>
              <c:numCache>
                <c:formatCode>0.000</c:formatCode>
                <c:ptCount val="26"/>
                <c:pt idx="4">
                  <c:v>-17.177112579345703</c:v>
                </c:pt>
                <c:pt idx="5">
                  <c:v>-38.761322021484375</c:v>
                </c:pt>
                <c:pt idx="6">
                  <c:v>-56.469757080078125</c:v>
                </c:pt>
                <c:pt idx="7">
                  <c:v>-73.25543212890625</c:v>
                </c:pt>
                <c:pt idx="8">
                  <c:v>-83.322731018066406</c:v>
                </c:pt>
                <c:pt idx="9">
                  <c:v>-92.750648498535156</c:v>
                </c:pt>
                <c:pt idx="10">
                  <c:v>-102.91218566894531</c:v>
                </c:pt>
                <c:pt idx="11">
                  <c:v>-108.42646026611328</c:v>
                </c:pt>
                <c:pt idx="12">
                  <c:v>-101.50902557373047</c:v>
                </c:pt>
                <c:pt idx="13">
                  <c:v>-87.921943664550781</c:v>
                </c:pt>
                <c:pt idx="14">
                  <c:v>-69.675186157226563</c:v>
                </c:pt>
                <c:pt idx="15">
                  <c:v>-53.083282470703125</c:v>
                </c:pt>
                <c:pt idx="16">
                  <c:v>-4.0441893041133881E-2</c:v>
                </c:pt>
                <c:pt idx="17">
                  <c:v>106.53712463378906</c:v>
                </c:pt>
                <c:pt idx="18">
                  <c:v>199.57235717773438</c:v>
                </c:pt>
                <c:pt idx="19">
                  <c:v>225.67160034179688</c:v>
                </c:pt>
                <c:pt idx="20">
                  <c:v>252.20492553710938</c:v>
                </c:pt>
                <c:pt idx="21">
                  <c:v>275.06924438476563</c:v>
                </c:pt>
                <c:pt idx="22">
                  <c:v>286.2791748046875</c:v>
                </c:pt>
                <c:pt idx="23">
                  <c:v>291.85055541992188</c:v>
                </c:pt>
                <c:pt idx="24">
                  <c:v>295.13128662109375</c:v>
                </c:pt>
                <c:pt idx="25">
                  <c:v>295.52471923828125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A8-4C9B-A1E6-32C523C38B2E}"/>
            </c:ext>
          </c:extLst>
        </c:ser>
        <c:ser>
          <c:idx val="3"/>
          <c:order val="3"/>
          <c:tx>
            <c:strRef>
              <c:f>'6002'!$B$14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'6002'!$C$14:$AB$14</c:f>
              <c:numCache>
                <c:formatCode>0.000</c:formatCode>
                <c:ptCount val="26"/>
                <c:pt idx="0">
                  <c:v>78.543479919433594</c:v>
                </c:pt>
                <c:pt idx="1">
                  <c:v>22.381002426147461</c:v>
                </c:pt>
                <c:pt idx="2">
                  <c:v>-25.75177001953125</c:v>
                </c:pt>
                <c:pt idx="3">
                  <c:v>-59.192001342773438</c:v>
                </c:pt>
                <c:pt idx="4">
                  <c:v>-85.598777770996094</c:v>
                </c:pt>
                <c:pt idx="5">
                  <c:v>-108.73166656494141</c:v>
                </c:pt>
                <c:pt idx="6">
                  <c:v>-129.39183044433594</c:v>
                </c:pt>
                <c:pt idx="7">
                  <c:v>-148.34718322753906</c:v>
                </c:pt>
                <c:pt idx="8">
                  <c:v>-163.32479858398438</c:v>
                </c:pt>
                <c:pt idx="9">
                  <c:v>-169.83595275878906</c:v>
                </c:pt>
                <c:pt idx="10">
                  <c:v>-166.46676635742188</c:v>
                </c:pt>
                <c:pt idx="11">
                  <c:v>-160.96392822265625</c:v>
                </c:pt>
                <c:pt idx="12">
                  <c:v>-153.54759216308594</c:v>
                </c:pt>
                <c:pt idx="13">
                  <c:v>-141.74472045898438</c:v>
                </c:pt>
                <c:pt idx="14">
                  <c:v>-128.92819213867188</c:v>
                </c:pt>
                <c:pt idx="15">
                  <c:v>-115.27847290039063</c:v>
                </c:pt>
                <c:pt idx="16">
                  <c:v>-100.49063873291016</c:v>
                </c:pt>
                <c:pt idx="17">
                  <c:v>-56.16729736328125</c:v>
                </c:pt>
                <c:pt idx="18">
                  <c:v>50.760406494140625</c:v>
                </c:pt>
                <c:pt idx="19">
                  <c:v>143.86634826660156</c:v>
                </c:pt>
                <c:pt idx="20">
                  <c:v>178.63919067382813</c:v>
                </c:pt>
                <c:pt idx="21">
                  <c:v>214.52064514160156</c:v>
                </c:pt>
                <c:pt idx="22">
                  <c:v>251.499755859375</c:v>
                </c:pt>
                <c:pt idx="23">
                  <c:v>289.56729125976563</c:v>
                </c:pt>
                <c:pt idx="24">
                  <c:v>327.6734619140625</c:v>
                </c:pt>
                <c:pt idx="25">
                  <c:v>365.35955810546875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A8-4C9B-A1E6-32C523C38B2E}"/>
            </c:ext>
          </c:extLst>
        </c:ser>
        <c:ser>
          <c:idx val="5"/>
          <c:order val="5"/>
          <c:tx>
            <c:strRef>
              <c:f>'6002'!$B$16</c:f>
              <c:strCache>
                <c:ptCount val="1"/>
                <c:pt idx="0">
                  <c:v>CHI-PAN115(3A)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'6002'!$C$16:$AB$16</c:f>
              <c:numCache>
                <c:formatCode>0.000</c:formatCode>
                <c:ptCount val="26"/>
                <c:pt idx="4">
                  <c:v>25.383031845092773</c:v>
                </c:pt>
                <c:pt idx="5">
                  <c:v>2.409895658493042</c:v>
                </c:pt>
                <c:pt idx="6">
                  <c:v>-22.695289611816406</c:v>
                </c:pt>
                <c:pt idx="7">
                  <c:v>-47.944068908691406</c:v>
                </c:pt>
                <c:pt idx="8">
                  <c:v>-71.521354675292969</c:v>
                </c:pt>
                <c:pt idx="9">
                  <c:v>-85.146041870117188</c:v>
                </c:pt>
                <c:pt idx="10">
                  <c:v>-88.546318054199219</c:v>
                </c:pt>
                <c:pt idx="11">
                  <c:v>-87.996795654296875</c:v>
                </c:pt>
                <c:pt idx="12">
                  <c:v>-85.346923828125</c:v>
                </c:pt>
                <c:pt idx="13">
                  <c:v>-79.632614135742188</c:v>
                </c:pt>
                <c:pt idx="14">
                  <c:v>-72.364494323730469</c:v>
                </c:pt>
                <c:pt idx="15">
                  <c:v>-64.179023742675781</c:v>
                </c:pt>
                <c:pt idx="16">
                  <c:v>-52.204109191894531</c:v>
                </c:pt>
                <c:pt idx="17">
                  <c:v>-14.583584785461426</c:v>
                </c:pt>
                <c:pt idx="18">
                  <c:v>90.75762939453125</c:v>
                </c:pt>
                <c:pt idx="19">
                  <c:v>186.35145568847656</c:v>
                </c:pt>
                <c:pt idx="20">
                  <c:v>216.07814025878906</c:v>
                </c:pt>
                <c:pt idx="21">
                  <c:v>250.75900268554688</c:v>
                </c:pt>
                <c:pt idx="22">
                  <c:v>286.61569213867188</c:v>
                </c:pt>
                <c:pt idx="23">
                  <c:v>323.63128662109375</c:v>
                </c:pt>
                <c:pt idx="24">
                  <c:v>361.79086303710938</c:v>
                </c:pt>
                <c:pt idx="25">
                  <c:v>401.08065795898438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A8-4C9B-A1E6-32C523C38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'6002'!$B$12</c15:sqref>
                        </c15:formulaRef>
                      </c:ext>
                    </c:extLst>
                    <c:strCache>
                      <c:ptCount val="1"/>
                      <c:pt idx="0">
                        <c:v>ECO-BUR(2C)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'6002'!$C$12:$AB$12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67.366783142089844</c:v>
                      </c:pt>
                      <c:pt idx="1">
                        <c:v>38.758956909179688</c:v>
                      </c:pt>
                      <c:pt idx="2">
                        <c:v>13.724655151367188</c:v>
                      </c:pt>
                      <c:pt idx="3">
                        <c:v>-8.7649593353271484</c:v>
                      </c:pt>
                      <c:pt idx="4">
                        <c:v>-30.419000625610352</c:v>
                      </c:pt>
                      <c:pt idx="5">
                        <c:v>-50.676788330078125</c:v>
                      </c:pt>
                      <c:pt idx="6">
                        <c:v>-68.556175231933594</c:v>
                      </c:pt>
                      <c:pt idx="7">
                        <c:v>-84.583763122558594</c:v>
                      </c:pt>
                      <c:pt idx="8">
                        <c:v>-96.215476989746094</c:v>
                      </c:pt>
                      <c:pt idx="9">
                        <c:v>-104.10588836669922</c:v>
                      </c:pt>
                      <c:pt idx="10">
                        <c:v>-110.22392272949219</c:v>
                      </c:pt>
                      <c:pt idx="11">
                        <c:v>-115.9398193359375</c:v>
                      </c:pt>
                      <c:pt idx="12">
                        <c:v>-108.01187896728516</c:v>
                      </c:pt>
                      <c:pt idx="13">
                        <c:v>-91.504592895507813</c:v>
                      </c:pt>
                      <c:pt idx="14">
                        <c:v>-72.747329711914063</c:v>
                      </c:pt>
                      <c:pt idx="15">
                        <c:v>-51.819664001464844</c:v>
                      </c:pt>
                      <c:pt idx="16">
                        <c:v>-26.03282356262207</c:v>
                      </c:pt>
                      <c:pt idx="17">
                        <c:v>81.841712951660156</c:v>
                      </c:pt>
                      <c:pt idx="18">
                        <c:v>192.32296752929688</c:v>
                      </c:pt>
                      <c:pt idx="19">
                        <c:v>227.43135070800781</c:v>
                      </c:pt>
                      <c:pt idx="20">
                        <c:v>252.23919677734375</c:v>
                      </c:pt>
                      <c:pt idx="21">
                        <c:v>278.19937133789063</c:v>
                      </c:pt>
                      <c:pt idx="22">
                        <c:v>301.57073974609375</c:v>
                      </c:pt>
                      <c:pt idx="23">
                        <c:v>308.82388305664063</c:v>
                      </c:pt>
                      <c:pt idx="24">
                        <c:v>314.04315185546875</c:v>
                      </c:pt>
                      <c:pt idx="25">
                        <c:v>313.7364501953125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A2A8-4C9B-A1E6-32C523C38B2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'6002'!$B$15</c15:sqref>
                        </c15:formulaRef>
                      </c:ext>
                    </c:extLst>
                    <c:strCache>
                      <c:ptCount val="1"/>
                      <c:pt idx="0">
                        <c:v>ECO-BUR(2C)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2">
                        <c:v>125.70345306396484</c:v>
                      </c:pt>
                      <c:pt idx="3">
                        <c:v>60.068447113037109</c:v>
                      </c:pt>
                      <c:pt idx="4">
                        <c:v>11.074215888977051</c:v>
                      </c:pt>
                      <c:pt idx="5">
                        <c:v>-17.232780456542969</c:v>
                      </c:pt>
                      <c:pt idx="6">
                        <c:v>-42.590660095214844</c:v>
                      </c:pt>
                      <c:pt idx="7">
                        <c:v>-64.612419128417969</c:v>
                      </c:pt>
                      <c:pt idx="8">
                        <c:v>-84.490982055664063</c:v>
                      </c:pt>
                      <c:pt idx="9">
                        <c:v>-95.595939636230469</c:v>
                      </c:pt>
                      <c:pt idx="10">
                        <c:v>-99.055793762207031</c:v>
                      </c:pt>
                      <c:pt idx="11">
                        <c:v>-94.821945190429688</c:v>
                      </c:pt>
                      <c:pt idx="12">
                        <c:v>-89.021598815917969</c:v>
                      </c:pt>
                      <c:pt idx="13">
                        <c:v>-78.421897888183594</c:v>
                      </c:pt>
                      <c:pt idx="14">
                        <c:v>-66.27996826171875</c:v>
                      </c:pt>
                      <c:pt idx="15">
                        <c:v>-53.042049407958984</c:v>
                      </c:pt>
                      <c:pt idx="16">
                        <c:v>-39.149276733398438</c:v>
                      </c:pt>
                      <c:pt idx="17">
                        <c:v>-24.15437126159668</c:v>
                      </c:pt>
                      <c:pt idx="18">
                        <c:v>72.18841552734375</c:v>
                      </c:pt>
                      <c:pt idx="19">
                        <c:v>181.74789428710938</c:v>
                      </c:pt>
                      <c:pt idx="20">
                        <c:v>223.15719604492188</c:v>
                      </c:pt>
                      <c:pt idx="21">
                        <c:v>248.92497253417969</c:v>
                      </c:pt>
                      <c:pt idx="22">
                        <c:v>283.32492065429688</c:v>
                      </c:pt>
                      <c:pt idx="23">
                        <c:v>318.77871704101563</c:v>
                      </c:pt>
                      <c:pt idx="24">
                        <c:v>354.25469970703125</c:v>
                      </c:pt>
                      <c:pt idx="25">
                        <c:v>389.24765014648438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2A8-4C9B-A1E6-32C523C38B2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792799275391024E-2"/>
          <c:y val="0.88487792207378302"/>
          <c:w val="0.94465263979763614"/>
          <c:h val="9.9943508631865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II 115KV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3130307716859397E-2"/>
          <c:y val="0.11880323219026272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'6004'!$B$11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'6004'!$C$11:$AB$11</c:f>
              <c:numCache>
                <c:formatCode>0.000</c:formatCode>
                <c:ptCount val="26"/>
                <c:pt idx="0">
                  <c:v>-22.151504516601563</c:v>
                </c:pt>
                <c:pt idx="1">
                  <c:v>-74.566329956054688</c:v>
                </c:pt>
                <c:pt idx="2">
                  <c:v>-104.65427398681641</c:v>
                </c:pt>
                <c:pt idx="3">
                  <c:v>-128.45687866210938</c:v>
                </c:pt>
                <c:pt idx="4">
                  <c:v>-148.41160583496094</c:v>
                </c:pt>
                <c:pt idx="5">
                  <c:v>-162.38340759277344</c:v>
                </c:pt>
                <c:pt idx="6">
                  <c:v>-174.04325866699219</c:v>
                </c:pt>
                <c:pt idx="7">
                  <c:v>-176.89787292480469</c:v>
                </c:pt>
                <c:pt idx="8">
                  <c:v>-182.13694763183594</c:v>
                </c:pt>
                <c:pt idx="9">
                  <c:v>-185.04316711425781</c:v>
                </c:pt>
                <c:pt idx="10">
                  <c:v>-174.11790466308594</c:v>
                </c:pt>
                <c:pt idx="11">
                  <c:v>-158.20979309082031</c:v>
                </c:pt>
                <c:pt idx="12">
                  <c:v>-141.52690124511719</c:v>
                </c:pt>
                <c:pt idx="13">
                  <c:v>-121.42741394042969</c:v>
                </c:pt>
                <c:pt idx="14">
                  <c:v>-103.23649597167969</c:v>
                </c:pt>
                <c:pt idx="15">
                  <c:v>-84.303665161132813</c:v>
                </c:pt>
                <c:pt idx="16">
                  <c:v>-17.764041900634766</c:v>
                </c:pt>
                <c:pt idx="17">
                  <c:v>50.986522674560547</c:v>
                </c:pt>
                <c:pt idx="18">
                  <c:v>121.14765930175781</c:v>
                </c:pt>
                <c:pt idx="19">
                  <c:v>161.84039306640625</c:v>
                </c:pt>
                <c:pt idx="20">
                  <c:v>185.39033508300781</c:v>
                </c:pt>
                <c:pt idx="21">
                  <c:v>209.96157836914063</c:v>
                </c:pt>
                <c:pt idx="22">
                  <c:v>234.75642395019531</c:v>
                </c:pt>
                <c:pt idx="23">
                  <c:v>251.2584228515625</c:v>
                </c:pt>
                <c:pt idx="24">
                  <c:v>260.15676879882813</c:v>
                </c:pt>
                <c:pt idx="25">
                  <c:v>266.5823974609375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5-4F70-B495-71D02F776A88}"/>
            </c:ext>
          </c:extLst>
        </c:ser>
        <c:ser>
          <c:idx val="1"/>
          <c:order val="1"/>
          <c:tx>
            <c:strRef>
              <c:f>'6004'!$B$12</c:f>
              <c:strCache>
                <c:ptCount val="1"/>
                <c:pt idx="0">
                  <c:v>ECO-BUR(2C)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'6004'!$C$12:$AB$12</c:f>
              <c:numCache>
                <c:formatCode>0.000</c:formatCode>
                <c:ptCount val="26"/>
                <c:pt idx="1">
                  <c:v>102.04000854492188</c:v>
                </c:pt>
                <c:pt idx="2">
                  <c:v>45.023101806640625</c:v>
                </c:pt>
                <c:pt idx="3">
                  <c:v>4.405860424041748</c:v>
                </c:pt>
                <c:pt idx="4">
                  <c:v>-27.862258911132813</c:v>
                </c:pt>
                <c:pt idx="5">
                  <c:v>-55.823493957519531</c:v>
                </c:pt>
                <c:pt idx="6">
                  <c:v>-77.1875</c:v>
                </c:pt>
                <c:pt idx="7">
                  <c:v>-97.764060974121094</c:v>
                </c:pt>
                <c:pt idx="8">
                  <c:v>-107.20250701904297</c:v>
                </c:pt>
                <c:pt idx="9">
                  <c:v>-114.07868957519531</c:v>
                </c:pt>
                <c:pt idx="10">
                  <c:v>-120.81644439697266</c:v>
                </c:pt>
                <c:pt idx="11">
                  <c:v>-110.76325988769531</c:v>
                </c:pt>
                <c:pt idx="12">
                  <c:v>-96.333847045898438</c:v>
                </c:pt>
                <c:pt idx="13">
                  <c:v>-81.117462158203125</c:v>
                </c:pt>
                <c:pt idx="14">
                  <c:v>-62.307178497314453</c:v>
                </c:pt>
                <c:pt idx="15">
                  <c:v>-45.509647369384766</c:v>
                </c:pt>
                <c:pt idx="16">
                  <c:v>-15.426265716552734</c:v>
                </c:pt>
                <c:pt idx="17">
                  <c:v>53.33514404296875</c:v>
                </c:pt>
                <c:pt idx="18">
                  <c:v>123.50717926025391</c:v>
                </c:pt>
                <c:pt idx="19">
                  <c:v>195.08920288085938</c:v>
                </c:pt>
                <c:pt idx="20">
                  <c:v>221.2197265625</c:v>
                </c:pt>
                <c:pt idx="21">
                  <c:v>243.45724487304688</c:v>
                </c:pt>
                <c:pt idx="22">
                  <c:v>266.5262451171875</c:v>
                </c:pt>
                <c:pt idx="23">
                  <c:v>289.67465209960938</c:v>
                </c:pt>
                <c:pt idx="24">
                  <c:v>313.37673950195313</c:v>
                </c:pt>
                <c:pt idx="25">
                  <c:v>321.7802734375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85-4F70-B495-71D02F776A88}"/>
            </c:ext>
          </c:extLst>
        </c:ser>
        <c:ser>
          <c:idx val="3"/>
          <c:order val="3"/>
          <c:tx>
            <c:strRef>
              <c:f>'6004'!$B$14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'6004'!$C$14:$AB$14</c:f>
              <c:numCache>
                <c:formatCode>0.000</c:formatCode>
                <c:ptCount val="26"/>
                <c:pt idx="3">
                  <c:v>-54.956565856933594</c:v>
                </c:pt>
                <c:pt idx="4">
                  <c:v>-96.2884521484375</c:v>
                </c:pt>
                <c:pt idx="5">
                  <c:v>-126.79165649414063</c:v>
                </c:pt>
                <c:pt idx="6">
                  <c:v>-151.89149475097656</c:v>
                </c:pt>
                <c:pt idx="7">
                  <c:v>-172.38102722167969</c:v>
                </c:pt>
                <c:pt idx="8">
                  <c:v>-178.34599304199219</c:v>
                </c:pt>
                <c:pt idx="9">
                  <c:v>-173.36727905273438</c:v>
                </c:pt>
                <c:pt idx="10">
                  <c:v>-166.36480712890625</c:v>
                </c:pt>
                <c:pt idx="11">
                  <c:v>-156.03744506835938</c:v>
                </c:pt>
                <c:pt idx="12">
                  <c:v>-144.8692626953125</c:v>
                </c:pt>
                <c:pt idx="13">
                  <c:v>-133.02386474609375</c:v>
                </c:pt>
                <c:pt idx="14">
                  <c:v>-120.52245330810547</c:v>
                </c:pt>
                <c:pt idx="15">
                  <c:v>-107.16461181640625</c:v>
                </c:pt>
                <c:pt idx="16">
                  <c:v>-92.958511352539063</c:v>
                </c:pt>
                <c:pt idx="17">
                  <c:v>-38.361686706542969</c:v>
                </c:pt>
                <c:pt idx="18">
                  <c:v>30.882123947143555</c:v>
                </c:pt>
                <c:pt idx="19">
                  <c:v>101.53615570068359</c:v>
                </c:pt>
                <c:pt idx="20">
                  <c:v>148.61077880859375</c:v>
                </c:pt>
                <c:pt idx="21">
                  <c:v>176.27348327636719</c:v>
                </c:pt>
                <c:pt idx="22">
                  <c:v>205.57086181640625</c:v>
                </c:pt>
                <c:pt idx="23">
                  <c:v>235.59817504882813</c:v>
                </c:pt>
                <c:pt idx="24">
                  <c:v>266.35202026367188</c:v>
                </c:pt>
                <c:pt idx="25">
                  <c:v>297.82904052734375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85-4F70-B495-71D02F776A88}"/>
            </c:ext>
          </c:extLst>
        </c:ser>
        <c:ser>
          <c:idx val="4"/>
          <c:order val="4"/>
          <c:tx>
            <c:strRef>
              <c:f>'6004'!$B$15</c:f>
              <c:strCache>
                <c:ptCount val="1"/>
                <c:pt idx="0">
                  <c:v>ECO-BUR(2C)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'6004'!$C$15:$AB$15</c:f>
              <c:numCache>
                <c:formatCode>0.000</c:formatCode>
                <c:ptCount val="26"/>
                <c:pt idx="5">
                  <c:v>10.634066581726074</c:v>
                </c:pt>
                <c:pt idx="6">
                  <c:v>-35.083145141601563</c:v>
                </c:pt>
                <c:pt idx="7">
                  <c:v>-67.881134033203125</c:v>
                </c:pt>
                <c:pt idx="8">
                  <c:v>-94.275665283203125</c:v>
                </c:pt>
                <c:pt idx="9">
                  <c:v>-104.87296295166016</c:v>
                </c:pt>
                <c:pt idx="10">
                  <c:v>-102.93165588378906</c:v>
                </c:pt>
                <c:pt idx="11">
                  <c:v>-97.238304138183594</c:v>
                </c:pt>
                <c:pt idx="12">
                  <c:v>-87.700080871582031</c:v>
                </c:pt>
                <c:pt idx="13">
                  <c:v>-76.786788940429688</c:v>
                </c:pt>
                <c:pt idx="14">
                  <c:v>-64.9315185546875</c:v>
                </c:pt>
                <c:pt idx="15">
                  <c:v>-52.288703918457031</c:v>
                </c:pt>
                <c:pt idx="16">
                  <c:v>-39.143043518066406</c:v>
                </c:pt>
                <c:pt idx="17">
                  <c:v>-25.109317779541016</c:v>
                </c:pt>
                <c:pt idx="18">
                  <c:v>34.082469940185547</c:v>
                </c:pt>
                <c:pt idx="19">
                  <c:v>104.75923156738281</c:v>
                </c:pt>
                <c:pt idx="20">
                  <c:v>176.84580993652344</c:v>
                </c:pt>
                <c:pt idx="21">
                  <c:v>220.87612915039063</c:v>
                </c:pt>
                <c:pt idx="22">
                  <c:v>239.76788330078125</c:v>
                </c:pt>
                <c:pt idx="23">
                  <c:v>262.66851806640625</c:v>
                </c:pt>
                <c:pt idx="24">
                  <c:v>291.8199462890625</c:v>
                </c:pt>
                <c:pt idx="25">
                  <c:v>321.6864013671875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85-4F70-B495-71D02F776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'6004'!$B$13</c15:sqref>
                        </c15:formulaRef>
                      </c:ext>
                    </c:extLst>
                    <c:strCache>
                      <c:ptCount val="1"/>
                      <c:pt idx="0">
                        <c:v>CHI-PAN115(3A)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'6004'!$C$13:$AB$13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5">
                        <c:v>-35.185035705566406</c:v>
                      </c:pt>
                      <c:pt idx="6">
                        <c:v>-53.656749725341797</c:v>
                      </c:pt>
                      <c:pt idx="7">
                        <c:v>-80.300880432128906</c:v>
                      </c:pt>
                      <c:pt idx="8">
                        <c:v>-93.822898864746094</c:v>
                      </c:pt>
                      <c:pt idx="9">
                        <c:v>-105.48243713378906</c:v>
                      </c:pt>
                      <c:pt idx="10">
                        <c:v>-114.62912750244141</c:v>
                      </c:pt>
                      <c:pt idx="11">
                        <c:v>-112.10882568359375</c:v>
                      </c:pt>
                      <c:pt idx="12">
                        <c:v>-99.27581787109375</c:v>
                      </c:pt>
                      <c:pt idx="13">
                        <c:v>-85.352096557617188</c:v>
                      </c:pt>
                      <c:pt idx="14">
                        <c:v>-67.605880737304688</c:v>
                      </c:pt>
                      <c:pt idx="15">
                        <c:v>-51.004280090332031</c:v>
                      </c:pt>
                      <c:pt idx="16">
                        <c:v>-12.078909873962402</c:v>
                      </c:pt>
                      <c:pt idx="17">
                        <c:v>56.6807861328125</c:v>
                      </c:pt>
                      <c:pt idx="18">
                        <c:v>126.85106658935547</c:v>
                      </c:pt>
                      <c:pt idx="19">
                        <c:v>194.63557434082031</c:v>
                      </c:pt>
                      <c:pt idx="20">
                        <c:v>217.0865478515625</c:v>
                      </c:pt>
                      <c:pt idx="21">
                        <c:v>240.31443786621094</c:v>
                      </c:pt>
                      <c:pt idx="22">
                        <c:v>264.46243286132813</c:v>
                      </c:pt>
                      <c:pt idx="23">
                        <c:v>289.09182739257813</c:v>
                      </c:pt>
                      <c:pt idx="24">
                        <c:v>300.90057373046875</c:v>
                      </c:pt>
                      <c:pt idx="25">
                        <c:v>306.06427001953125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6D85-4F70-B495-71D02F776A88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'6004'!$B$16</c15:sqref>
                        </c15:formulaRef>
                      </c:ext>
                    </c:extLst>
                    <c:strCache>
                      <c:ptCount val="1"/>
                      <c:pt idx="0">
                        <c:v>CHI-PAN115(3A)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'6004'!$C$16:$AB$16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7">
                        <c:v>-24.866987228393555</c:v>
                      </c:pt>
                      <c:pt idx="8">
                        <c:v>-70.189872741699219</c:v>
                      </c:pt>
                      <c:pt idx="9">
                        <c:v>-94.095100402832031</c:v>
                      </c:pt>
                      <c:pt idx="10">
                        <c:v>-97.639801025390625</c:v>
                      </c:pt>
                      <c:pt idx="11">
                        <c:v>-95.958328247070313</c:v>
                      </c:pt>
                      <c:pt idx="12">
                        <c:v>-91.168540954589844</c:v>
                      </c:pt>
                      <c:pt idx="13">
                        <c:v>-84.255821228027344</c:v>
                      </c:pt>
                      <c:pt idx="14">
                        <c:v>-76.216064453125</c:v>
                      </c:pt>
                      <c:pt idx="15">
                        <c:v>-66.618331909179688</c:v>
                      </c:pt>
                      <c:pt idx="16">
                        <c:v>-54.160850524902344</c:v>
                      </c:pt>
                      <c:pt idx="17">
                        <c:v>-32.636405944824219</c:v>
                      </c:pt>
                      <c:pt idx="18">
                        <c:v>36.6171875</c:v>
                      </c:pt>
                      <c:pt idx="19">
                        <c:v>107.28098297119141</c:v>
                      </c:pt>
                      <c:pt idx="20">
                        <c:v>179.35440063476563</c:v>
                      </c:pt>
                      <c:pt idx="21">
                        <c:v>203.64328002929688</c:v>
                      </c:pt>
                      <c:pt idx="22">
                        <c:v>231.61312866210938</c:v>
                      </c:pt>
                      <c:pt idx="23">
                        <c:v>261.02615356445313</c:v>
                      </c:pt>
                      <c:pt idx="24">
                        <c:v>291.20108032226563</c:v>
                      </c:pt>
                      <c:pt idx="25">
                        <c:v>322.13140869140625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D85-4F70-B495-71D02F776A88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191469198217249E-2"/>
          <c:y val="0.88486686797799252"/>
          <c:w val="0.94749164763968674"/>
          <c:h val="9.995310527169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II 115KV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4817854564555128E-2"/>
          <c:y val="0.11121321881510526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'6004'!$B$11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'6004'!$C$11:$AB$11</c:f>
              <c:numCache>
                <c:formatCode>0.000</c:formatCode>
                <c:ptCount val="26"/>
                <c:pt idx="0">
                  <c:v>-22.151504516601563</c:v>
                </c:pt>
                <c:pt idx="1">
                  <c:v>-74.566329956054688</c:v>
                </c:pt>
                <c:pt idx="2">
                  <c:v>-104.65427398681641</c:v>
                </c:pt>
                <c:pt idx="3">
                  <c:v>-128.45687866210938</c:v>
                </c:pt>
                <c:pt idx="4">
                  <c:v>-148.41160583496094</c:v>
                </c:pt>
                <c:pt idx="5">
                  <c:v>-162.38340759277344</c:v>
                </c:pt>
                <c:pt idx="6">
                  <c:v>-174.04325866699219</c:v>
                </c:pt>
                <c:pt idx="7">
                  <c:v>-176.89787292480469</c:v>
                </c:pt>
                <c:pt idx="8">
                  <c:v>-182.13694763183594</c:v>
                </c:pt>
                <c:pt idx="9">
                  <c:v>-185.04316711425781</c:v>
                </c:pt>
                <c:pt idx="10">
                  <c:v>-174.11790466308594</c:v>
                </c:pt>
                <c:pt idx="11">
                  <c:v>-158.20979309082031</c:v>
                </c:pt>
                <c:pt idx="12">
                  <c:v>-141.52690124511719</c:v>
                </c:pt>
                <c:pt idx="13">
                  <c:v>-121.42741394042969</c:v>
                </c:pt>
                <c:pt idx="14">
                  <c:v>-103.23649597167969</c:v>
                </c:pt>
                <c:pt idx="15">
                  <c:v>-84.303665161132813</c:v>
                </c:pt>
                <c:pt idx="16">
                  <c:v>-17.764041900634766</c:v>
                </c:pt>
                <c:pt idx="17">
                  <c:v>50.986522674560547</c:v>
                </c:pt>
                <c:pt idx="18">
                  <c:v>121.14765930175781</c:v>
                </c:pt>
                <c:pt idx="19">
                  <c:v>161.84039306640625</c:v>
                </c:pt>
                <c:pt idx="20">
                  <c:v>185.39033508300781</c:v>
                </c:pt>
                <c:pt idx="21">
                  <c:v>209.96157836914063</c:v>
                </c:pt>
                <c:pt idx="22">
                  <c:v>234.75642395019531</c:v>
                </c:pt>
                <c:pt idx="23">
                  <c:v>251.2584228515625</c:v>
                </c:pt>
                <c:pt idx="24">
                  <c:v>260.15676879882813</c:v>
                </c:pt>
                <c:pt idx="25">
                  <c:v>266.5823974609375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0A-4C25-9505-EEDEC8EA132E}"/>
            </c:ext>
          </c:extLst>
        </c:ser>
        <c:ser>
          <c:idx val="2"/>
          <c:order val="2"/>
          <c:tx>
            <c:strRef>
              <c:f>'6004'!$B$13</c:f>
              <c:strCache>
                <c:ptCount val="1"/>
                <c:pt idx="0">
                  <c:v>CHI-PAN115(3A)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'6004'!$C$13:$AB$13</c:f>
              <c:numCache>
                <c:formatCode>0.000</c:formatCode>
                <c:ptCount val="26"/>
                <c:pt idx="5">
                  <c:v>-35.185035705566406</c:v>
                </c:pt>
                <c:pt idx="6">
                  <c:v>-53.656749725341797</c:v>
                </c:pt>
                <c:pt idx="7">
                  <c:v>-80.300880432128906</c:v>
                </c:pt>
                <c:pt idx="8">
                  <c:v>-93.822898864746094</c:v>
                </c:pt>
                <c:pt idx="9">
                  <c:v>-105.48243713378906</c:v>
                </c:pt>
                <c:pt idx="10">
                  <c:v>-114.62912750244141</c:v>
                </c:pt>
                <c:pt idx="11">
                  <c:v>-112.10882568359375</c:v>
                </c:pt>
                <c:pt idx="12">
                  <c:v>-99.27581787109375</c:v>
                </c:pt>
                <c:pt idx="13">
                  <c:v>-85.352096557617188</c:v>
                </c:pt>
                <c:pt idx="14">
                  <c:v>-67.605880737304688</c:v>
                </c:pt>
                <c:pt idx="15">
                  <c:v>-51.004280090332031</c:v>
                </c:pt>
                <c:pt idx="16">
                  <c:v>-12.078909873962402</c:v>
                </c:pt>
                <c:pt idx="17">
                  <c:v>56.6807861328125</c:v>
                </c:pt>
                <c:pt idx="18">
                  <c:v>126.85106658935547</c:v>
                </c:pt>
                <c:pt idx="19">
                  <c:v>194.63557434082031</c:v>
                </c:pt>
                <c:pt idx="20">
                  <c:v>217.0865478515625</c:v>
                </c:pt>
                <c:pt idx="21">
                  <c:v>240.31443786621094</c:v>
                </c:pt>
                <c:pt idx="22">
                  <c:v>264.46243286132813</c:v>
                </c:pt>
                <c:pt idx="23">
                  <c:v>289.09182739257813</c:v>
                </c:pt>
                <c:pt idx="24">
                  <c:v>300.90057373046875</c:v>
                </c:pt>
                <c:pt idx="25">
                  <c:v>306.06427001953125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0A-4C25-9505-EEDEC8EA132E}"/>
            </c:ext>
          </c:extLst>
        </c:ser>
        <c:ser>
          <c:idx val="3"/>
          <c:order val="3"/>
          <c:tx>
            <c:strRef>
              <c:f>'6004'!$B$14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'6004'!$C$14:$AB$14</c:f>
              <c:numCache>
                <c:formatCode>0.000</c:formatCode>
                <c:ptCount val="26"/>
                <c:pt idx="3">
                  <c:v>-54.956565856933594</c:v>
                </c:pt>
                <c:pt idx="4">
                  <c:v>-96.2884521484375</c:v>
                </c:pt>
                <c:pt idx="5">
                  <c:v>-126.79165649414063</c:v>
                </c:pt>
                <c:pt idx="6">
                  <c:v>-151.89149475097656</c:v>
                </c:pt>
                <c:pt idx="7">
                  <c:v>-172.38102722167969</c:v>
                </c:pt>
                <c:pt idx="8">
                  <c:v>-178.34599304199219</c:v>
                </c:pt>
                <c:pt idx="9">
                  <c:v>-173.36727905273438</c:v>
                </c:pt>
                <c:pt idx="10">
                  <c:v>-166.36480712890625</c:v>
                </c:pt>
                <c:pt idx="11">
                  <c:v>-156.03744506835938</c:v>
                </c:pt>
                <c:pt idx="12">
                  <c:v>-144.8692626953125</c:v>
                </c:pt>
                <c:pt idx="13">
                  <c:v>-133.02386474609375</c:v>
                </c:pt>
                <c:pt idx="14">
                  <c:v>-120.52245330810547</c:v>
                </c:pt>
                <c:pt idx="15">
                  <c:v>-107.16461181640625</c:v>
                </c:pt>
                <c:pt idx="16">
                  <c:v>-92.958511352539063</c:v>
                </c:pt>
                <c:pt idx="17">
                  <c:v>-38.361686706542969</c:v>
                </c:pt>
                <c:pt idx="18">
                  <c:v>30.882123947143555</c:v>
                </c:pt>
                <c:pt idx="19">
                  <c:v>101.53615570068359</c:v>
                </c:pt>
                <c:pt idx="20">
                  <c:v>148.61077880859375</c:v>
                </c:pt>
                <c:pt idx="21">
                  <c:v>176.27348327636719</c:v>
                </c:pt>
                <c:pt idx="22">
                  <c:v>205.57086181640625</c:v>
                </c:pt>
                <c:pt idx="23">
                  <c:v>235.59817504882813</c:v>
                </c:pt>
                <c:pt idx="24">
                  <c:v>266.35202026367188</c:v>
                </c:pt>
                <c:pt idx="25">
                  <c:v>297.82904052734375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0A-4C25-9505-EEDEC8EA132E}"/>
            </c:ext>
          </c:extLst>
        </c:ser>
        <c:ser>
          <c:idx val="5"/>
          <c:order val="5"/>
          <c:tx>
            <c:strRef>
              <c:f>'6004'!$B$16</c:f>
              <c:strCache>
                <c:ptCount val="1"/>
                <c:pt idx="0">
                  <c:v>CHI-PAN115(3A)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'6004'!$C$16:$AB$16</c:f>
              <c:numCache>
                <c:formatCode>0.000</c:formatCode>
                <c:ptCount val="26"/>
                <c:pt idx="7">
                  <c:v>-24.866987228393555</c:v>
                </c:pt>
                <c:pt idx="8">
                  <c:v>-70.189872741699219</c:v>
                </c:pt>
                <c:pt idx="9">
                  <c:v>-94.095100402832031</c:v>
                </c:pt>
                <c:pt idx="10">
                  <c:v>-97.639801025390625</c:v>
                </c:pt>
                <c:pt idx="11">
                  <c:v>-95.958328247070313</c:v>
                </c:pt>
                <c:pt idx="12">
                  <c:v>-91.168540954589844</c:v>
                </c:pt>
                <c:pt idx="13">
                  <c:v>-84.255821228027344</c:v>
                </c:pt>
                <c:pt idx="14">
                  <c:v>-76.216064453125</c:v>
                </c:pt>
                <c:pt idx="15">
                  <c:v>-66.618331909179688</c:v>
                </c:pt>
                <c:pt idx="16">
                  <c:v>-54.160850524902344</c:v>
                </c:pt>
                <c:pt idx="17">
                  <c:v>-32.636405944824219</c:v>
                </c:pt>
                <c:pt idx="18">
                  <c:v>36.6171875</c:v>
                </c:pt>
                <c:pt idx="19">
                  <c:v>107.28098297119141</c:v>
                </c:pt>
                <c:pt idx="20">
                  <c:v>179.35440063476563</c:v>
                </c:pt>
                <c:pt idx="21">
                  <c:v>203.64328002929688</c:v>
                </c:pt>
                <c:pt idx="22">
                  <c:v>231.61312866210938</c:v>
                </c:pt>
                <c:pt idx="23">
                  <c:v>261.02615356445313</c:v>
                </c:pt>
                <c:pt idx="24">
                  <c:v>291.20108032226563</c:v>
                </c:pt>
                <c:pt idx="25">
                  <c:v>322.13140869140625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0A-4C25-9505-EEDEC8EA1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'6004'!$B$12</c15:sqref>
                        </c15:formulaRef>
                      </c:ext>
                    </c:extLst>
                    <c:strCache>
                      <c:ptCount val="1"/>
                      <c:pt idx="0">
                        <c:v>ECO-BUR(2C)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'6004'!$C$12:$AB$12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1">
                        <c:v>102.04000854492188</c:v>
                      </c:pt>
                      <c:pt idx="2">
                        <c:v>45.023101806640625</c:v>
                      </c:pt>
                      <c:pt idx="3">
                        <c:v>4.405860424041748</c:v>
                      </c:pt>
                      <c:pt idx="4">
                        <c:v>-27.862258911132813</c:v>
                      </c:pt>
                      <c:pt idx="5">
                        <c:v>-55.823493957519531</c:v>
                      </c:pt>
                      <c:pt idx="6">
                        <c:v>-77.1875</c:v>
                      </c:pt>
                      <c:pt idx="7">
                        <c:v>-97.764060974121094</c:v>
                      </c:pt>
                      <c:pt idx="8">
                        <c:v>-107.20250701904297</c:v>
                      </c:pt>
                      <c:pt idx="9">
                        <c:v>-114.07868957519531</c:v>
                      </c:pt>
                      <c:pt idx="10">
                        <c:v>-120.81644439697266</c:v>
                      </c:pt>
                      <c:pt idx="11">
                        <c:v>-110.76325988769531</c:v>
                      </c:pt>
                      <c:pt idx="12">
                        <c:v>-96.333847045898438</c:v>
                      </c:pt>
                      <c:pt idx="13">
                        <c:v>-81.117462158203125</c:v>
                      </c:pt>
                      <c:pt idx="14">
                        <c:v>-62.307178497314453</c:v>
                      </c:pt>
                      <c:pt idx="15">
                        <c:v>-45.509647369384766</c:v>
                      </c:pt>
                      <c:pt idx="16">
                        <c:v>-15.426265716552734</c:v>
                      </c:pt>
                      <c:pt idx="17">
                        <c:v>53.33514404296875</c:v>
                      </c:pt>
                      <c:pt idx="18">
                        <c:v>123.50717926025391</c:v>
                      </c:pt>
                      <c:pt idx="19">
                        <c:v>195.08920288085938</c:v>
                      </c:pt>
                      <c:pt idx="20">
                        <c:v>221.2197265625</c:v>
                      </c:pt>
                      <c:pt idx="21">
                        <c:v>243.45724487304688</c:v>
                      </c:pt>
                      <c:pt idx="22">
                        <c:v>266.5262451171875</c:v>
                      </c:pt>
                      <c:pt idx="23">
                        <c:v>289.67465209960938</c:v>
                      </c:pt>
                      <c:pt idx="24">
                        <c:v>313.37673950195313</c:v>
                      </c:pt>
                      <c:pt idx="25">
                        <c:v>321.7802734375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680A-4C25-9505-EEDEC8EA132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'6004'!$B$15</c15:sqref>
                        </c15:formulaRef>
                      </c:ext>
                    </c:extLst>
                    <c:strCache>
                      <c:ptCount val="1"/>
                      <c:pt idx="0">
                        <c:v>ECO-BUR(2C)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5">
                        <c:v>10.634066581726074</c:v>
                      </c:pt>
                      <c:pt idx="6">
                        <c:v>-35.083145141601563</c:v>
                      </c:pt>
                      <c:pt idx="7">
                        <c:v>-67.881134033203125</c:v>
                      </c:pt>
                      <c:pt idx="8">
                        <c:v>-94.275665283203125</c:v>
                      </c:pt>
                      <c:pt idx="9">
                        <c:v>-104.87296295166016</c:v>
                      </c:pt>
                      <c:pt idx="10">
                        <c:v>-102.93165588378906</c:v>
                      </c:pt>
                      <c:pt idx="11">
                        <c:v>-97.238304138183594</c:v>
                      </c:pt>
                      <c:pt idx="12">
                        <c:v>-87.700080871582031</c:v>
                      </c:pt>
                      <c:pt idx="13">
                        <c:v>-76.786788940429688</c:v>
                      </c:pt>
                      <c:pt idx="14">
                        <c:v>-64.9315185546875</c:v>
                      </c:pt>
                      <c:pt idx="15">
                        <c:v>-52.288703918457031</c:v>
                      </c:pt>
                      <c:pt idx="16">
                        <c:v>-39.143043518066406</c:v>
                      </c:pt>
                      <c:pt idx="17">
                        <c:v>-25.109317779541016</c:v>
                      </c:pt>
                      <c:pt idx="18">
                        <c:v>34.082469940185547</c:v>
                      </c:pt>
                      <c:pt idx="19">
                        <c:v>104.75923156738281</c:v>
                      </c:pt>
                      <c:pt idx="20">
                        <c:v>176.84580993652344</c:v>
                      </c:pt>
                      <c:pt idx="21">
                        <c:v>220.87612915039063</c:v>
                      </c:pt>
                      <c:pt idx="22">
                        <c:v>239.76788330078125</c:v>
                      </c:pt>
                      <c:pt idx="23">
                        <c:v>262.66851806640625</c:v>
                      </c:pt>
                      <c:pt idx="24">
                        <c:v>291.8199462890625</c:v>
                      </c:pt>
                      <c:pt idx="25">
                        <c:v>321.6864013671875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80A-4C25-9505-EEDEC8EA132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316750284391501E-2"/>
          <c:y val="0.88486686797799252"/>
          <c:w val="0.94411655394429528"/>
          <c:h val="9.995310527169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Chorrera 230KV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146263789885815E-2"/>
          <c:y val="0.1063372232142091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'6005'!$B$11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'6005'!$C$11:$AB$11</c:f>
              <c:numCache>
                <c:formatCode>0.000</c:formatCode>
                <c:ptCount val="26"/>
                <c:pt idx="2">
                  <c:v>90.404060363769531</c:v>
                </c:pt>
                <c:pt idx="3">
                  <c:v>19.13041877746582</c:v>
                </c:pt>
                <c:pt idx="4">
                  <c:v>-50.634723663330078</c:v>
                </c:pt>
                <c:pt idx="5">
                  <c:v>-105.10076141357422</c:v>
                </c:pt>
                <c:pt idx="6">
                  <c:v>-143.49362182617188</c:v>
                </c:pt>
                <c:pt idx="7">
                  <c:v>-172.69509887695313</c:v>
                </c:pt>
                <c:pt idx="8">
                  <c:v>-198.47720336914063</c:v>
                </c:pt>
                <c:pt idx="9">
                  <c:v>-212.77964782714844</c:v>
                </c:pt>
                <c:pt idx="10">
                  <c:v>-214.67250061035156</c:v>
                </c:pt>
                <c:pt idx="11">
                  <c:v>-218.63438415527344</c:v>
                </c:pt>
                <c:pt idx="12">
                  <c:v>-218.58551025390625</c:v>
                </c:pt>
                <c:pt idx="13">
                  <c:v>-208.49813842773438</c:v>
                </c:pt>
                <c:pt idx="14">
                  <c:v>-183.56570434570313</c:v>
                </c:pt>
                <c:pt idx="15">
                  <c:v>-147.25392150878906</c:v>
                </c:pt>
                <c:pt idx="16">
                  <c:v>-112.25151062011719</c:v>
                </c:pt>
                <c:pt idx="17">
                  <c:v>3.4077434539794922</c:v>
                </c:pt>
                <c:pt idx="18">
                  <c:v>121.4859619140625</c:v>
                </c:pt>
                <c:pt idx="19">
                  <c:v>212.47491455078125</c:v>
                </c:pt>
                <c:pt idx="20">
                  <c:v>247.23141479492188</c:v>
                </c:pt>
                <c:pt idx="21">
                  <c:v>263.22174072265625</c:v>
                </c:pt>
                <c:pt idx="22">
                  <c:v>278.86407470703125</c:v>
                </c:pt>
                <c:pt idx="23">
                  <c:v>283.16278076171875</c:v>
                </c:pt>
                <c:pt idx="24">
                  <c:v>287.72979736328125</c:v>
                </c:pt>
                <c:pt idx="25">
                  <c:v>288.11349487304688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10-4C85-933B-B45521BE0FB1}"/>
            </c:ext>
          </c:extLst>
        </c:ser>
        <c:ser>
          <c:idx val="1"/>
          <c:order val="1"/>
          <c:tx>
            <c:strRef>
              <c:f>'6005'!$B$12</c:f>
              <c:strCache>
                <c:ptCount val="1"/>
                <c:pt idx="0">
                  <c:v>ECO-BUR(2C)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'6005'!$C$12:$AB$12</c:f>
              <c:numCache>
                <c:formatCode>0.000</c:formatCode>
                <c:ptCount val="26"/>
                <c:pt idx="2">
                  <c:v>261.25106811523438</c:v>
                </c:pt>
                <c:pt idx="3">
                  <c:v>171.32679748535156</c:v>
                </c:pt>
                <c:pt idx="4">
                  <c:v>102.95703125</c:v>
                </c:pt>
                <c:pt idx="5">
                  <c:v>43.746696472167969</c:v>
                </c:pt>
                <c:pt idx="6">
                  <c:v>-4.2561564445495605</c:v>
                </c:pt>
                <c:pt idx="7">
                  <c:v>-44.575607299804688</c:v>
                </c:pt>
                <c:pt idx="8">
                  <c:v>-79.584480285644531</c:v>
                </c:pt>
                <c:pt idx="9">
                  <c:v>-107.63801574707031</c:v>
                </c:pt>
                <c:pt idx="10">
                  <c:v>-121.48340606689453</c:v>
                </c:pt>
                <c:pt idx="11">
                  <c:v>-133.19783020019531</c:v>
                </c:pt>
                <c:pt idx="12">
                  <c:v>-140.57136535644531</c:v>
                </c:pt>
                <c:pt idx="13">
                  <c:v>-136.29425048828125</c:v>
                </c:pt>
                <c:pt idx="14">
                  <c:v>-114.08379364013672</c:v>
                </c:pt>
                <c:pt idx="15">
                  <c:v>-82.268974304199219</c:v>
                </c:pt>
                <c:pt idx="16">
                  <c:v>-52.495258331298828</c:v>
                </c:pt>
                <c:pt idx="17">
                  <c:v>36.299442291259766</c:v>
                </c:pt>
                <c:pt idx="18">
                  <c:v>153.83580017089844</c:v>
                </c:pt>
                <c:pt idx="19">
                  <c:v>267.74298095703125</c:v>
                </c:pt>
                <c:pt idx="20">
                  <c:v>304.32785034179688</c:v>
                </c:pt>
                <c:pt idx="21">
                  <c:v>324.506103515625</c:v>
                </c:pt>
                <c:pt idx="22">
                  <c:v>340.02093505859375</c:v>
                </c:pt>
                <c:pt idx="23">
                  <c:v>346.89743041992188</c:v>
                </c:pt>
                <c:pt idx="24">
                  <c:v>350.6668701171875</c:v>
                </c:pt>
                <c:pt idx="25">
                  <c:v>352.46551513671875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10-4C85-933B-B45521BE0FB1}"/>
            </c:ext>
          </c:extLst>
        </c:ser>
        <c:ser>
          <c:idx val="3"/>
          <c:order val="3"/>
          <c:tx>
            <c:strRef>
              <c:f>'6005'!$B$14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'6005'!$C$14:$AB$14</c:f>
              <c:numCache>
                <c:formatCode>0.000</c:formatCode>
                <c:ptCount val="26"/>
                <c:pt idx="1">
                  <c:v>140.99821472167969</c:v>
                </c:pt>
                <c:pt idx="2">
                  <c:v>61.092823028564453</c:v>
                </c:pt>
                <c:pt idx="3">
                  <c:v>-9.942591667175293</c:v>
                </c:pt>
                <c:pt idx="4">
                  <c:v>-67.527801513671875</c:v>
                </c:pt>
                <c:pt idx="5">
                  <c:v>-106.69612884521484</c:v>
                </c:pt>
                <c:pt idx="6">
                  <c:v>-140.02803039550781</c:v>
                </c:pt>
                <c:pt idx="7">
                  <c:v>-168.12474060058594</c:v>
                </c:pt>
                <c:pt idx="8">
                  <c:v>-189.02072143554688</c:v>
                </c:pt>
                <c:pt idx="9">
                  <c:v>-196.15892028808594</c:v>
                </c:pt>
                <c:pt idx="10">
                  <c:v>-189.60960388183594</c:v>
                </c:pt>
                <c:pt idx="11">
                  <c:v>-179.01336669921875</c:v>
                </c:pt>
                <c:pt idx="12">
                  <c:v>-165.02873229980469</c:v>
                </c:pt>
                <c:pt idx="13">
                  <c:v>-149.30345153808594</c:v>
                </c:pt>
                <c:pt idx="14">
                  <c:v>-132.45652770996094</c:v>
                </c:pt>
                <c:pt idx="15">
                  <c:v>-114.89306640625</c:v>
                </c:pt>
                <c:pt idx="16">
                  <c:v>-81.258720397949219</c:v>
                </c:pt>
                <c:pt idx="17">
                  <c:v>17.477012634277344</c:v>
                </c:pt>
                <c:pt idx="18">
                  <c:v>127.45255279541016</c:v>
                </c:pt>
                <c:pt idx="19">
                  <c:v>206.93740844726563</c:v>
                </c:pt>
                <c:pt idx="20">
                  <c:v>258.23757934570313</c:v>
                </c:pt>
                <c:pt idx="21">
                  <c:v>310.59756469726563</c:v>
                </c:pt>
                <c:pt idx="22">
                  <c:v>364.35641479492188</c:v>
                </c:pt>
                <c:pt idx="23">
                  <c:v>419.5020751953125</c:v>
                </c:pt>
                <c:pt idx="24">
                  <c:v>476.0234375</c:v>
                </c:pt>
                <c:pt idx="25">
                  <c:v>504.74581909179688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10-4C85-933B-B45521BE0FB1}"/>
            </c:ext>
          </c:extLst>
        </c:ser>
        <c:ser>
          <c:idx val="4"/>
          <c:order val="4"/>
          <c:tx>
            <c:strRef>
              <c:f>'6005'!$B$15</c:f>
              <c:strCache>
                <c:ptCount val="1"/>
                <c:pt idx="0">
                  <c:v>ECO-BUR(2C)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'6005'!$C$15:$AB$15</c:f>
              <c:numCache>
                <c:formatCode>0.000</c:formatCode>
                <c:ptCount val="26"/>
                <c:pt idx="1">
                  <c:v>303.09695434570313</c:v>
                </c:pt>
                <c:pt idx="2">
                  <c:v>200.80599975585938</c:v>
                </c:pt>
                <c:pt idx="3">
                  <c:v>117.1802978515625</c:v>
                </c:pt>
                <c:pt idx="4">
                  <c:v>47.999641418457031</c:v>
                </c:pt>
                <c:pt idx="5">
                  <c:v>-2.5415067672729492</c:v>
                </c:pt>
                <c:pt idx="6">
                  <c:v>-40.893226623535156</c:v>
                </c:pt>
                <c:pt idx="7">
                  <c:v>-73.228843688964844</c:v>
                </c:pt>
                <c:pt idx="8">
                  <c:v>-100.47005462646484</c:v>
                </c:pt>
                <c:pt idx="9">
                  <c:v>-111.70452880859375</c:v>
                </c:pt>
                <c:pt idx="10">
                  <c:v>-109.72283172607422</c:v>
                </c:pt>
                <c:pt idx="11">
                  <c:v>-101.8258056640625</c:v>
                </c:pt>
                <c:pt idx="12">
                  <c:v>-89.582862854003906</c:v>
                </c:pt>
                <c:pt idx="13">
                  <c:v>-75.390335083007813</c:v>
                </c:pt>
                <c:pt idx="14">
                  <c:v>-59.564323425292969</c:v>
                </c:pt>
                <c:pt idx="15">
                  <c:v>-42.819728851318359</c:v>
                </c:pt>
                <c:pt idx="16">
                  <c:v>-25.099336624145508</c:v>
                </c:pt>
                <c:pt idx="17">
                  <c:v>69.773033142089844</c:v>
                </c:pt>
                <c:pt idx="18">
                  <c:v>169.58831787109375</c:v>
                </c:pt>
                <c:pt idx="19">
                  <c:v>257.99774169921875</c:v>
                </c:pt>
                <c:pt idx="20">
                  <c:v>305.92132568359375</c:v>
                </c:pt>
                <c:pt idx="21">
                  <c:v>354.66070556640625</c:v>
                </c:pt>
                <c:pt idx="22">
                  <c:v>404.78924560546875</c:v>
                </c:pt>
                <c:pt idx="23">
                  <c:v>456.2921142578125</c:v>
                </c:pt>
                <c:pt idx="24">
                  <c:v>509.155517578125</c:v>
                </c:pt>
                <c:pt idx="25">
                  <c:v>559.12335205078125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10-4C85-933B-B45521BE0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'6005'!$B$13</c15:sqref>
                        </c15:formulaRef>
                      </c:ext>
                    </c:extLst>
                    <c:strCache>
                      <c:ptCount val="1"/>
                      <c:pt idx="0">
                        <c:v>CHI-PAN115(3A)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'6005'!$C$13:$AB$13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9">
                        <c:v>-77.255783081054688</c:v>
                      </c:pt>
                      <c:pt idx="10">
                        <c:v>-104.80683135986328</c:v>
                      </c:pt>
                      <c:pt idx="11">
                        <c:v>-120.83371734619141</c:v>
                      </c:pt>
                      <c:pt idx="12">
                        <c:v>-133.89430236816406</c:v>
                      </c:pt>
                      <c:pt idx="13">
                        <c:v>-137.20036315917969</c:v>
                      </c:pt>
                      <c:pt idx="14">
                        <c:v>-126.66201782226563</c:v>
                      </c:pt>
                      <c:pt idx="15">
                        <c:v>-96.612419128417969</c:v>
                      </c:pt>
                      <c:pt idx="16">
                        <c:v>-67.309577941894531</c:v>
                      </c:pt>
                      <c:pt idx="17">
                        <c:v>15.583925247192383</c:v>
                      </c:pt>
                      <c:pt idx="18">
                        <c:v>133.60626220703125</c:v>
                      </c:pt>
                      <c:pt idx="19">
                        <c:v>254.28292846679688</c:v>
                      </c:pt>
                      <c:pt idx="20">
                        <c:v>294.652587890625</c:v>
                      </c:pt>
                      <c:pt idx="21">
                        <c:v>307.75357055664063</c:v>
                      </c:pt>
                      <c:pt idx="22">
                        <c:v>322.59231567382813</c:v>
                      </c:pt>
                      <c:pt idx="23">
                        <c:v>328.20199584960938</c:v>
                      </c:pt>
                      <c:pt idx="24">
                        <c:v>331.190673828125</c:v>
                      </c:pt>
                      <c:pt idx="25">
                        <c:v>333.28079223632813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810-4C85-933B-B45521BE0FB1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'6005'!$B$16</c15:sqref>
                        </c15:formulaRef>
                      </c:ext>
                    </c:extLst>
                    <c:strCache>
                      <c:ptCount val="1"/>
                      <c:pt idx="0">
                        <c:v>CHI-PAN115(3A)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'6005'!$C$16:$W$16</c15:sqref>
                        </c15:formulaRef>
                      </c:ext>
                    </c:extLst>
                    <c:numCache>
                      <c:formatCode>0.000</c:formatCode>
                      <c:ptCount val="21"/>
                      <c:pt idx="7">
                        <c:v>-16.617433547973633</c:v>
                      </c:pt>
                      <c:pt idx="8">
                        <c:v>-62.333606719970703</c:v>
                      </c:pt>
                      <c:pt idx="9">
                        <c:v>-95.299049377441406</c:v>
                      </c:pt>
                      <c:pt idx="10">
                        <c:v>-106.95785522460938</c:v>
                      </c:pt>
                      <c:pt idx="11">
                        <c:v>-105.68621063232422</c:v>
                      </c:pt>
                      <c:pt idx="12">
                        <c:v>-100.70374298095703</c:v>
                      </c:pt>
                      <c:pt idx="13">
                        <c:v>-91.885032653808594</c:v>
                      </c:pt>
                      <c:pt idx="14">
                        <c:v>-81.079605102539063</c:v>
                      </c:pt>
                      <c:pt idx="15">
                        <c:v>-67.326393127441406</c:v>
                      </c:pt>
                      <c:pt idx="16">
                        <c:v>-50.678016662597656</c:v>
                      </c:pt>
                      <c:pt idx="17">
                        <c:v>33.304229736328125</c:v>
                      </c:pt>
                      <c:pt idx="18">
                        <c:v>139.03236389160156</c:v>
                      </c:pt>
                      <c:pt idx="19">
                        <c:v>243.53065490722656</c:v>
                      </c:pt>
                      <c:pt idx="20">
                        <c:v>293.81881713867188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810-4C85-933B-B45521BE0FB1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163364482643257E-2"/>
          <c:y val="0.88980715202948446"/>
          <c:w val="0.93800558975250559"/>
          <c:h val="9.5664185799090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Chorrera 230KV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146263789885815E-2"/>
          <c:y val="0.1063372232142091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'6005'!$B$11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'6005'!$C$11:$AB$11</c:f>
              <c:numCache>
                <c:formatCode>0.000</c:formatCode>
                <c:ptCount val="26"/>
                <c:pt idx="2">
                  <c:v>90.404060363769531</c:v>
                </c:pt>
                <c:pt idx="3">
                  <c:v>19.13041877746582</c:v>
                </c:pt>
                <c:pt idx="4">
                  <c:v>-50.634723663330078</c:v>
                </c:pt>
                <c:pt idx="5">
                  <c:v>-105.10076141357422</c:v>
                </c:pt>
                <c:pt idx="6">
                  <c:v>-143.49362182617188</c:v>
                </c:pt>
                <c:pt idx="7">
                  <c:v>-172.69509887695313</c:v>
                </c:pt>
                <c:pt idx="8">
                  <c:v>-198.47720336914063</c:v>
                </c:pt>
                <c:pt idx="9">
                  <c:v>-212.77964782714844</c:v>
                </c:pt>
                <c:pt idx="10">
                  <c:v>-214.67250061035156</c:v>
                </c:pt>
                <c:pt idx="11">
                  <c:v>-218.63438415527344</c:v>
                </c:pt>
                <c:pt idx="12">
                  <c:v>-218.58551025390625</c:v>
                </c:pt>
                <c:pt idx="13">
                  <c:v>-208.49813842773438</c:v>
                </c:pt>
                <c:pt idx="14">
                  <c:v>-183.56570434570313</c:v>
                </c:pt>
                <c:pt idx="15">
                  <c:v>-147.25392150878906</c:v>
                </c:pt>
                <c:pt idx="16">
                  <c:v>-112.25151062011719</c:v>
                </c:pt>
                <c:pt idx="17">
                  <c:v>3.4077434539794922</c:v>
                </c:pt>
                <c:pt idx="18">
                  <c:v>121.4859619140625</c:v>
                </c:pt>
                <c:pt idx="19">
                  <c:v>212.47491455078125</c:v>
                </c:pt>
                <c:pt idx="20">
                  <c:v>247.23141479492188</c:v>
                </c:pt>
                <c:pt idx="21">
                  <c:v>263.22174072265625</c:v>
                </c:pt>
                <c:pt idx="22">
                  <c:v>278.86407470703125</c:v>
                </c:pt>
                <c:pt idx="23">
                  <c:v>283.16278076171875</c:v>
                </c:pt>
                <c:pt idx="24">
                  <c:v>287.72979736328125</c:v>
                </c:pt>
                <c:pt idx="25">
                  <c:v>288.11349487304688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F1-4F53-A255-C62C4EA6D48E}"/>
            </c:ext>
          </c:extLst>
        </c:ser>
        <c:ser>
          <c:idx val="2"/>
          <c:order val="2"/>
          <c:tx>
            <c:strRef>
              <c:f>'6005'!$B$13</c:f>
              <c:strCache>
                <c:ptCount val="1"/>
                <c:pt idx="0">
                  <c:v>CHI-PAN115(3A)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'6005'!$C$13:$AB$13</c:f>
              <c:numCache>
                <c:formatCode>0.000</c:formatCode>
                <c:ptCount val="26"/>
                <c:pt idx="9">
                  <c:v>-77.255783081054688</c:v>
                </c:pt>
                <c:pt idx="10">
                  <c:v>-104.80683135986328</c:v>
                </c:pt>
                <c:pt idx="11">
                  <c:v>-120.83371734619141</c:v>
                </c:pt>
                <c:pt idx="12">
                  <c:v>-133.89430236816406</c:v>
                </c:pt>
                <c:pt idx="13">
                  <c:v>-137.20036315917969</c:v>
                </c:pt>
                <c:pt idx="14">
                  <c:v>-126.66201782226563</c:v>
                </c:pt>
                <c:pt idx="15">
                  <c:v>-96.612419128417969</c:v>
                </c:pt>
                <c:pt idx="16">
                  <c:v>-67.309577941894531</c:v>
                </c:pt>
                <c:pt idx="17">
                  <c:v>15.583925247192383</c:v>
                </c:pt>
                <c:pt idx="18">
                  <c:v>133.60626220703125</c:v>
                </c:pt>
                <c:pt idx="19">
                  <c:v>254.28292846679688</c:v>
                </c:pt>
                <c:pt idx="20">
                  <c:v>294.652587890625</c:v>
                </c:pt>
                <c:pt idx="21">
                  <c:v>307.75357055664063</c:v>
                </c:pt>
                <c:pt idx="22">
                  <c:v>322.59231567382813</c:v>
                </c:pt>
                <c:pt idx="23">
                  <c:v>328.20199584960938</c:v>
                </c:pt>
                <c:pt idx="24">
                  <c:v>331.190673828125</c:v>
                </c:pt>
                <c:pt idx="25">
                  <c:v>333.28079223632813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F1-4F53-A255-C62C4EA6D48E}"/>
            </c:ext>
          </c:extLst>
        </c:ser>
        <c:ser>
          <c:idx val="3"/>
          <c:order val="3"/>
          <c:tx>
            <c:strRef>
              <c:f>'6005'!$B$14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'6005'!$C$14:$AB$14</c:f>
              <c:numCache>
                <c:formatCode>0.000</c:formatCode>
                <c:ptCount val="26"/>
                <c:pt idx="1">
                  <c:v>140.99821472167969</c:v>
                </c:pt>
                <c:pt idx="2">
                  <c:v>61.092823028564453</c:v>
                </c:pt>
                <c:pt idx="3">
                  <c:v>-9.942591667175293</c:v>
                </c:pt>
                <c:pt idx="4">
                  <c:v>-67.527801513671875</c:v>
                </c:pt>
                <c:pt idx="5">
                  <c:v>-106.69612884521484</c:v>
                </c:pt>
                <c:pt idx="6">
                  <c:v>-140.02803039550781</c:v>
                </c:pt>
                <c:pt idx="7">
                  <c:v>-168.12474060058594</c:v>
                </c:pt>
                <c:pt idx="8">
                  <c:v>-189.02072143554688</c:v>
                </c:pt>
                <c:pt idx="9">
                  <c:v>-196.15892028808594</c:v>
                </c:pt>
                <c:pt idx="10">
                  <c:v>-189.60960388183594</c:v>
                </c:pt>
                <c:pt idx="11">
                  <c:v>-179.01336669921875</c:v>
                </c:pt>
                <c:pt idx="12">
                  <c:v>-165.02873229980469</c:v>
                </c:pt>
                <c:pt idx="13">
                  <c:v>-149.30345153808594</c:v>
                </c:pt>
                <c:pt idx="14">
                  <c:v>-132.45652770996094</c:v>
                </c:pt>
                <c:pt idx="15">
                  <c:v>-114.89306640625</c:v>
                </c:pt>
                <c:pt idx="16">
                  <c:v>-81.258720397949219</c:v>
                </c:pt>
                <c:pt idx="17">
                  <c:v>17.477012634277344</c:v>
                </c:pt>
                <c:pt idx="18">
                  <c:v>127.45255279541016</c:v>
                </c:pt>
                <c:pt idx="19">
                  <c:v>206.93740844726563</c:v>
                </c:pt>
                <c:pt idx="20">
                  <c:v>258.23757934570313</c:v>
                </c:pt>
                <c:pt idx="21">
                  <c:v>310.59756469726563</c:v>
                </c:pt>
                <c:pt idx="22">
                  <c:v>364.35641479492188</c:v>
                </c:pt>
                <c:pt idx="23">
                  <c:v>419.5020751953125</c:v>
                </c:pt>
                <c:pt idx="24">
                  <c:v>476.0234375</c:v>
                </c:pt>
                <c:pt idx="25">
                  <c:v>504.74581909179688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F1-4F53-A255-C62C4EA6D48E}"/>
            </c:ext>
          </c:extLst>
        </c:ser>
        <c:ser>
          <c:idx val="5"/>
          <c:order val="5"/>
          <c:tx>
            <c:strRef>
              <c:f>'6005'!$B$16</c:f>
              <c:strCache>
                <c:ptCount val="1"/>
                <c:pt idx="0">
                  <c:v>CHI-PAN115(3A)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'6005'!$C$16:$W$16</c:f>
              <c:numCache>
                <c:formatCode>0.000</c:formatCode>
                <c:ptCount val="21"/>
                <c:pt idx="7">
                  <c:v>-16.617433547973633</c:v>
                </c:pt>
                <c:pt idx="8">
                  <c:v>-62.333606719970703</c:v>
                </c:pt>
                <c:pt idx="9">
                  <c:v>-95.299049377441406</c:v>
                </c:pt>
                <c:pt idx="10">
                  <c:v>-106.95785522460938</c:v>
                </c:pt>
                <c:pt idx="11">
                  <c:v>-105.68621063232422</c:v>
                </c:pt>
                <c:pt idx="12">
                  <c:v>-100.70374298095703</c:v>
                </c:pt>
                <c:pt idx="13">
                  <c:v>-91.885032653808594</c:v>
                </c:pt>
                <c:pt idx="14">
                  <c:v>-81.079605102539063</c:v>
                </c:pt>
                <c:pt idx="15">
                  <c:v>-67.326393127441406</c:v>
                </c:pt>
                <c:pt idx="16">
                  <c:v>-50.678016662597656</c:v>
                </c:pt>
                <c:pt idx="17">
                  <c:v>33.304229736328125</c:v>
                </c:pt>
                <c:pt idx="18">
                  <c:v>139.03236389160156</c:v>
                </c:pt>
                <c:pt idx="19">
                  <c:v>243.53065490722656</c:v>
                </c:pt>
                <c:pt idx="20">
                  <c:v>293.81881713867188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F1-4F53-A255-C62C4EA6D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'6005'!$B$12</c15:sqref>
                        </c15:formulaRef>
                      </c:ext>
                    </c:extLst>
                    <c:strCache>
                      <c:ptCount val="1"/>
                      <c:pt idx="0">
                        <c:v>ECO-BUR(2C)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'6005'!$C$12:$AB$12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2">
                        <c:v>261.25106811523438</c:v>
                      </c:pt>
                      <c:pt idx="3">
                        <c:v>171.32679748535156</c:v>
                      </c:pt>
                      <c:pt idx="4">
                        <c:v>102.95703125</c:v>
                      </c:pt>
                      <c:pt idx="5">
                        <c:v>43.746696472167969</c:v>
                      </c:pt>
                      <c:pt idx="6">
                        <c:v>-4.2561564445495605</c:v>
                      </c:pt>
                      <c:pt idx="7">
                        <c:v>-44.575607299804688</c:v>
                      </c:pt>
                      <c:pt idx="8">
                        <c:v>-79.584480285644531</c:v>
                      </c:pt>
                      <c:pt idx="9">
                        <c:v>-107.63801574707031</c:v>
                      </c:pt>
                      <c:pt idx="10">
                        <c:v>-121.48340606689453</c:v>
                      </c:pt>
                      <c:pt idx="11">
                        <c:v>-133.19783020019531</c:v>
                      </c:pt>
                      <c:pt idx="12">
                        <c:v>-140.57136535644531</c:v>
                      </c:pt>
                      <c:pt idx="13">
                        <c:v>-136.29425048828125</c:v>
                      </c:pt>
                      <c:pt idx="14">
                        <c:v>-114.08379364013672</c:v>
                      </c:pt>
                      <c:pt idx="15">
                        <c:v>-82.268974304199219</c:v>
                      </c:pt>
                      <c:pt idx="16">
                        <c:v>-52.495258331298828</c:v>
                      </c:pt>
                      <c:pt idx="17">
                        <c:v>36.299442291259766</c:v>
                      </c:pt>
                      <c:pt idx="18">
                        <c:v>153.83580017089844</c:v>
                      </c:pt>
                      <c:pt idx="19">
                        <c:v>267.74298095703125</c:v>
                      </c:pt>
                      <c:pt idx="20">
                        <c:v>304.32785034179688</c:v>
                      </c:pt>
                      <c:pt idx="21">
                        <c:v>324.506103515625</c:v>
                      </c:pt>
                      <c:pt idx="22">
                        <c:v>340.02093505859375</c:v>
                      </c:pt>
                      <c:pt idx="23">
                        <c:v>346.89743041992188</c:v>
                      </c:pt>
                      <c:pt idx="24">
                        <c:v>350.6668701171875</c:v>
                      </c:pt>
                      <c:pt idx="25">
                        <c:v>352.46551513671875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2F1-4F53-A255-C62C4EA6D48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'6005'!$B$15</c15:sqref>
                        </c15:formulaRef>
                      </c:ext>
                    </c:extLst>
                    <c:strCache>
                      <c:ptCount val="1"/>
                      <c:pt idx="0">
                        <c:v>ECO-BUR(2C)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1">
                        <c:v>303.09695434570313</c:v>
                      </c:pt>
                      <c:pt idx="2">
                        <c:v>200.80599975585938</c:v>
                      </c:pt>
                      <c:pt idx="3">
                        <c:v>117.1802978515625</c:v>
                      </c:pt>
                      <c:pt idx="4">
                        <c:v>47.999641418457031</c:v>
                      </c:pt>
                      <c:pt idx="5">
                        <c:v>-2.5415067672729492</c:v>
                      </c:pt>
                      <c:pt idx="6">
                        <c:v>-40.893226623535156</c:v>
                      </c:pt>
                      <c:pt idx="7">
                        <c:v>-73.228843688964844</c:v>
                      </c:pt>
                      <c:pt idx="8">
                        <c:v>-100.47005462646484</c:v>
                      </c:pt>
                      <c:pt idx="9">
                        <c:v>-111.70452880859375</c:v>
                      </c:pt>
                      <c:pt idx="10">
                        <c:v>-109.72283172607422</c:v>
                      </c:pt>
                      <c:pt idx="11">
                        <c:v>-101.8258056640625</c:v>
                      </c:pt>
                      <c:pt idx="12">
                        <c:v>-89.582862854003906</c:v>
                      </c:pt>
                      <c:pt idx="13">
                        <c:v>-75.390335083007813</c:v>
                      </c:pt>
                      <c:pt idx="14">
                        <c:v>-59.564323425292969</c:v>
                      </c:pt>
                      <c:pt idx="15">
                        <c:v>-42.819728851318359</c:v>
                      </c:pt>
                      <c:pt idx="16">
                        <c:v>-25.099336624145508</c:v>
                      </c:pt>
                      <c:pt idx="17">
                        <c:v>69.773033142089844</c:v>
                      </c:pt>
                      <c:pt idx="18">
                        <c:v>169.58831787109375</c:v>
                      </c:pt>
                      <c:pt idx="19">
                        <c:v>257.99774169921875</c:v>
                      </c:pt>
                      <c:pt idx="20">
                        <c:v>305.92132568359375</c:v>
                      </c:pt>
                      <c:pt idx="21">
                        <c:v>354.66070556640625</c:v>
                      </c:pt>
                      <c:pt idx="22">
                        <c:v>404.78924560546875</c:v>
                      </c:pt>
                      <c:pt idx="23">
                        <c:v>456.2921142578125</c:v>
                      </c:pt>
                      <c:pt idx="24">
                        <c:v>509.155517578125</c:v>
                      </c:pt>
                      <c:pt idx="25">
                        <c:v>559.12335205078125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2F1-4F53-A255-C62C4EA6D48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163364482643257E-2"/>
          <c:y val="0.88980715202948446"/>
          <c:w val="0.93800558975250559"/>
          <c:h val="9.5664185799090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1703295</xdr:colOff>
      <xdr:row>17</xdr:row>
      <xdr:rowOff>156881</xdr:rowOff>
    </xdr:from>
    <xdr:to>
      <xdr:col>12</xdr:col>
      <xdr:colOff>11208</xdr:colOff>
      <xdr:row>47</xdr:row>
      <xdr:rowOff>134470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23</xdr:col>
      <xdr:colOff>156884</xdr:colOff>
      <xdr:row>47</xdr:row>
      <xdr:rowOff>145677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1570658</xdr:colOff>
      <xdr:row>21</xdr:row>
      <xdr:rowOff>7018</xdr:rowOff>
    </xdr:from>
    <xdr:to>
      <xdr:col>11</xdr:col>
      <xdr:colOff>523875</xdr:colOff>
      <xdr:row>50</xdr:row>
      <xdr:rowOff>152214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22</xdr:col>
      <xdr:colOff>667717</xdr:colOff>
      <xdr:row>50</xdr:row>
      <xdr:rowOff>145196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1651902</xdr:colOff>
      <xdr:row>18</xdr:row>
      <xdr:rowOff>16357</xdr:rowOff>
    </xdr:from>
    <xdr:to>
      <xdr:col>11</xdr:col>
      <xdr:colOff>694766</xdr:colOff>
      <xdr:row>48</xdr:row>
      <xdr:rowOff>22412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396875</xdr:colOff>
      <xdr:row>17</xdr:row>
      <xdr:rowOff>142875</xdr:rowOff>
    </xdr:from>
    <xdr:to>
      <xdr:col>23</xdr:col>
      <xdr:colOff>392239</xdr:colOff>
      <xdr:row>47</xdr:row>
      <xdr:rowOff>148930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zoomScaleNormal="100" workbookViewId="0">
      <selection activeCell="I17" sqref="I17"/>
    </sheetView>
  </sheetViews>
  <sheetFormatPr baseColWidth="10" defaultRowHeight="15" x14ac:dyDescent="0.25"/>
  <cols>
    <col min="2" max="2" width="19.7109375" bestFit="1" customWidth="1"/>
    <col min="3" max="3" width="16.42578125" bestFit="1" customWidth="1"/>
    <col min="4" max="4" width="11" bestFit="1" customWidth="1"/>
    <col min="5" max="5" width="10" bestFit="1" customWidth="1"/>
    <col min="6" max="6" width="16.42578125" bestFit="1" customWidth="1"/>
    <col min="7" max="7" width="11" bestFit="1" customWidth="1"/>
    <col min="8" max="8" width="10" bestFit="1" customWidth="1"/>
    <col min="9" max="9" width="16.42578125" bestFit="1" customWidth="1"/>
    <col min="10" max="10" width="11" bestFit="1" customWidth="1"/>
    <col min="11" max="11" width="10" bestFit="1" customWidth="1"/>
  </cols>
  <sheetData>
    <row r="1" spans="2:11" ht="15.75" thickBot="1" x14ac:dyDescent="0.3"/>
    <row r="2" spans="2:11" x14ac:dyDescent="0.25">
      <c r="B2" s="17" t="s">
        <v>3</v>
      </c>
      <c r="C2" s="19" t="s">
        <v>4</v>
      </c>
      <c r="D2" s="19"/>
      <c r="E2" s="19"/>
      <c r="F2" s="19" t="s">
        <v>5</v>
      </c>
      <c r="G2" s="19"/>
      <c r="H2" s="19"/>
      <c r="I2" s="19" t="s">
        <v>6</v>
      </c>
      <c r="J2" s="19"/>
      <c r="K2" s="20"/>
    </row>
    <row r="3" spans="2:11" ht="15.75" thickBot="1" x14ac:dyDescent="0.3">
      <c r="B3" s="18"/>
      <c r="C3" s="6" t="s">
        <v>7</v>
      </c>
      <c r="D3" s="6" t="s">
        <v>8</v>
      </c>
      <c r="E3" s="6" t="s">
        <v>9</v>
      </c>
      <c r="F3" s="6" t="s">
        <v>7</v>
      </c>
      <c r="G3" s="6" t="s">
        <v>8</v>
      </c>
      <c r="H3" s="6" t="s">
        <v>9</v>
      </c>
      <c r="I3" s="6" t="s">
        <v>7</v>
      </c>
      <c r="J3" s="6" t="s">
        <v>8</v>
      </c>
      <c r="K3" s="7" t="s">
        <v>9</v>
      </c>
    </row>
    <row r="4" spans="2:11" x14ac:dyDescent="0.25">
      <c r="B4" s="8" t="str">
        <f>+'6002'!B3</f>
        <v>BASE Con 4LT</v>
      </c>
      <c r="C4" s="9">
        <f>+'6002'!AC11</f>
        <v>-179.61265563964844</v>
      </c>
      <c r="D4" s="9"/>
      <c r="E4" s="9">
        <f>+'6002'!AE11</f>
        <v>0.96</v>
      </c>
      <c r="F4" s="9">
        <f>+'6004'!AC11</f>
        <v>-185.04316711425781</v>
      </c>
      <c r="G4" s="9"/>
      <c r="H4" s="9">
        <f>+'6004'!AE11</f>
        <v>0.94</v>
      </c>
      <c r="I4" s="9">
        <f>+'6005'!AC11</f>
        <v>-218.63438415527344</v>
      </c>
      <c r="J4" s="9"/>
      <c r="K4" s="10">
        <f>+'6005'!AE11</f>
        <v>0.96</v>
      </c>
    </row>
    <row r="5" spans="2:11" x14ac:dyDescent="0.25">
      <c r="B5" s="11" t="str">
        <f>+'6002'!B4</f>
        <v>ECO-BUR(2C) Con 4LT</v>
      </c>
      <c r="C5" s="12">
        <f>+'6002'!AC12</f>
        <v>-115.9398193359375</v>
      </c>
      <c r="D5" s="12">
        <f>+'6002'!AD12</f>
        <v>-63.672836303710938</v>
      </c>
      <c r="E5" s="12">
        <f>+'6002'!AE12</f>
        <v>0.96</v>
      </c>
      <c r="F5" s="12">
        <f>+'6004'!AC12</f>
        <v>-120.81644439697266</v>
      </c>
      <c r="G5" s="12">
        <f>+'6004'!AD12</f>
        <v>-64.226722717285156</v>
      </c>
      <c r="H5" s="12">
        <f>+'6004'!AE12</f>
        <v>0.95</v>
      </c>
      <c r="I5" s="12">
        <f>+'6005'!AC12</f>
        <v>-140.57136535644531</v>
      </c>
      <c r="J5" s="12">
        <f>+'6005'!AD12</f>
        <v>-78.063018798828125</v>
      </c>
      <c r="K5" s="13">
        <f>+'6005'!AE12</f>
        <v>0.97</v>
      </c>
    </row>
    <row r="6" spans="2:11" x14ac:dyDescent="0.25">
      <c r="B6" s="11" t="str">
        <f>+'6002'!B5</f>
        <v>CHI-PAN115(3A) Con 4LT</v>
      </c>
      <c r="C6" s="12">
        <f>+'6002'!AC13</f>
        <v>-108.42646026611328</v>
      </c>
      <c r="D6" s="12">
        <f>+'6002'!AD13</f>
        <v>-71.186195373535156</v>
      </c>
      <c r="E6" s="12">
        <f>+'6002'!AE13</f>
        <v>0.96</v>
      </c>
      <c r="F6" s="12">
        <f>+'6004'!AC13</f>
        <v>-114.62912750244141</v>
      </c>
      <c r="G6" s="12">
        <f>+'6004'!AD13</f>
        <v>-70.414039611816406</v>
      </c>
      <c r="H6" s="12">
        <f>+'6004'!AE13</f>
        <v>0.95</v>
      </c>
      <c r="I6" s="12">
        <f>+'6005'!AC13</f>
        <v>-137.20036315917969</v>
      </c>
      <c r="J6" s="12">
        <f>+'6005'!AD13</f>
        <v>-81.43402099609375</v>
      </c>
      <c r="K6" s="13">
        <f>+'6005'!AE13</f>
        <v>0.98</v>
      </c>
    </row>
    <row r="7" spans="2:11" x14ac:dyDescent="0.25">
      <c r="B7" s="11" t="str">
        <f>+'6002'!B6</f>
        <v>BASE Sin 4LT</v>
      </c>
      <c r="C7" s="12">
        <f>+'6002'!AC14</f>
        <v>-169.83595275878906</v>
      </c>
      <c r="D7" s="12">
        <f>+'6002'!AD14</f>
        <v>-9.776702880859375</v>
      </c>
      <c r="E7" s="12">
        <f>+'6002'!AE14</f>
        <v>0.94</v>
      </c>
      <c r="F7" s="12">
        <f>+'6004'!AC14</f>
        <v>-178.34599304199219</v>
      </c>
      <c r="G7" s="12">
        <f>+'6004'!AD14</f>
        <v>-6.697174072265625</v>
      </c>
      <c r="H7" s="12">
        <f>+'6004'!AE14</f>
        <v>0.93</v>
      </c>
      <c r="I7" s="12">
        <f>+'6005'!AC14</f>
        <v>-196.15892028808594</v>
      </c>
      <c r="J7" s="12">
        <f>+'6005'!AD14</f>
        <v>-22.4754638671875</v>
      </c>
      <c r="K7" s="13">
        <f>+'6005'!AE14</f>
        <v>0.94</v>
      </c>
    </row>
    <row r="8" spans="2:11" x14ac:dyDescent="0.25">
      <c r="B8" s="11" t="str">
        <f>+'6002'!B7</f>
        <v>ECO-BUR(2C) Sin 4LT</v>
      </c>
      <c r="C8" s="12">
        <f>+'6002'!AC15</f>
        <v>-99.055793762207031</v>
      </c>
      <c r="D8" s="12">
        <f>+'6002'!AD15</f>
        <v>-80.556861877441406</v>
      </c>
      <c r="E8" s="12">
        <f>+'6002'!AE15</f>
        <v>0.95</v>
      </c>
      <c r="F8" s="12">
        <f>+'6004'!AC15</f>
        <v>-104.87296295166016</v>
      </c>
      <c r="G8" s="12">
        <f>+'6004'!AD15</f>
        <v>-80.170204162597656</v>
      </c>
      <c r="H8" s="12">
        <f>+'6004'!AE15</f>
        <v>0.94</v>
      </c>
      <c r="I8" s="12">
        <f>+'6005'!AC15</f>
        <v>-111.70452880859375</v>
      </c>
      <c r="J8" s="12">
        <f>+'6005'!AD15</f>
        <v>-106.92985534667969</v>
      </c>
      <c r="K8" s="13">
        <f>+'6005'!AE15</f>
        <v>0.94</v>
      </c>
    </row>
    <row r="9" spans="2:11" ht="15.75" thickBot="1" x14ac:dyDescent="0.3">
      <c r="B9" s="14" t="str">
        <f>+'6002'!B8</f>
        <v>CHI-PAN115(3A) Sin 4LT</v>
      </c>
      <c r="C9" s="15">
        <f>+'6002'!AC16</f>
        <v>-88.546318054199219</v>
      </c>
      <c r="D9" s="15">
        <f>+'6002'!AD16</f>
        <v>-91.066337585449219</v>
      </c>
      <c r="E9" s="15">
        <f>+'6002'!AE16</f>
        <v>0.95</v>
      </c>
      <c r="F9" s="15">
        <f>+'6004'!AC16</f>
        <v>-97.639801025390625</v>
      </c>
      <c r="G9" s="15">
        <f>+'6004'!AD16</f>
        <v>-87.403366088867188</v>
      </c>
      <c r="H9" s="15">
        <f>+'6004'!AE16</f>
        <v>0.95</v>
      </c>
      <c r="I9" s="15">
        <f>+'6005'!AC16</f>
        <v>-106.95785522460938</v>
      </c>
      <c r="J9" s="15">
        <f>+'6005'!AD16</f>
        <v>-111.67652893066406</v>
      </c>
      <c r="K9" s="16">
        <f>+'6005'!AE16</f>
        <v>0.95</v>
      </c>
    </row>
  </sheetData>
  <mergeCells count="4">
    <mergeCell ref="B2:B3"/>
    <mergeCell ref="C2:E2"/>
    <mergeCell ref="F2:H2"/>
    <mergeCell ref="I2:K2"/>
  </mergeCells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zoomScale="70" zoomScaleNormal="70" workbookViewId="0">
      <selection activeCell="F13" sqref="F13"/>
    </sheetView>
  </sheetViews>
  <sheetFormatPr baseColWidth="10" defaultColWidth="11.42578125" defaultRowHeight="13.5" x14ac:dyDescent="0.25"/>
  <cols>
    <col min="1" max="1" width="6.7109375" style="1" bestFit="1" customWidth="1"/>
    <col min="2" max="2" width="27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6002</v>
      </c>
      <c r="B3" s="5" t="s">
        <v>10</v>
      </c>
      <c r="C3" s="3">
        <v>256.06063842773438</v>
      </c>
      <c r="D3" s="3">
        <v>257.6226806640625</v>
      </c>
      <c r="E3" s="3">
        <v>254.6795654296875</v>
      </c>
      <c r="F3" s="3">
        <v>248.19720458984375</v>
      </c>
      <c r="G3" s="3">
        <v>236.00955200195313</v>
      </c>
      <c r="H3" s="3">
        <v>213.76846313476563</v>
      </c>
      <c r="I3" s="3">
        <v>185.90255737304688</v>
      </c>
      <c r="J3" s="3">
        <v>157.99948120117188</v>
      </c>
      <c r="K3" s="3">
        <v>66.086845397949219</v>
      </c>
      <c r="L3" s="3">
        <v>-42.036640167236328</v>
      </c>
      <c r="M3" s="3">
        <v>-100.30763244628906</v>
      </c>
      <c r="N3" s="3">
        <v>-122.07646179199219</v>
      </c>
      <c r="O3" s="3">
        <v>-145.76821899414063</v>
      </c>
      <c r="P3" s="3">
        <v>-165.21028137207031</v>
      </c>
      <c r="Q3" s="3">
        <v>-179.61265563964844</v>
      </c>
      <c r="R3" s="3">
        <v>-178.3099365234375</v>
      </c>
      <c r="S3" s="3">
        <v>-173.62171936035156</v>
      </c>
      <c r="T3" s="3">
        <v>-169.99002075195313</v>
      </c>
      <c r="U3" s="3">
        <v>-166.65237426757813</v>
      </c>
      <c r="V3" s="3">
        <v>-155.61012268066406</v>
      </c>
      <c r="W3" s="3">
        <v>-142.88623046875</v>
      </c>
      <c r="X3" s="3">
        <v>-126.00951385498047</v>
      </c>
      <c r="Y3" s="3">
        <v>-107.79177093505859</v>
      </c>
      <c r="Z3" s="3">
        <v>-88.462882995605469</v>
      </c>
      <c r="AA3" s="3">
        <v>-64.481437683105469</v>
      </c>
      <c r="AB3" s="3">
        <v>-34.705913543701172</v>
      </c>
      <c r="AC3" s="3">
        <f t="shared" ref="AC3:AC8" si="0">+MIN(C3:W3)</f>
        <v>-179.61265563964844</v>
      </c>
    </row>
    <row r="4" spans="1:31" x14ac:dyDescent="0.25">
      <c r="A4" s="5">
        <v>6002</v>
      </c>
      <c r="B4" s="5" t="s">
        <v>11</v>
      </c>
      <c r="C4" s="3">
        <v>313.7364501953125</v>
      </c>
      <c r="D4" s="3">
        <v>314.04315185546875</v>
      </c>
      <c r="E4" s="3">
        <v>308.82388305664063</v>
      </c>
      <c r="F4" s="3">
        <v>301.57073974609375</v>
      </c>
      <c r="G4" s="3">
        <v>278.19937133789063</v>
      </c>
      <c r="H4" s="3">
        <v>252.23919677734375</v>
      </c>
      <c r="I4" s="3">
        <v>227.43135070800781</v>
      </c>
      <c r="J4" s="3">
        <v>192.32296752929688</v>
      </c>
      <c r="K4" s="3">
        <v>81.841712951660156</v>
      </c>
      <c r="L4" s="3">
        <v>-26.03282356262207</v>
      </c>
      <c r="M4" s="3">
        <v>-51.819664001464844</v>
      </c>
      <c r="N4" s="3">
        <v>-72.747329711914063</v>
      </c>
      <c r="O4" s="3">
        <v>-91.504592895507813</v>
      </c>
      <c r="P4" s="3">
        <v>-108.01187896728516</v>
      </c>
      <c r="Q4" s="3">
        <v>-115.9398193359375</v>
      </c>
      <c r="R4" s="3">
        <v>-110.22392272949219</v>
      </c>
      <c r="S4" s="3">
        <v>-104.10588836669922</v>
      </c>
      <c r="T4" s="3">
        <v>-96.215476989746094</v>
      </c>
      <c r="U4" s="3">
        <v>-84.583763122558594</v>
      </c>
      <c r="V4" s="3">
        <v>-68.556175231933594</v>
      </c>
      <c r="W4" s="3">
        <v>-50.676788330078125</v>
      </c>
      <c r="X4" s="3">
        <v>-30.419000625610352</v>
      </c>
      <c r="Y4" s="3">
        <v>-8.7649593353271484</v>
      </c>
      <c r="Z4" s="3">
        <v>13.724655151367188</v>
      </c>
      <c r="AA4" s="3">
        <v>38.758956909179688</v>
      </c>
      <c r="AB4" s="3">
        <v>67.366783142089844</v>
      </c>
      <c r="AC4" s="3">
        <f t="shared" si="0"/>
        <v>-115.9398193359375</v>
      </c>
    </row>
    <row r="5" spans="1:31" x14ac:dyDescent="0.25">
      <c r="A5" s="5">
        <v>6002</v>
      </c>
      <c r="B5" s="5" t="s">
        <v>13</v>
      </c>
      <c r="C5" s="3">
        <v>295.52471923828125</v>
      </c>
      <c r="D5" s="3">
        <v>295.13128662109375</v>
      </c>
      <c r="E5" s="3">
        <v>291.85055541992188</v>
      </c>
      <c r="F5" s="3">
        <v>286.2791748046875</v>
      </c>
      <c r="G5" s="3">
        <v>275.06924438476563</v>
      </c>
      <c r="H5" s="3">
        <v>252.20492553710938</v>
      </c>
      <c r="I5" s="3">
        <v>225.67160034179688</v>
      </c>
      <c r="J5" s="3">
        <v>199.57235717773438</v>
      </c>
      <c r="K5" s="3">
        <v>106.53712463378906</v>
      </c>
      <c r="L5" s="3">
        <v>-4.0441893041133881E-2</v>
      </c>
      <c r="M5" s="3">
        <v>-53.083282470703125</v>
      </c>
      <c r="N5" s="3">
        <v>-69.675186157226563</v>
      </c>
      <c r="O5" s="3">
        <v>-87.921943664550781</v>
      </c>
      <c r="P5" s="3">
        <v>-101.50902557373047</v>
      </c>
      <c r="Q5" s="3">
        <v>-108.42646026611328</v>
      </c>
      <c r="R5" s="3">
        <v>-102.91218566894531</v>
      </c>
      <c r="S5" s="3">
        <v>-92.750648498535156</v>
      </c>
      <c r="T5" s="3">
        <v>-83.322731018066406</v>
      </c>
      <c r="U5" s="3">
        <v>-73.25543212890625</v>
      </c>
      <c r="V5" s="3">
        <v>-56.469757080078125</v>
      </c>
      <c r="W5" s="3">
        <v>-38.761322021484375</v>
      </c>
      <c r="X5" s="3">
        <v>-17.177112579345703</v>
      </c>
      <c r="AC5" s="3">
        <f t="shared" si="0"/>
        <v>-108.42646026611328</v>
      </c>
    </row>
    <row r="6" spans="1:31" x14ac:dyDescent="0.25">
      <c r="A6" s="5">
        <v>6002</v>
      </c>
      <c r="B6" s="5" t="s">
        <v>12</v>
      </c>
      <c r="C6" s="3">
        <v>365.35955810546875</v>
      </c>
      <c r="D6" s="3">
        <v>327.6734619140625</v>
      </c>
      <c r="E6" s="3">
        <v>289.56729125976563</v>
      </c>
      <c r="F6" s="3">
        <v>251.499755859375</v>
      </c>
      <c r="G6" s="3">
        <v>214.52064514160156</v>
      </c>
      <c r="H6" s="3">
        <v>178.63919067382813</v>
      </c>
      <c r="I6" s="3">
        <v>143.86634826660156</v>
      </c>
      <c r="J6" s="3">
        <v>50.760406494140625</v>
      </c>
      <c r="K6" s="3">
        <v>-56.16729736328125</v>
      </c>
      <c r="L6" s="3">
        <v>-100.49063873291016</v>
      </c>
      <c r="M6" s="3">
        <v>-115.27847290039063</v>
      </c>
      <c r="N6" s="3">
        <v>-128.92819213867188</v>
      </c>
      <c r="O6" s="3">
        <v>-141.74472045898438</v>
      </c>
      <c r="P6" s="3">
        <v>-153.54759216308594</v>
      </c>
      <c r="Q6" s="3">
        <v>-160.96392822265625</v>
      </c>
      <c r="R6" s="3">
        <v>-166.46676635742188</v>
      </c>
      <c r="S6" s="3">
        <v>-169.83595275878906</v>
      </c>
      <c r="T6" s="3">
        <v>-163.32479858398438</v>
      </c>
      <c r="U6" s="3">
        <v>-148.34718322753906</v>
      </c>
      <c r="V6" s="3">
        <v>-129.39183044433594</v>
      </c>
      <c r="W6" s="3">
        <v>-108.73166656494141</v>
      </c>
      <c r="X6" s="3">
        <v>-85.598777770996094</v>
      </c>
      <c r="Y6" s="3">
        <v>-59.192001342773438</v>
      </c>
      <c r="Z6" s="3">
        <v>-25.75177001953125</v>
      </c>
      <c r="AA6" s="3">
        <v>22.381002426147461</v>
      </c>
      <c r="AB6" s="3">
        <v>78.543479919433594</v>
      </c>
      <c r="AC6" s="3">
        <f t="shared" si="0"/>
        <v>-169.83595275878906</v>
      </c>
    </row>
    <row r="7" spans="1:31" x14ac:dyDescent="0.25">
      <c r="A7" s="5">
        <v>6002</v>
      </c>
      <c r="B7" s="5" t="s">
        <v>15</v>
      </c>
      <c r="C7" s="3">
        <v>389.24765014648438</v>
      </c>
      <c r="D7" s="3">
        <v>354.25469970703125</v>
      </c>
      <c r="E7" s="3">
        <v>318.77871704101563</v>
      </c>
      <c r="F7" s="3">
        <v>283.32492065429688</v>
      </c>
      <c r="G7" s="3">
        <v>248.92497253417969</v>
      </c>
      <c r="H7" s="3">
        <v>223.15719604492188</v>
      </c>
      <c r="I7" s="3">
        <v>181.74789428710938</v>
      </c>
      <c r="J7" s="3">
        <v>72.18841552734375</v>
      </c>
      <c r="K7" s="3">
        <v>-24.15437126159668</v>
      </c>
      <c r="L7" s="3">
        <v>-39.149276733398438</v>
      </c>
      <c r="M7" s="3">
        <v>-53.042049407958984</v>
      </c>
      <c r="N7" s="3">
        <v>-66.27996826171875</v>
      </c>
      <c r="O7" s="3">
        <v>-78.421897888183594</v>
      </c>
      <c r="P7" s="3">
        <v>-89.021598815917969</v>
      </c>
      <c r="Q7" s="3">
        <v>-94.821945190429688</v>
      </c>
      <c r="R7" s="3">
        <v>-99.055793762207031</v>
      </c>
      <c r="S7" s="3">
        <v>-95.595939636230469</v>
      </c>
      <c r="T7" s="3">
        <v>-84.490982055664063</v>
      </c>
      <c r="U7" s="3">
        <v>-64.612419128417969</v>
      </c>
      <c r="V7" s="3">
        <v>-42.590660095214844</v>
      </c>
      <c r="W7" s="3">
        <v>-17.232780456542969</v>
      </c>
      <c r="X7" s="3">
        <v>11.074215888977051</v>
      </c>
      <c r="Y7" s="3">
        <v>60.068447113037109</v>
      </c>
      <c r="Z7" s="3">
        <v>125.70345306396484</v>
      </c>
      <c r="AC7" s="3">
        <f t="shared" si="0"/>
        <v>-99.055793762207031</v>
      </c>
    </row>
    <row r="8" spans="1:31" x14ac:dyDescent="0.25">
      <c r="A8" s="5">
        <v>6002</v>
      </c>
      <c r="B8" s="5" t="s">
        <v>14</v>
      </c>
      <c r="C8" s="3">
        <v>401.08065795898438</v>
      </c>
      <c r="D8" s="3">
        <v>361.79086303710938</v>
      </c>
      <c r="E8" s="3">
        <v>323.63128662109375</v>
      </c>
      <c r="F8" s="3">
        <v>286.61569213867188</v>
      </c>
      <c r="G8" s="3">
        <v>250.75900268554688</v>
      </c>
      <c r="H8" s="3">
        <v>216.07814025878906</v>
      </c>
      <c r="I8" s="3">
        <v>186.35145568847656</v>
      </c>
      <c r="J8" s="3">
        <v>90.75762939453125</v>
      </c>
      <c r="K8" s="3">
        <v>-14.583584785461426</v>
      </c>
      <c r="L8" s="3">
        <v>-52.204109191894531</v>
      </c>
      <c r="M8" s="3">
        <v>-64.179023742675781</v>
      </c>
      <c r="N8" s="3">
        <v>-72.364494323730469</v>
      </c>
      <c r="O8" s="3">
        <v>-79.632614135742188</v>
      </c>
      <c r="P8" s="3">
        <v>-85.346923828125</v>
      </c>
      <c r="Q8" s="3">
        <v>-87.996795654296875</v>
      </c>
      <c r="R8" s="3">
        <v>-88.546318054199219</v>
      </c>
      <c r="S8" s="3">
        <v>-85.146041870117188</v>
      </c>
      <c r="T8" s="3">
        <v>-71.521354675292969</v>
      </c>
      <c r="U8" s="3">
        <v>-47.944068908691406</v>
      </c>
      <c r="V8" s="3">
        <v>-22.695289611816406</v>
      </c>
      <c r="W8" s="3">
        <v>2.409895658493042</v>
      </c>
      <c r="X8" s="3">
        <v>25.383031845092773</v>
      </c>
      <c r="AC8" s="3">
        <f t="shared" si="0"/>
        <v>-88.546318054199219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>
        <f t="shared" ref="C11:H16" si="1">+HLOOKUP(C$10,$C$2:$AB$8,$A11,FALSE)</f>
        <v>-34.705913543701172</v>
      </c>
      <c r="D11" s="3">
        <f t="shared" si="1"/>
        <v>-64.481437683105469</v>
      </c>
      <c r="E11" s="3">
        <f t="shared" si="1"/>
        <v>-88.462882995605469</v>
      </c>
      <c r="F11" s="3">
        <f t="shared" ref="F11:M16" si="2">+HLOOKUP(F$10,$C$2:$AB$8,$A11,FALSE)</f>
        <v>-107.79177093505859</v>
      </c>
      <c r="G11" s="3">
        <f t="shared" si="2"/>
        <v>-126.00951385498047</v>
      </c>
      <c r="H11" s="3">
        <f t="shared" si="2"/>
        <v>-142.88623046875</v>
      </c>
      <c r="I11" s="3">
        <f t="shared" si="2"/>
        <v>-155.61012268066406</v>
      </c>
      <c r="J11" s="3">
        <f t="shared" si="2"/>
        <v>-166.65237426757813</v>
      </c>
      <c r="K11" s="3">
        <f t="shared" si="2"/>
        <v>-169.99002075195313</v>
      </c>
      <c r="L11" s="3">
        <f t="shared" si="2"/>
        <v>-173.62171936035156</v>
      </c>
      <c r="M11" s="3">
        <f t="shared" si="2"/>
        <v>-178.3099365234375</v>
      </c>
      <c r="N11" s="3">
        <f>+HLOOKUP(N$10,$C$2:$AB$8,$A11,FALSE)</f>
        <v>-179.61265563964844</v>
      </c>
      <c r="O11" s="3">
        <f>+HLOOKUP(O$10,$C$2:$AB$8,$A11,FALSE)</f>
        <v>-165.21028137207031</v>
      </c>
      <c r="P11" s="3">
        <f t="shared" ref="P11:AB16" si="3">+HLOOKUP(P$10,$C$2:$AB$8,$A11,FALSE)</f>
        <v>-145.76821899414063</v>
      </c>
      <c r="Q11" s="3">
        <f t="shared" si="3"/>
        <v>-122.07646179199219</v>
      </c>
      <c r="R11" s="3">
        <f t="shared" si="3"/>
        <v>-100.30763244628906</v>
      </c>
      <c r="S11" s="3">
        <f t="shared" si="3"/>
        <v>-42.036640167236328</v>
      </c>
      <c r="T11" s="3">
        <f t="shared" si="3"/>
        <v>66.086845397949219</v>
      </c>
      <c r="U11" s="3">
        <f t="shared" si="3"/>
        <v>157.99948120117188</v>
      </c>
      <c r="V11" s="3">
        <f t="shared" si="3"/>
        <v>185.90255737304688</v>
      </c>
      <c r="W11" s="3">
        <f t="shared" si="3"/>
        <v>213.76846313476563</v>
      </c>
      <c r="X11" s="3">
        <f t="shared" si="3"/>
        <v>236.00955200195313</v>
      </c>
      <c r="Y11" s="3">
        <f t="shared" si="3"/>
        <v>248.19720458984375</v>
      </c>
      <c r="Z11" s="3">
        <f t="shared" si="3"/>
        <v>254.6795654296875</v>
      </c>
      <c r="AA11" s="3">
        <f t="shared" si="3"/>
        <v>257.6226806640625</v>
      </c>
      <c r="AB11" s="3">
        <f t="shared" si="3"/>
        <v>256.06063842773438</v>
      </c>
      <c r="AC11" s="3">
        <f t="shared" ref="AC11:AC16" si="4">+MIN(C11:W11)</f>
        <v>-179.61265563964844</v>
      </c>
      <c r="AE11" s="1">
        <f>+HLOOKUP($AC11,$C11:$AB$17,7,FALSE)</f>
        <v>0.96</v>
      </c>
    </row>
    <row r="12" spans="1:31" x14ac:dyDescent="0.25">
      <c r="A12" s="5">
        <f>+A11+1</f>
        <v>3</v>
      </c>
      <c r="B12" s="5" t="str">
        <f>+B4</f>
        <v>ECO-BUR(2C) Con 4LT</v>
      </c>
      <c r="C12" s="3">
        <f t="shared" si="1"/>
        <v>67.366783142089844</v>
      </c>
      <c r="D12" s="3">
        <f t="shared" si="1"/>
        <v>38.758956909179688</v>
      </c>
      <c r="E12" s="3">
        <f t="shared" si="1"/>
        <v>13.724655151367188</v>
      </c>
      <c r="F12" s="3">
        <f t="shared" si="1"/>
        <v>-8.7649593353271484</v>
      </c>
      <c r="G12" s="3">
        <f t="shared" si="1"/>
        <v>-30.419000625610352</v>
      </c>
      <c r="H12" s="3">
        <f t="shared" si="1"/>
        <v>-50.676788330078125</v>
      </c>
      <c r="I12" s="3">
        <f t="shared" si="2"/>
        <v>-68.556175231933594</v>
      </c>
      <c r="J12" s="3">
        <f t="shared" si="2"/>
        <v>-84.583763122558594</v>
      </c>
      <c r="K12" s="3">
        <f t="shared" si="2"/>
        <v>-96.215476989746094</v>
      </c>
      <c r="L12" s="3">
        <f t="shared" si="2"/>
        <v>-104.10588836669922</v>
      </c>
      <c r="M12" s="3">
        <f t="shared" si="2"/>
        <v>-110.22392272949219</v>
      </c>
      <c r="N12" s="3">
        <f t="shared" ref="N12:O16" si="5">+HLOOKUP(N$10,$C$2:$AB$8,$A12,FALSE)</f>
        <v>-115.9398193359375</v>
      </c>
      <c r="O12" s="3">
        <f t="shared" si="5"/>
        <v>-108.01187896728516</v>
      </c>
      <c r="P12" s="3">
        <f t="shared" si="3"/>
        <v>-91.504592895507813</v>
      </c>
      <c r="Q12" s="3">
        <f t="shared" si="3"/>
        <v>-72.747329711914063</v>
      </c>
      <c r="R12" s="3">
        <f t="shared" si="3"/>
        <v>-51.819664001464844</v>
      </c>
      <c r="S12" s="3">
        <f t="shared" si="3"/>
        <v>-26.03282356262207</v>
      </c>
      <c r="T12" s="3">
        <f t="shared" si="3"/>
        <v>81.841712951660156</v>
      </c>
      <c r="U12" s="3">
        <f t="shared" si="3"/>
        <v>192.32296752929688</v>
      </c>
      <c r="V12" s="3">
        <f t="shared" si="3"/>
        <v>227.43135070800781</v>
      </c>
      <c r="W12" s="3">
        <f t="shared" si="3"/>
        <v>252.23919677734375</v>
      </c>
      <c r="X12" s="3">
        <f t="shared" si="3"/>
        <v>278.19937133789063</v>
      </c>
      <c r="Y12" s="3">
        <f t="shared" si="3"/>
        <v>301.57073974609375</v>
      </c>
      <c r="Z12" s="3">
        <f t="shared" si="3"/>
        <v>308.82388305664063</v>
      </c>
      <c r="AA12" s="3">
        <f t="shared" si="3"/>
        <v>314.04315185546875</v>
      </c>
      <c r="AB12" s="3">
        <f t="shared" si="3"/>
        <v>313.7364501953125</v>
      </c>
      <c r="AC12" s="3">
        <f t="shared" si="4"/>
        <v>-115.9398193359375</v>
      </c>
      <c r="AD12" s="3">
        <f>+$AC$11-AC12</f>
        <v>-63.672836303710938</v>
      </c>
      <c r="AE12" s="1">
        <f>+HLOOKUP($AC12,$C12:$AB$17,6,FALSE)</f>
        <v>0.96</v>
      </c>
    </row>
    <row r="13" spans="1:31" x14ac:dyDescent="0.25">
      <c r="A13" s="5">
        <f t="shared" ref="A13:A16" si="6">+A12+1</f>
        <v>4</v>
      </c>
      <c r="B13" s="5" t="str">
        <f>+B5</f>
        <v>CHI-PAN115(3A) Con 4LT</v>
      </c>
      <c r="C13" s="3"/>
      <c r="D13" s="3"/>
      <c r="E13" s="3"/>
      <c r="F13" s="3"/>
      <c r="G13" s="3">
        <f t="shared" si="2"/>
        <v>-17.177112579345703</v>
      </c>
      <c r="H13" s="3">
        <f t="shared" si="2"/>
        <v>-38.761322021484375</v>
      </c>
      <c r="I13" s="3">
        <f t="shared" si="2"/>
        <v>-56.469757080078125</v>
      </c>
      <c r="J13" s="3">
        <f t="shared" si="2"/>
        <v>-73.25543212890625</v>
      </c>
      <c r="K13" s="3">
        <f t="shared" si="2"/>
        <v>-83.322731018066406</v>
      </c>
      <c r="L13" s="3">
        <f t="shared" si="2"/>
        <v>-92.750648498535156</v>
      </c>
      <c r="M13" s="3">
        <f t="shared" si="2"/>
        <v>-102.91218566894531</v>
      </c>
      <c r="N13" s="3">
        <f t="shared" si="5"/>
        <v>-108.42646026611328</v>
      </c>
      <c r="O13" s="3">
        <f t="shared" si="5"/>
        <v>-101.50902557373047</v>
      </c>
      <c r="P13" s="3">
        <f t="shared" si="3"/>
        <v>-87.921943664550781</v>
      </c>
      <c r="Q13" s="3">
        <f t="shared" si="3"/>
        <v>-69.675186157226563</v>
      </c>
      <c r="R13" s="3">
        <f t="shared" si="3"/>
        <v>-53.083282470703125</v>
      </c>
      <c r="S13" s="3">
        <f t="shared" si="3"/>
        <v>-4.0441893041133881E-2</v>
      </c>
      <c r="T13" s="3">
        <f t="shared" si="3"/>
        <v>106.53712463378906</v>
      </c>
      <c r="U13" s="3">
        <f t="shared" si="3"/>
        <v>199.57235717773438</v>
      </c>
      <c r="V13" s="3">
        <f t="shared" si="3"/>
        <v>225.67160034179688</v>
      </c>
      <c r="W13" s="3">
        <f t="shared" si="3"/>
        <v>252.20492553710938</v>
      </c>
      <c r="X13" s="3">
        <f t="shared" si="3"/>
        <v>275.06924438476563</v>
      </c>
      <c r="Y13" s="3">
        <f t="shared" si="3"/>
        <v>286.2791748046875</v>
      </c>
      <c r="Z13" s="3">
        <f t="shared" si="3"/>
        <v>291.85055541992188</v>
      </c>
      <c r="AA13" s="3">
        <f t="shared" si="3"/>
        <v>295.13128662109375</v>
      </c>
      <c r="AB13" s="3">
        <f t="shared" si="3"/>
        <v>295.52471923828125</v>
      </c>
      <c r="AC13" s="3">
        <f t="shared" si="4"/>
        <v>-108.42646026611328</v>
      </c>
      <c r="AD13" s="3">
        <f t="shared" ref="AD13:AD16" si="7">+$AC$11-AC13</f>
        <v>-71.186195373535156</v>
      </c>
      <c r="AE13" s="1">
        <f>+HLOOKUP($AC13,$C13:$AB$17,5,FALSE)</f>
        <v>0.96</v>
      </c>
    </row>
    <row r="14" spans="1:31" x14ac:dyDescent="0.25">
      <c r="A14" s="5">
        <f t="shared" si="6"/>
        <v>5</v>
      </c>
      <c r="B14" s="5" t="str">
        <f t="shared" ref="B14:B15" si="8">+B6</f>
        <v>BASE Sin 4LT</v>
      </c>
      <c r="C14" s="3">
        <f t="shared" si="1"/>
        <v>78.543479919433594</v>
      </c>
      <c r="D14" s="3">
        <f t="shared" si="1"/>
        <v>22.381002426147461</v>
      </c>
      <c r="E14" s="3">
        <f t="shared" si="1"/>
        <v>-25.75177001953125</v>
      </c>
      <c r="F14" s="3">
        <f t="shared" si="1"/>
        <v>-59.192001342773438</v>
      </c>
      <c r="G14" s="3">
        <f t="shared" si="2"/>
        <v>-85.598777770996094</v>
      </c>
      <c r="H14" s="3">
        <f t="shared" si="2"/>
        <v>-108.73166656494141</v>
      </c>
      <c r="I14" s="3">
        <f t="shared" si="2"/>
        <v>-129.39183044433594</v>
      </c>
      <c r="J14" s="3">
        <f t="shared" si="2"/>
        <v>-148.34718322753906</v>
      </c>
      <c r="K14" s="3">
        <f t="shared" si="2"/>
        <v>-163.32479858398438</v>
      </c>
      <c r="L14" s="3">
        <f t="shared" si="2"/>
        <v>-169.83595275878906</v>
      </c>
      <c r="M14" s="3">
        <f t="shared" si="2"/>
        <v>-166.46676635742188</v>
      </c>
      <c r="N14" s="3">
        <f t="shared" si="5"/>
        <v>-160.96392822265625</v>
      </c>
      <c r="O14" s="3">
        <f t="shared" si="5"/>
        <v>-153.54759216308594</v>
      </c>
      <c r="P14" s="3">
        <f t="shared" si="3"/>
        <v>-141.74472045898438</v>
      </c>
      <c r="Q14" s="3">
        <f t="shared" si="3"/>
        <v>-128.92819213867188</v>
      </c>
      <c r="R14" s="3">
        <f t="shared" si="3"/>
        <v>-115.27847290039063</v>
      </c>
      <c r="S14" s="3">
        <f t="shared" si="3"/>
        <v>-100.49063873291016</v>
      </c>
      <c r="T14" s="3">
        <f t="shared" si="3"/>
        <v>-56.16729736328125</v>
      </c>
      <c r="U14" s="3">
        <f t="shared" si="3"/>
        <v>50.760406494140625</v>
      </c>
      <c r="V14" s="3">
        <f t="shared" si="3"/>
        <v>143.86634826660156</v>
      </c>
      <c r="W14" s="3">
        <f t="shared" si="3"/>
        <v>178.63919067382813</v>
      </c>
      <c r="X14" s="3">
        <f t="shared" si="3"/>
        <v>214.52064514160156</v>
      </c>
      <c r="Y14" s="3">
        <f t="shared" si="3"/>
        <v>251.499755859375</v>
      </c>
      <c r="Z14" s="3">
        <f t="shared" si="3"/>
        <v>289.56729125976563</v>
      </c>
      <c r="AA14" s="3">
        <f t="shared" si="3"/>
        <v>327.6734619140625</v>
      </c>
      <c r="AB14" s="3">
        <f t="shared" si="3"/>
        <v>365.35955810546875</v>
      </c>
      <c r="AC14" s="3">
        <f t="shared" si="4"/>
        <v>-169.83595275878906</v>
      </c>
      <c r="AD14" s="3">
        <f t="shared" si="7"/>
        <v>-9.776702880859375</v>
      </c>
      <c r="AE14" s="1">
        <f>+HLOOKUP($AC14,$C14:$AB$17,4,FALSE)</f>
        <v>0.94</v>
      </c>
    </row>
    <row r="15" spans="1:31" x14ac:dyDescent="0.25">
      <c r="A15" s="5">
        <f t="shared" si="6"/>
        <v>6</v>
      </c>
      <c r="B15" s="5" t="str">
        <f t="shared" si="8"/>
        <v>ECO-BUR(2C) Sin 4LT</v>
      </c>
      <c r="C15" s="3"/>
      <c r="D15" s="3"/>
      <c r="E15" s="3">
        <f t="shared" si="1"/>
        <v>125.70345306396484</v>
      </c>
      <c r="F15" s="3">
        <f t="shared" si="1"/>
        <v>60.068447113037109</v>
      </c>
      <c r="G15" s="3">
        <f t="shared" si="2"/>
        <v>11.074215888977051</v>
      </c>
      <c r="H15" s="3">
        <f t="shared" si="2"/>
        <v>-17.232780456542969</v>
      </c>
      <c r="I15" s="3">
        <f t="shared" si="2"/>
        <v>-42.590660095214844</v>
      </c>
      <c r="J15" s="3">
        <f t="shared" si="2"/>
        <v>-64.612419128417969</v>
      </c>
      <c r="K15" s="3">
        <f t="shared" si="2"/>
        <v>-84.490982055664063</v>
      </c>
      <c r="L15" s="3">
        <f t="shared" si="2"/>
        <v>-95.595939636230469</v>
      </c>
      <c r="M15" s="3">
        <f t="shared" si="2"/>
        <v>-99.055793762207031</v>
      </c>
      <c r="N15" s="3">
        <f t="shared" si="5"/>
        <v>-94.821945190429688</v>
      </c>
      <c r="O15" s="3">
        <f t="shared" si="5"/>
        <v>-89.021598815917969</v>
      </c>
      <c r="P15" s="3">
        <f t="shared" si="3"/>
        <v>-78.421897888183594</v>
      </c>
      <c r="Q15" s="3">
        <f t="shared" si="3"/>
        <v>-66.27996826171875</v>
      </c>
      <c r="R15" s="3">
        <f t="shared" si="3"/>
        <v>-53.042049407958984</v>
      </c>
      <c r="S15" s="3">
        <f t="shared" si="3"/>
        <v>-39.149276733398438</v>
      </c>
      <c r="T15" s="3">
        <f t="shared" si="3"/>
        <v>-24.15437126159668</v>
      </c>
      <c r="U15" s="3">
        <f t="shared" si="3"/>
        <v>72.18841552734375</v>
      </c>
      <c r="V15" s="3">
        <f t="shared" si="3"/>
        <v>181.74789428710938</v>
      </c>
      <c r="W15" s="3">
        <f t="shared" si="3"/>
        <v>223.15719604492188</v>
      </c>
      <c r="X15" s="3">
        <f t="shared" si="3"/>
        <v>248.92497253417969</v>
      </c>
      <c r="Y15" s="3">
        <f t="shared" si="3"/>
        <v>283.32492065429688</v>
      </c>
      <c r="Z15" s="3">
        <f t="shared" si="3"/>
        <v>318.77871704101563</v>
      </c>
      <c r="AA15" s="3">
        <f t="shared" si="3"/>
        <v>354.25469970703125</v>
      </c>
      <c r="AB15" s="3">
        <f t="shared" si="3"/>
        <v>389.24765014648438</v>
      </c>
      <c r="AC15" s="3">
        <f t="shared" si="4"/>
        <v>-99.055793762207031</v>
      </c>
      <c r="AD15" s="3">
        <f t="shared" si="7"/>
        <v>-80.556861877441406</v>
      </c>
      <c r="AE15" s="1">
        <f>+HLOOKUP($AC15,$C15:$AB$17,3,FALSE)</f>
        <v>0.95</v>
      </c>
    </row>
    <row r="16" spans="1:31" x14ac:dyDescent="0.25">
      <c r="A16" s="5">
        <f t="shared" si="6"/>
        <v>7</v>
      </c>
      <c r="B16" s="5" t="str">
        <f>+B8</f>
        <v>CHI-PAN115(3A) Sin 4LT</v>
      </c>
      <c r="C16" s="3"/>
      <c r="D16" s="3"/>
      <c r="E16" s="3"/>
      <c r="F16" s="3"/>
      <c r="G16" s="3">
        <f t="shared" si="2"/>
        <v>25.383031845092773</v>
      </c>
      <c r="H16" s="3">
        <f t="shared" si="2"/>
        <v>2.409895658493042</v>
      </c>
      <c r="I16" s="3">
        <f t="shared" si="2"/>
        <v>-22.695289611816406</v>
      </c>
      <c r="J16" s="3">
        <f t="shared" si="2"/>
        <v>-47.944068908691406</v>
      </c>
      <c r="K16" s="3">
        <f t="shared" si="2"/>
        <v>-71.521354675292969</v>
      </c>
      <c r="L16" s="3">
        <f t="shared" si="2"/>
        <v>-85.146041870117188</v>
      </c>
      <c r="M16" s="3">
        <f t="shared" si="2"/>
        <v>-88.546318054199219</v>
      </c>
      <c r="N16" s="3">
        <f t="shared" si="5"/>
        <v>-87.996795654296875</v>
      </c>
      <c r="O16" s="3">
        <f t="shared" si="5"/>
        <v>-85.346923828125</v>
      </c>
      <c r="P16" s="3">
        <f t="shared" si="3"/>
        <v>-79.632614135742188</v>
      </c>
      <c r="Q16" s="3">
        <f t="shared" si="3"/>
        <v>-72.364494323730469</v>
      </c>
      <c r="R16" s="3">
        <f t="shared" si="3"/>
        <v>-64.179023742675781</v>
      </c>
      <c r="S16" s="3">
        <f t="shared" si="3"/>
        <v>-52.204109191894531</v>
      </c>
      <c r="T16" s="3">
        <f t="shared" si="3"/>
        <v>-14.583584785461426</v>
      </c>
      <c r="U16" s="3">
        <f t="shared" si="3"/>
        <v>90.75762939453125</v>
      </c>
      <c r="V16" s="3">
        <f t="shared" si="3"/>
        <v>186.35145568847656</v>
      </c>
      <c r="W16" s="3">
        <f t="shared" si="3"/>
        <v>216.07814025878906</v>
      </c>
      <c r="X16" s="3">
        <f t="shared" si="3"/>
        <v>250.75900268554688</v>
      </c>
      <c r="Y16" s="3">
        <f t="shared" si="3"/>
        <v>286.61569213867188</v>
      </c>
      <c r="Z16" s="3">
        <f t="shared" si="3"/>
        <v>323.63128662109375</v>
      </c>
      <c r="AA16" s="3">
        <f t="shared" si="3"/>
        <v>361.79086303710938</v>
      </c>
      <c r="AB16" s="3">
        <f t="shared" si="3"/>
        <v>401.08065795898438</v>
      </c>
      <c r="AC16" s="3">
        <f t="shared" si="4"/>
        <v>-88.546318054199219</v>
      </c>
      <c r="AD16" s="3">
        <f t="shared" si="7"/>
        <v>-91.066337585449219</v>
      </c>
      <c r="AE16" s="1">
        <f>+HLOOKUP($AC16,$C16:$AB$17,2,FALSE)</f>
        <v>0.95</v>
      </c>
    </row>
    <row r="17" spans="2:28" x14ac:dyDescent="0.25">
      <c r="C17" s="3">
        <f>+C10</f>
        <v>0.85</v>
      </c>
      <c r="D17" s="3">
        <f t="shared" ref="D17:AB17" si="9">+D10</f>
        <v>0.86</v>
      </c>
      <c r="E17" s="3">
        <f t="shared" si="9"/>
        <v>0.87</v>
      </c>
      <c r="F17" s="3">
        <f t="shared" si="9"/>
        <v>0.88</v>
      </c>
      <c r="G17" s="3">
        <f t="shared" si="9"/>
        <v>0.89</v>
      </c>
      <c r="H17" s="3">
        <f t="shared" si="9"/>
        <v>0.9</v>
      </c>
      <c r="I17" s="3">
        <f t="shared" si="9"/>
        <v>0.91</v>
      </c>
      <c r="J17" s="3">
        <f t="shared" si="9"/>
        <v>0.92</v>
      </c>
      <c r="K17" s="3">
        <f t="shared" si="9"/>
        <v>0.93</v>
      </c>
      <c r="L17" s="3">
        <f t="shared" si="9"/>
        <v>0.94</v>
      </c>
      <c r="M17" s="3">
        <f t="shared" si="9"/>
        <v>0.95</v>
      </c>
      <c r="N17" s="3">
        <f t="shared" si="9"/>
        <v>0.96</v>
      </c>
      <c r="O17" s="3">
        <f t="shared" si="9"/>
        <v>0.97</v>
      </c>
      <c r="P17" s="3">
        <f t="shared" si="9"/>
        <v>0.98</v>
      </c>
      <c r="Q17" s="3">
        <f t="shared" si="9"/>
        <v>0.99</v>
      </c>
      <c r="R17" s="3">
        <f t="shared" si="9"/>
        <v>1</v>
      </c>
      <c r="S17" s="3">
        <f t="shared" si="9"/>
        <v>1.01</v>
      </c>
      <c r="T17" s="3">
        <f t="shared" si="9"/>
        <v>1.02</v>
      </c>
      <c r="U17" s="3">
        <f t="shared" si="9"/>
        <v>1.03</v>
      </c>
      <c r="V17" s="3">
        <f t="shared" si="9"/>
        <v>1.04</v>
      </c>
      <c r="W17" s="3">
        <f t="shared" si="9"/>
        <v>1.05</v>
      </c>
      <c r="X17" s="3">
        <f t="shared" si="9"/>
        <v>1.06</v>
      </c>
      <c r="Y17" s="3">
        <f t="shared" si="9"/>
        <v>1.07</v>
      </c>
      <c r="Z17" s="3">
        <f t="shared" si="9"/>
        <v>1.08</v>
      </c>
      <c r="AA17" s="3">
        <f t="shared" si="9"/>
        <v>1.0900000000000001</v>
      </c>
      <c r="AB17" s="3">
        <f t="shared" si="9"/>
        <v>1.1000000000000001</v>
      </c>
    </row>
    <row r="18" spans="2:28" x14ac:dyDescent="0.25">
      <c r="C18" s="3"/>
      <c r="D18" s="3"/>
    </row>
    <row r="22" spans="2:28" x14ac:dyDescent="0.25">
      <c r="B22" s="5"/>
    </row>
  </sheetData>
  <mergeCells count="2">
    <mergeCell ref="A10:B10"/>
    <mergeCell ref="A2:B2"/>
  </mergeCells>
  <conditionalFormatting sqref="C11:AB16">
    <cfRule type="cellIs" dxfId="11" priority="9" operator="equal">
      <formula>$AC11</formula>
    </cfRule>
  </conditionalFormatting>
  <conditionalFormatting sqref="C3:AB3 Q4:W8">
    <cfRule type="cellIs" dxfId="10" priority="3" operator="equal">
      <formula>$AC3</formula>
    </cfRule>
  </conditionalFormatting>
  <conditionalFormatting sqref="C4:P6 X4:AB6">
    <cfRule type="cellIs" dxfId="9" priority="2" operator="equal">
      <formula>$AC4</formula>
    </cfRule>
  </conditionalFormatting>
  <conditionalFormatting sqref="C7:P8 X7:AB8">
    <cfRule type="cellIs" dxfId="8" priority="1" operator="equal">
      <formula>$AC7</formula>
    </cfRule>
  </conditionalFormatting>
  <pageMargins left="1" right="1" top="0.5" bottom="0.5" header="0.25" footer="0.25"/>
  <pageSetup scale="31" orientation="landscape" r:id="rId1"/>
  <headerFooter>
    <oddHeader>&amp;C&amp;D:&amp;A</oddHeader>
    <oddFooter>&amp;L&amp;P of &amp;F&amp;R&amp;R, &amp;S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="70" zoomScaleNormal="70" workbookViewId="0">
      <selection activeCell="G13" sqref="G13"/>
    </sheetView>
  </sheetViews>
  <sheetFormatPr baseColWidth="10" defaultColWidth="11.42578125" defaultRowHeight="13.5" x14ac:dyDescent="0.25"/>
  <cols>
    <col min="1" max="1" width="5.5703125" style="1" bestFit="1" customWidth="1"/>
    <col min="2" max="2" width="25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6004</v>
      </c>
      <c r="B3" s="5" t="s">
        <v>10</v>
      </c>
      <c r="C3" s="3">
        <v>266.5823974609375</v>
      </c>
      <c r="D3" s="3">
        <v>260.15676879882813</v>
      </c>
      <c r="E3" s="3">
        <v>251.2584228515625</v>
      </c>
      <c r="F3" s="3">
        <v>234.75642395019531</v>
      </c>
      <c r="G3" s="3">
        <v>209.96157836914063</v>
      </c>
      <c r="H3" s="3">
        <v>185.39033508300781</v>
      </c>
      <c r="I3" s="3">
        <v>161.84039306640625</v>
      </c>
      <c r="J3" s="3">
        <v>121.14765930175781</v>
      </c>
      <c r="K3" s="3">
        <v>50.986522674560547</v>
      </c>
      <c r="L3" s="3">
        <v>-17.764041900634766</v>
      </c>
      <c r="M3" s="3">
        <v>-84.303665161132813</v>
      </c>
      <c r="N3" s="3">
        <v>-103.23649597167969</v>
      </c>
      <c r="O3" s="3">
        <v>-121.42741394042969</v>
      </c>
      <c r="P3" s="3">
        <v>-141.52690124511719</v>
      </c>
      <c r="Q3" s="3">
        <v>-158.20979309082031</v>
      </c>
      <c r="R3" s="3">
        <v>-174.11790466308594</v>
      </c>
      <c r="S3" s="3">
        <v>-185.04316711425781</v>
      </c>
      <c r="T3" s="3">
        <v>-182.13694763183594</v>
      </c>
      <c r="U3" s="3">
        <v>-176.89787292480469</v>
      </c>
      <c r="V3" s="3">
        <v>-174.04325866699219</v>
      </c>
      <c r="W3" s="3">
        <v>-162.38340759277344</v>
      </c>
      <c r="X3" s="3">
        <v>-148.41160583496094</v>
      </c>
      <c r="Y3" s="3">
        <v>-128.45687866210938</v>
      </c>
      <c r="Z3" s="3">
        <v>-104.65427398681641</v>
      </c>
      <c r="AA3" s="3">
        <v>-74.566329956054688</v>
      </c>
      <c r="AB3" s="3">
        <v>-22.151504516601563</v>
      </c>
      <c r="AC3" s="3">
        <f t="shared" ref="AC3:AC8" si="0">+MIN(C3:W3)</f>
        <v>-185.04316711425781</v>
      </c>
    </row>
    <row r="4" spans="1:31" x14ac:dyDescent="0.25">
      <c r="A4" s="5">
        <v>6004</v>
      </c>
      <c r="B4" s="5" t="s">
        <v>11</v>
      </c>
      <c r="C4" s="3">
        <v>321.7802734375</v>
      </c>
      <c r="D4" s="3">
        <v>313.37673950195313</v>
      </c>
      <c r="E4" s="3">
        <v>289.67465209960938</v>
      </c>
      <c r="F4" s="3">
        <v>266.5262451171875</v>
      </c>
      <c r="G4" s="3">
        <v>243.45724487304688</v>
      </c>
      <c r="H4" s="3">
        <v>221.2197265625</v>
      </c>
      <c r="I4" s="3">
        <v>195.08920288085938</v>
      </c>
      <c r="J4" s="3">
        <v>123.50717926025391</v>
      </c>
      <c r="K4" s="3">
        <v>53.33514404296875</v>
      </c>
      <c r="L4" s="3">
        <v>-15.426265716552734</v>
      </c>
      <c r="M4" s="3">
        <v>-45.509647369384766</v>
      </c>
      <c r="N4" s="3">
        <v>-62.307178497314453</v>
      </c>
      <c r="O4" s="3">
        <v>-81.117462158203125</v>
      </c>
      <c r="P4" s="3">
        <v>-96.333847045898438</v>
      </c>
      <c r="Q4" s="3">
        <v>-110.76325988769531</v>
      </c>
      <c r="R4" s="3">
        <v>-120.81644439697266</v>
      </c>
      <c r="S4" s="3">
        <v>-114.07868957519531</v>
      </c>
      <c r="T4" s="3">
        <v>-107.20250701904297</v>
      </c>
      <c r="U4" s="3">
        <v>-97.764060974121094</v>
      </c>
      <c r="V4" s="3">
        <v>-77.1875</v>
      </c>
      <c r="W4" s="3">
        <v>-55.823493957519531</v>
      </c>
      <c r="X4" s="3">
        <v>-27.862258911132813</v>
      </c>
      <c r="Y4" s="3">
        <v>4.405860424041748</v>
      </c>
      <c r="Z4" s="3">
        <v>45.023101806640625</v>
      </c>
      <c r="AA4" s="3">
        <v>102.04000854492188</v>
      </c>
      <c r="AC4" s="3">
        <f t="shared" si="0"/>
        <v>-120.81644439697266</v>
      </c>
    </row>
    <row r="5" spans="1:31" x14ac:dyDescent="0.25">
      <c r="A5" s="5">
        <v>6004</v>
      </c>
      <c r="B5" s="5" t="s">
        <v>13</v>
      </c>
      <c r="C5" s="3">
        <v>306.06427001953125</v>
      </c>
      <c r="D5" s="3">
        <v>300.90057373046875</v>
      </c>
      <c r="E5" s="3">
        <v>289.09182739257813</v>
      </c>
      <c r="F5" s="3">
        <v>264.46243286132813</v>
      </c>
      <c r="G5" s="3">
        <v>240.31443786621094</v>
      </c>
      <c r="H5" s="3">
        <v>217.0865478515625</v>
      </c>
      <c r="I5" s="3">
        <v>194.63557434082031</v>
      </c>
      <c r="J5" s="3">
        <v>126.85106658935547</v>
      </c>
      <c r="K5" s="3">
        <v>56.6807861328125</v>
      </c>
      <c r="L5" s="3">
        <v>-12.078909873962402</v>
      </c>
      <c r="M5" s="3">
        <v>-51.004280090332031</v>
      </c>
      <c r="N5" s="3">
        <v>-67.605880737304688</v>
      </c>
      <c r="O5" s="3">
        <v>-85.352096557617188</v>
      </c>
      <c r="P5" s="3">
        <v>-99.27581787109375</v>
      </c>
      <c r="Q5" s="3">
        <v>-112.10882568359375</v>
      </c>
      <c r="R5" s="3">
        <v>-114.62912750244141</v>
      </c>
      <c r="S5" s="3">
        <v>-105.48243713378906</v>
      </c>
      <c r="T5" s="3">
        <v>-93.822898864746094</v>
      </c>
      <c r="U5" s="3">
        <v>-80.300880432128906</v>
      </c>
      <c r="V5" s="3">
        <v>-53.656749725341797</v>
      </c>
      <c r="W5" s="3">
        <v>-35.185035705566406</v>
      </c>
      <c r="AC5" s="3">
        <f t="shared" si="0"/>
        <v>-114.62912750244141</v>
      </c>
    </row>
    <row r="6" spans="1:31" x14ac:dyDescent="0.25">
      <c r="A6" s="5">
        <v>6004</v>
      </c>
      <c r="B6" s="5" t="s">
        <v>12</v>
      </c>
      <c r="C6" s="3">
        <v>297.82904052734375</v>
      </c>
      <c r="D6" s="3">
        <v>266.35202026367188</v>
      </c>
      <c r="E6" s="3">
        <v>235.59817504882813</v>
      </c>
      <c r="F6" s="3">
        <v>205.57086181640625</v>
      </c>
      <c r="G6" s="3">
        <v>176.27348327636719</v>
      </c>
      <c r="H6" s="3">
        <v>148.61077880859375</v>
      </c>
      <c r="I6" s="3">
        <v>101.53615570068359</v>
      </c>
      <c r="J6" s="3">
        <v>30.882123947143555</v>
      </c>
      <c r="K6" s="3">
        <v>-38.361686706542969</v>
      </c>
      <c r="L6" s="3">
        <v>-92.958511352539063</v>
      </c>
      <c r="M6" s="3">
        <v>-107.16461181640625</v>
      </c>
      <c r="N6" s="3">
        <v>-120.52245330810547</v>
      </c>
      <c r="O6" s="3">
        <v>-133.02386474609375</v>
      </c>
      <c r="P6" s="3">
        <v>-144.8692626953125</v>
      </c>
      <c r="Q6" s="3">
        <v>-156.03744506835938</v>
      </c>
      <c r="R6" s="3">
        <v>-166.36480712890625</v>
      </c>
      <c r="S6" s="3">
        <v>-173.36727905273438</v>
      </c>
      <c r="T6" s="3">
        <v>-178.34599304199219</v>
      </c>
      <c r="U6" s="3">
        <v>-172.38102722167969</v>
      </c>
      <c r="V6" s="3">
        <v>-151.89149475097656</v>
      </c>
      <c r="W6" s="3">
        <v>-126.79165649414063</v>
      </c>
      <c r="X6" s="3">
        <v>-96.2884521484375</v>
      </c>
      <c r="Y6" s="3">
        <v>-54.956565856933594</v>
      </c>
      <c r="AC6" s="3">
        <f t="shared" si="0"/>
        <v>-178.34599304199219</v>
      </c>
    </row>
    <row r="7" spans="1:31" x14ac:dyDescent="0.25">
      <c r="A7" s="5">
        <v>6004</v>
      </c>
      <c r="B7" s="5" t="s">
        <v>15</v>
      </c>
      <c r="C7" s="3">
        <v>321.6864013671875</v>
      </c>
      <c r="D7" s="3">
        <v>291.8199462890625</v>
      </c>
      <c r="E7" s="3">
        <v>262.66851806640625</v>
      </c>
      <c r="F7" s="3">
        <v>239.76788330078125</v>
      </c>
      <c r="G7" s="3">
        <v>220.87612915039063</v>
      </c>
      <c r="H7" s="3">
        <v>176.84580993652344</v>
      </c>
      <c r="I7" s="3">
        <v>104.75923156738281</v>
      </c>
      <c r="J7" s="3">
        <v>34.082469940185547</v>
      </c>
      <c r="K7" s="3">
        <v>-25.109317779541016</v>
      </c>
      <c r="L7" s="3">
        <v>-39.143043518066406</v>
      </c>
      <c r="M7" s="3">
        <v>-52.288703918457031</v>
      </c>
      <c r="N7" s="3">
        <v>-64.9315185546875</v>
      </c>
      <c r="O7" s="3">
        <v>-76.786788940429688</v>
      </c>
      <c r="P7" s="3">
        <v>-87.700080871582031</v>
      </c>
      <c r="Q7" s="3">
        <v>-97.238304138183594</v>
      </c>
      <c r="R7" s="3">
        <v>-102.93165588378906</v>
      </c>
      <c r="S7" s="3">
        <v>-104.87296295166016</v>
      </c>
      <c r="T7" s="3">
        <v>-94.275665283203125</v>
      </c>
      <c r="U7" s="3">
        <v>-67.881134033203125</v>
      </c>
      <c r="V7" s="3">
        <v>-35.083145141601563</v>
      </c>
      <c r="W7" s="3">
        <v>10.634066581726074</v>
      </c>
      <c r="AC7" s="3">
        <f t="shared" si="0"/>
        <v>-104.87296295166016</v>
      </c>
    </row>
    <row r="8" spans="1:31" x14ac:dyDescent="0.25">
      <c r="A8" s="5">
        <v>6004</v>
      </c>
      <c r="B8" s="5" t="s">
        <v>14</v>
      </c>
      <c r="C8" s="3">
        <v>322.13140869140625</v>
      </c>
      <c r="D8" s="3">
        <v>291.20108032226563</v>
      </c>
      <c r="E8" s="3">
        <v>261.02615356445313</v>
      </c>
      <c r="F8" s="3">
        <v>231.61312866210938</v>
      </c>
      <c r="G8" s="3">
        <v>203.64328002929688</v>
      </c>
      <c r="H8" s="3">
        <v>179.35440063476563</v>
      </c>
      <c r="I8" s="3">
        <v>107.28098297119141</v>
      </c>
      <c r="J8" s="3">
        <v>36.6171875</v>
      </c>
      <c r="K8" s="3">
        <v>-32.636405944824219</v>
      </c>
      <c r="L8" s="3">
        <v>-54.160850524902344</v>
      </c>
      <c r="M8" s="3">
        <v>-66.618331909179688</v>
      </c>
      <c r="N8" s="3">
        <v>-76.216064453125</v>
      </c>
      <c r="O8" s="3">
        <v>-84.255821228027344</v>
      </c>
      <c r="P8" s="3">
        <v>-91.168540954589844</v>
      </c>
      <c r="Q8" s="3">
        <v>-95.958328247070313</v>
      </c>
      <c r="R8" s="3">
        <v>-97.639801025390625</v>
      </c>
      <c r="S8" s="3">
        <v>-94.095100402832031</v>
      </c>
      <c r="T8" s="3">
        <v>-70.189872741699219</v>
      </c>
      <c r="U8" s="3">
        <v>-24.866987228393555</v>
      </c>
      <c r="AC8" s="3">
        <f t="shared" si="0"/>
        <v>-97.639801025390625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>
        <f t="shared" ref="C11:I16" si="1">+HLOOKUP(C$10,$C$2:$AB$8,$A11,FALSE)</f>
        <v>-22.151504516601563</v>
      </c>
      <c r="D11" s="3">
        <f t="shared" si="1"/>
        <v>-74.566329956054688</v>
      </c>
      <c r="E11" s="3">
        <f t="shared" si="1"/>
        <v>-104.65427398681641</v>
      </c>
      <c r="F11" s="3">
        <f t="shared" si="1"/>
        <v>-128.45687866210938</v>
      </c>
      <c r="G11" s="3">
        <f t="shared" ref="G11:O16" si="2">+HLOOKUP(G$10,$C$2:$AB$8,$A11,FALSE)</f>
        <v>-148.41160583496094</v>
      </c>
      <c r="H11" s="3">
        <f t="shared" si="2"/>
        <v>-162.38340759277344</v>
      </c>
      <c r="I11" s="3">
        <f t="shared" si="2"/>
        <v>-174.04325866699219</v>
      </c>
      <c r="J11" s="3">
        <f t="shared" si="2"/>
        <v>-176.89787292480469</v>
      </c>
      <c r="K11" s="3">
        <f t="shared" si="2"/>
        <v>-182.13694763183594</v>
      </c>
      <c r="L11" s="3">
        <f t="shared" si="2"/>
        <v>-185.04316711425781</v>
      </c>
      <c r="M11" s="3">
        <f t="shared" si="2"/>
        <v>-174.11790466308594</v>
      </c>
      <c r="N11" s="3">
        <f>+HLOOKUP(N$10,$C$2:$AB$8,$A11,FALSE)</f>
        <v>-158.20979309082031</v>
      </c>
      <c r="O11" s="3">
        <f>+HLOOKUP(O$10,$C$2:$AB$8,$A11,FALSE)</f>
        <v>-141.52690124511719</v>
      </c>
      <c r="P11" s="3">
        <f t="shared" ref="P11:AB16" si="3">+HLOOKUP(P$10,$C$2:$AB$8,$A11,FALSE)</f>
        <v>-121.42741394042969</v>
      </c>
      <c r="Q11" s="3">
        <f t="shared" si="3"/>
        <v>-103.23649597167969</v>
      </c>
      <c r="R11" s="3">
        <f t="shared" si="3"/>
        <v>-84.303665161132813</v>
      </c>
      <c r="S11" s="3">
        <f t="shared" si="3"/>
        <v>-17.764041900634766</v>
      </c>
      <c r="T11" s="3">
        <f t="shared" si="3"/>
        <v>50.986522674560547</v>
      </c>
      <c r="U11" s="3">
        <f t="shared" si="3"/>
        <v>121.14765930175781</v>
      </c>
      <c r="V11" s="3">
        <f t="shared" si="3"/>
        <v>161.84039306640625</v>
      </c>
      <c r="W11" s="3">
        <f t="shared" si="3"/>
        <v>185.39033508300781</v>
      </c>
      <c r="X11" s="3">
        <f t="shared" si="3"/>
        <v>209.96157836914063</v>
      </c>
      <c r="Y11" s="3">
        <f t="shared" si="3"/>
        <v>234.75642395019531</v>
      </c>
      <c r="Z11" s="3">
        <f t="shared" si="3"/>
        <v>251.2584228515625</v>
      </c>
      <c r="AA11" s="3">
        <f t="shared" si="3"/>
        <v>260.15676879882813</v>
      </c>
      <c r="AB11" s="3">
        <f t="shared" si="3"/>
        <v>266.5823974609375</v>
      </c>
      <c r="AC11" s="3">
        <f t="shared" ref="AC11:AC16" si="4">+MIN(C11:W11)</f>
        <v>-185.04316711425781</v>
      </c>
      <c r="AE11" s="1">
        <f>+HLOOKUP($AC11,$C11:$AB$17,7,FALSE)</f>
        <v>0.94</v>
      </c>
    </row>
    <row r="12" spans="1:31" x14ac:dyDescent="0.25">
      <c r="A12" s="5">
        <f>+A11+1</f>
        <v>3</v>
      </c>
      <c r="B12" s="5" t="str">
        <f t="shared" ref="B12:B15" si="5">+B4</f>
        <v>ECO-BUR(2C) Con 4LT</v>
      </c>
      <c r="C12" s="3"/>
      <c r="D12" s="3">
        <f t="shared" si="1"/>
        <v>102.04000854492188</v>
      </c>
      <c r="E12" s="3">
        <f t="shared" si="1"/>
        <v>45.023101806640625</v>
      </c>
      <c r="F12" s="3">
        <f t="shared" si="1"/>
        <v>4.405860424041748</v>
      </c>
      <c r="G12" s="3">
        <f t="shared" si="1"/>
        <v>-27.862258911132813</v>
      </c>
      <c r="H12" s="3">
        <f t="shared" si="1"/>
        <v>-55.823493957519531</v>
      </c>
      <c r="I12" s="3">
        <f t="shared" si="1"/>
        <v>-77.1875</v>
      </c>
      <c r="J12" s="3">
        <f t="shared" si="2"/>
        <v>-97.764060974121094</v>
      </c>
      <c r="K12" s="3">
        <f t="shared" si="2"/>
        <v>-107.20250701904297</v>
      </c>
      <c r="L12" s="3">
        <f t="shared" si="2"/>
        <v>-114.07868957519531</v>
      </c>
      <c r="M12" s="3">
        <f t="shared" si="2"/>
        <v>-120.81644439697266</v>
      </c>
      <c r="N12" s="3">
        <f t="shared" si="2"/>
        <v>-110.76325988769531</v>
      </c>
      <c r="O12" s="3">
        <f t="shared" si="2"/>
        <v>-96.333847045898438</v>
      </c>
      <c r="P12" s="3">
        <f t="shared" si="3"/>
        <v>-81.117462158203125</v>
      </c>
      <c r="Q12" s="3">
        <f t="shared" si="3"/>
        <v>-62.307178497314453</v>
      </c>
      <c r="R12" s="3">
        <f t="shared" si="3"/>
        <v>-45.509647369384766</v>
      </c>
      <c r="S12" s="3">
        <f t="shared" si="3"/>
        <v>-15.426265716552734</v>
      </c>
      <c r="T12" s="3">
        <f t="shared" si="3"/>
        <v>53.33514404296875</v>
      </c>
      <c r="U12" s="3">
        <f t="shared" si="3"/>
        <v>123.50717926025391</v>
      </c>
      <c r="V12" s="3">
        <f t="shared" si="3"/>
        <v>195.08920288085938</v>
      </c>
      <c r="W12" s="3">
        <f t="shared" si="3"/>
        <v>221.2197265625</v>
      </c>
      <c r="X12" s="3">
        <f t="shared" si="3"/>
        <v>243.45724487304688</v>
      </c>
      <c r="Y12" s="3">
        <f t="shared" si="3"/>
        <v>266.5262451171875</v>
      </c>
      <c r="Z12" s="3">
        <f t="shared" si="3"/>
        <v>289.67465209960938</v>
      </c>
      <c r="AA12" s="3">
        <f t="shared" si="3"/>
        <v>313.37673950195313</v>
      </c>
      <c r="AB12" s="3">
        <f t="shared" si="3"/>
        <v>321.7802734375</v>
      </c>
      <c r="AC12" s="3">
        <f t="shared" si="4"/>
        <v>-120.81644439697266</v>
      </c>
      <c r="AD12" s="3">
        <f>+$AC$11-AC12</f>
        <v>-64.226722717285156</v>
      </c>
      <c r="AE12" s="1">
        <f>+HLOOKUP($AC12,$C12:$AB$17,6,FALSE)</f>
        <v>0.95</v>
      </c>
    </row>
    <row r="13" spans="1:31" x14ac:dyDescent="0.25">
      <c r="A13" s="5">
        <f t="shared" ref="A13:A16" si="6">+A12+1</f>
        <v>4</v>
      </c>
      <c r="B13" s="5" t="str">
        <f t="shared" si="5"/>
        <v>CHI-PAN115(3A) Con 4LT</v>
      </c>
      <c r="C13" s="3"/>
      <c r="D13" s="3"/>
      <c r="E13" s="3"/>
      <c r="F13" s="3"/>
      <c r="G13" s="3"/>
      <c r="H13" s="3">
        <f t="shared" si="1"/>
        <v>-35.185035705566406</v>
      </c>
      <c r="I13" s="3">
        <f t="shared" si="2"/>
        <v>-53.656749725341797</v>
      </c>
      <c r="J13" s="3">
        <f t="shared" si="2"/>
        <v>-80.300880432128906</v>
      </c>
      <c r="K13" s="3">
        <f t="shared" si="2"/>
        <v>-93.822898864746094</v>
      </c>
      <c r="L13" s="3">
        <f t="shared" si="2"/>
        <v>-105.48243713378906</v>
      </c>
      <c r="M13" s="3">
        <f t="shared" si="2"/>
        <v>-114.62912750244141</v>
      </c>
      <c r="N13" s="3">
        <f t="shared" si="2"/>
        <v>-112.10882568359375</v>
      </c>
      <c r="O13" s="3">
        <f t="shared" si="2"/>
        <v>-99.27581787109375</v>
      </c>
      <c r="P13" s="3">
        <f t="shared" si="3"/>
        <v>-85.352096557617188</v>
      </c>
      <c r="Q13" s="3">
        <f t="shared" si="3"/>
        <v>-67.605880737304688</v>
      </c>
      <c r="R13" s="3">
        <f t="shared" si="3"/>
        <v>-51.004280090332031</v>
      </c>
      <c r="S13" s="3">
        <f t="shared" si="3"/>
        <v>-12.078909873962402</v>
      </c>
      <c r="T13" s="3">
        <f t="shared" si="3"/>
        <v>56.6807861328125</v>
      </c>
      <c r="U13" s="3">
        <f t="shared" si="3"/>
        <v>126.85106658935547</v>
      </c>
      <c r="V13" s="3">
        <f t="shared" si="3"/>
        <v>194.63557434082031</v>
      </c>
      <c r="W13" s="3">
        <f t="shared" si="3"/>
        <v>217.0865478515625</v>
      </c>
      <c r="X13" s="3">
        <f t="shared" si="3"/>
        <v>240.31443786621094</v>
      </c>
      <c r="Y13" s="3">
        <f t="shared" si="3"/>
        <v>264.46243286132813</v>
      </c>
      <c r="Z13" s="3">
        <f t="shared" si="3"/>
        <v>289.09182739257813</v>
      </c>
      <c r="AA13" s="3">
        <f t="shared" si="3"/>
        <v>300.90057373046875</v>
      </c>
      <c r="AB13" s="3">
        <f t="shared" si="3"/>
        <v>306.06427001953125</v>
      </c>
      <c r="AC13" s="3">
        <f t="shared" si="4"/>
        <v>-114.62912750244141</v>
      </c>
      <c r="AD13" s="3">
        <f t="shared" ref="AD13:AD16" si="7">+$AC$11-AC13</f>
        <v>-70.414039611816406</v>
      </c>
      <c r="AE13" s="1">
        <f>+HLOOKUP($AC13,$C13:$AB$17,5,FALSE)</f>
        <v>0.95</v>
      </c>
    </row>
    <row r="14" spans="1:31" x14ac:dyDescent="0.25">
      <c r="A14" s="5">
        <f t="shared" si="6"/>
        <v>5</v>
      </c>
      <c r="B14" s="5" t="str">
        <f t="shared" si="5"/>
        <v>BASE Sin 4LT</v>
      </c>
      <c r="C14" s="3"/>
      <c r="D14" s="3"/>
      <c r="E14" s="3"/>
      <c r="F14" s="3">
        <f t="shared" si="1"/>
        <v>-54.956565856933594</v>
      </c>
      <c r="G14" s="3">
        <f t="shared" si="1"/>
        <v>-96.2884521484375</v>
      </c>
      <c r="H14" s="3">
        <f t="shared" si="1"/>
        <v>-126.79165649414063</v>
      </c>
      <c r="I14" s="3">
        <f t="shared" si="2"/>
        <v>-151.89149475097656</v>
      </c>
      <c r="J14" s="3">
        <f t="shared" si="2"/>
        <v>-172.38102722167969</v>
      </c>
      <c r="K14" s="3">
        <f t="shared" si="2"/>
        <v>-178.34599304199219</v>
      </c>
      <c r="L14" s="3">
        <f t="shared" si="2"/>
        <v>-173.36727905273438</v>
      </c>
      <c r="M14" s="3">
        <f t="shared" si="2"/>
        <v>-166.36480712890625</v>
      </c>
      <c r="N14" s="3">
        <f t="shared" si="2"/>
        <v>-156.03744506835938</v>
      </c>
      <c r="O14" s="3">
        <f t="shared" si="2"/>
        <v>-144.8692626953125</v>
      </c>
      <c r="P14" s="3">
        <f t="shared" si="3"/>
        <v>-133.02386474609375</v>
      </c>
      <c r="Q14" s="3">
        <f t="shared" si="3"/>
        <v>-120.52245330810547</v>
      </c>
      <c r="R14" s="3">
        <f t="shared" si="3"/>
        <v>-107.16461181640625</v>
      </c>
      <c r="S14" s="3">
        <f t="shared" si="3"/>
        <v>-92.958511352539063</v>
      </c>
      <c r="T14" s="3">
        <f t="shared" si="3"/>
        <v>-38.361686706542969</v>
      </c>
      <c r="U14" s="3">
        <f t="shared" si="3"/>
        <v>30.882123947143555</v>
      </c>
      <c r="V14" s="3">
        <f t="shared" si="3"/>
        <v>101.53615570068359</v>
      </c>
      <c r="W14" s="3">
        <f t="shared" si="3"/>
        <v>148.61077880859375</v>
      </c>
      <c r="X14" s="3">
        <f t="shared" si="3"/>
        <v>176.27348327636719</v>
      </c>
      <c r="Y14" s="3">
        <f t="shared" si="3"/>
        <v>205.57086181640625</v>
      </c>
      <c r="Z14" s="3">
        <f t="shared" si="3"/>
        <v>235.59817504882813</v>
      </c>
      <c r="AA14" s="3">
        <f t="shared" si="3"/>
        <v>266.35202026367188</v>
      </c>
      <c r="AB14" s="3">
        <f t="shared" si="3"/>
        <v>297.82904052734375</v>
      </c>
      <c r="AC14" s="3">
        <f t="shared" si="4"/>
        <v>-178.34599304199219</v>
      </c>
      <c r="AD14" s="3">
        <f t="shared" si="7"/>
        <v>-6.697174072265625</v>
      </c>
      <c r="AE14" s="1">
        <f>+HLOOKUP($AC14,$C14:$AB$17,4,FALSE)</f>
        <v>0.93</v>
      </c>
    </row>
    <row r="15" spans="1:31" x14ac:dyDescent="0.25">
      <c r="A15" s="5">
        <f t="shared" si="6"/>
        <v>6</v>
      </c>
      <c r="B15" s="5" t="str">
        <f t="shared" si="5"/>
        <v>ECO-BUR(2C) Sin 4LT</v>
      </c>
      <c r="C15" s="3"/>
      <c r="D15" s="3"/>
      <c r="E15" s="3"/>
      <c r="F15" s="3"/>
      <c r="G15" s="3"/>
      <c r="H15" s="3">
        <f t="shared" si="1"/>
        <v>10.634066581726074</v>
      </c>
      <c r="I15" s="3">
        <f t="shared" si="2"/>
        <v>-35.083145141601563</v>
      </c>
      <c r="J15" s="3">
        <f t="shared" si="2"/>
        <v>-67.881134033203125</v>
      </c>
      <c r="K15" s="3">
        <f t="shared" si="2"/>
        <v>-94.275665283203125</v>
      </c>
      <c r="L15" s="3">
        <f t="shared" si="2"/>
        <v>-104.87296295166016</v>
      </c>
      <c r="M15" s="3">
        <f t="shared" si="2"/>
        <v>-102.93165588378906</v>
      </c>
      <c r="N15" s="3">
        <f t="shared" si="2"/>
        <v>-97.238304138183594</v>
      </c>
      <c r="O15" s="3">
        <f t="shared" si="2"/>
        <v>-87.700080871582031</v>
      </c>
      <c r="P15" s="3">
        <f t="shared" si="3"/>
        <v>-76.786788940429688</v>
      </c>
      <c r="Q15" s="3">
        <f t="shared" si="3"/>
        <v>-64.9315185546875</v>
      </c>
      <c r="R15" s="3">
        <f t="shared" si="3"/>
        <v>-52.288703918457031</v>
      </c>
      <c r="S15" s="3">
        <f t="shared" si="3"/>
        <v>-39.143043518066406</v>
      </c>
      <c r="T15" s="3">
        <f t="shared" si="3"/>
        <v>-25.109317779541016</v>
      </c>
      <c r="U15" s="3">
        <f t="shared" si="3"/>
        <v>34.082469940185547</v>
      </c>
      <c r="V15" s="3">
        <f t="shared" si="3"/>
        <v>104.75923156738281</v>
      </c>
      <c r="W15" s="3">
        <f t="shared" si="3"/>
        <v>176.84580993652344</v>
      </c>
      <c r="X15" s="3">
        <f t="shared" si="3"/>
        <v>220.87612915039063</v>
      </c>
      <c r="Y15" s="3">
        <f t="shared" si="3"/>
        <v>239.76788330078125</v>
      </c>
      <c r="Z15" s="3">
        <f t="shared" si="3"/>
        <v>262.66851806640625</v>
      </c>
      <c r="AA15" s="3">
        <f t="shared" si="3"/>
        <v>291.8199462890625</v>
      </c>
      <c r="AB15" s="3">
        <f t="shared" si="3"/>
        <v>321.6864013671875</v>
      </c>
      <c r="AC15" s="3">
        <f t="shared" si="4"/>
        <v>-104.87296295166016</v>
      </c>
      <c r="AD15" s="3">
        <f t="shared" si="7"/>
        <v>-80.170204162597656</v>
      </c>
      <c r="AE15" s="1">
        <f>+HLOOKUP($AC15,$C15:$AB$17,3,FALSE)</f>
        <v>0.94</v>
      </c>
    </row>
    <row r="16" spans="1:31" x14ac:dyDescent="0.25">
      <c r="A16" s="5">
        <f t="shared" si="6"/>
        <v>7</v>
      </c>
      <c r="B16" s="5" t="str">
        <f>+B8</f>
        <v>CHI-PAN115(3A) Sin 4LT</v>
      </c>
      <c r="C16" s="3"/>
      <c r="D16" s="3"/>
      <c r="E16" s="3"/>
      <c r="F16" s="3"/>
      <c r="G16" s="3"/>
      <c r="H16" s="3"/>
      <c r="I16" s="3"/>
      <c r="J16" s="3">
        <f t="shared" si="2"/>
        <v>-24.866987228393555</v>
      </c>
      <c r="K16" s="3">
        <f t="shared" si="2"/>
        <v>-70.189872741699219</v>
      </c>
      <c r="L16" s="3">
        <f t="shared" si="2"/>
        <v>-94.095100402832031</v>
      </c>
      <c r="M16" s="3">
        <f t="shared" si="2"/>
        <v>-97.639801025390625</v>
      </c>
      <c r="N16" s="3">
        <f t="shared" si="2"/>
        <v>-95.958328247070313</v>
      </c>
      <c r="O16" s="3">
        <f t="shared" si="2"/>
        <v>-91.168540954589844</v>
      </c>
      <c r="P16" s="3">
        <f t="shared" si="3"/>
        <v>-84.255821228027344</v>
      </c>
      <c r="Q16" s="3">
        <f t="shared" si="3"/>
        <v>-76.216064453125</v>
      </c>
      <c r="R16" s="3">
        <f t="shared" si="3"/>
        <v>-66.618331909179688</v>
      </c>
      <c r="S16" s="3">
        <f t="shared" si="3"/>
        <v>-54.160850524902344</v>
      </c>
      <c r="T16" s="3">
        <f t="shared" si="3"/>
        <v>-32.636405944824219</v>
      </c>
      <c r="U16" s="3">
        <f t="shared" si="3"/>
        <v>36.6171875</v>
      </c>
      <c r="V16" s="3">
        <f t="shared" si="3"/>
        <v>107.28098297119141</v>
      </c>
      <c r="W16" s="3">
        <f t="shared" si="3"/>
        <v>179.35440063476563</v>
      </c>
      <c r="X16" s="3">
        <f t="shared" si="3"/>
        <v>203.64328002929688</v>
      </c>
      <c r="Y16" s="3">
        <f t="shared" si="3"/>
        <v>231.61312866210938</v>
      </c>
      <c r="Z16" s="3">
        <f t="shared" si="3"/>
        <v>261.02615356445313</v>
      </c>
      <c r="AA16" s="3">
        <f t="shared" si="3"/>
        <v>291.20108032226563</v>
      </c>
      <c r="AB16" s="3">
        <f t="shared" si="3"/>
        <v>322.13140869140625</v>
      </c>
      <c r="AC16" s="3">
        <f t="shared" si="4"/>
        <v>-97.639801025390625</v>
      </c>
      <c r="AD16" s="3">
        <f t="shared" si="7"/>
        <v>-87.403366088867188</v>
      </c>
      <c r="AE16" s="1">
        <f>+HLOOKUP($AC16,$C16:$AB$17,2,FALSE)</f>
        <v>0.95</v>
      </c>
    </row>
    <row r="17" spans="3:28" x14ac:dyDescent="0.25">
      <c r="C17" s="3">
        <f>+C10</f>
        <v>0.85</v>
      </c>
      <c r="D17" s="3">
        <f t="shared" ref="D17:AB17" si="8">+D10</f>
        <v>0.86</v>
      </c>
      <c r="E17" s="3">
        <f t="shared" si="8"/>
        <v>0.87</v>
      </c>
      <c r="F17" s="3">
        <f t="shared" si="8"/>
        <v>0.88</v>
      </c>
      <c r="G17" s="3">
        <f t="shared" si="8"/>
        <v>0.89</v>
      </c>
      <c r="H17" s="3">
        <f t="shared" si="8"/>
        <v>0.9</v>
      </c>
      <c r="I17" s="3">
        <f t="shared" si="8"/>
        <v>0.91</v>
      </c>
      <c r="J17" s="3">
        <f t="shared" si="8"/>
        <v>0.92</v>
      </c>
      <c r="K17" s="3">
        <f t="shared" si="8"/>
        <v>0.93</v>
      </c>
      <c r="L17" s="3">
        <f t="shared" si="8"/>
        <v>0.94</v>
      </c>
      <c r="M17" s="3">
        <f t="shared" si="8"/>
        <v>0.95</v>
      </c>
      <c r="N17" s="3">
        <f t="shared" si="8"/>
        <v>0.96</v>
      </c>
      <c r="O17" s="3">
        <f t="shared" si="8"/>
        <v>0.97</v>
      </c>
      <c r="P17" s="3">
        <f t="shared" si="8"/>
        <v>0.98</v>
      </c>
      <c r="Q17" s="3">
        <f t="shared" si="8"/>
        <v>0.99</v>
      </c>
      <c r="R17" s="3">
        <f t="shared" si="8"/>
        <v>1</v>
      </c>
      <c r="S17" s="3">
        <f t="shared" si="8"/>
        <v>1.01</v>
      </c>
      <c r="T17" s="3">
        <f t="shared" si="8"/>
        <v>1.02</v>
      </c>
      <c r="U17" s="3">
        <f t="shared" si="8"/>
        <v>1.03</v>
      </c>
      <c r="V17" s="3">
        <f t="shared" si="8"/>
        <v>1.04</v>
      </c>
      <c r="W17" s="3">
        <f t="shared" si="8"/>
        <v>1.05</v>
      </c>
      <c r="X17" s="3">
        <f t="shared" si="8"/>
        <v>1.06</v>
      </c>
      <c r="Y17" s="3">
        <f t="shared" si="8"/>
        <v>1.07</v>
      </c>
      <c r="Z17" s="3">
        <f t="shared" si="8"/>
        <v>1.08</v>
      </c>
      <c r="AA17" s="3">
        <f t="shared" si="8"/>
        <v>1.0900000000000001</v>
      </c>
      <c r="AB17" s="3">
        <f t="shared" si="8"/>
        <v>1.1000000000000001</v>
      </c>
    </row>
    <row r="18" spans="3:28" x14ac:dyDescent="0.25">
      <c r="C18" s="3"/>
      <c r="D18" s="3"/>
    </row>
  </sheetData>
  <mergeCells count="2">
    <mergeCell ref="A2:B2"/>
    <mergeCell ref="A10:B10"/>
  </mergeCells>
  <conditionalFormatting sqref="C11:AB16">
    <cfRule type="cellIs" dxfId="7" priority="4" operator="equal">
      <formula>$AC11</formula>
    </cfRule>
  </conditionalFormatting>
  <conditionalFormatting sqref="C3:AB3 Q4:W8">
    <cfRule type="cellIs" dxfId="6" priority="3" operator="equal">
      <formula>$AC3</formula>
    </cfRule>
  </conditionalFormatting>
  <conditionalFormatting sqref="C4:P6 X4:AB6">
    <cfRule type="cellIs" dxfId="5" priority="2" operator="equal">
      <formula>$AC4</formula>
    </cfRule>
  </conditionalFormatting>
  <conditionalFormatting sqref="C7:P8 X7:AB8">
    <cfRule type="cellIs" dxfId="4" priority="1" operator="equal">
      <formula>$AC7</formula>
    </cfRule>
  </conditionalFormatting>
  <pageMargins left="1" right="1" top="0.5" bottom="0.5" header="0.25" footer="0.25"/>
  <pageSetup scale="83" orientation="landscape" r:id="rId1"/>
  <headerFooter>
    <oddHeader>&amp;C&amp;D:&amp;A</oddHeader>
    <oddFooter>&amp;L&amp;P of &amp;F&amp;R&amp;R, &amp;S</oddFooter>
  </headerFooter>
  <colBreaks count="1" manualBreakCount="1">
    <brk id="19" max="1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zoomScale="70" zoomScaleNormal="70" workbookViewId="0">
      <selection activeCell="C15" sqref="C15"/>
    </sheetView>
  </sheetViews>
  <sheetFormatPr baseColWidth="10" defaultColWidth="11.42578125" defaultRowHeight="13.5" x14ac:dyDescent="0.25"/>
  <cols>
    <col min="1" max="1" width="5.5703125" style="1" bestFit="1" customWidth="1"/>
    <col min="2" max="2" width="25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6005</v>
      </c>
      <c r="B3" s="5" t="s">
        <v>10</v>
      </c>
      <c r="C3" s="3">
        <v>288.11349487304688</v>
      </c>
      <c r="D3" s="3">
        <v>287.72979736328125</v>
      </c>
      <c r="E3" s="3">
        <v>283.16278076171875</v>
      </c>
      <c r="F3" s="3">
        <v>278.86407470703125</v>
      </c>
      <c r="G3" s="3">
        <v>263.22174072265625</v>
      </c>
      <c r="H3" s="3">
        <v>247.23141479492188</v>
      </c>
      <c r="I3" s="3">
        <v>212.47491455078125</v>
      </c>
      <c r="J3" s="3">
        <v>121.4859619140625</v>
      </c>
      <c r="K3" s="3">
        <v>3.4077434539794922</v>
      </c>
      <c r="L3" s="3">
        <v>-112.25151062011719</v>
      </c>
      <c r="M3" s="3">
        <v>-147.25392150878906</v>
      </c>
      <c r="N3" s="3">
        <v>-183.56570434570313</v>
      </c>
      <c r="O3" s="3">
        <v>-208.49813842773438</v>
      </c>
      <c r="P3" s="3">
        <v>-218.58551025390625</v>
      </c>
      <c r="Q3" s="3">
        <v>-218.63438415527344</v>
      </c>
      <c r="R3" s="3">
        <v>-214.67250061035156</v>
      </c>
      <c r="S3" s="3">
        <v>-212.77964782714844</v>
      </c>
      <c r="T3" s="3">
        <v>-198.47720336914063</v>
      </c>
      <c r="U3" s="3">
        <v>-172.69509887695313</v>
      </c>
      <c r="V3" s="3">
        <v>-143.49362182617188</v>
      </c>
      <c r="W3" s="3">
        <v>-105.10076141357422</v>
      </c>
      <c r="X3" s="3">
        <v>-50.634723663330078</v>
      </c>
      <c r="Y3" s="3">
        <v>19.13041877746582</v>
      </c>
      <c r="Z3" s="3">
        <v>90.404060363769531</v>
      </c>
      <c r="AC3" s="3">
        <f t="shared" ref="AC3:AC8" si="0">+MIN(C3:W3)</f>
        <v>-218.63438415527344</v>
      </c>
    </row>
    <row r="4" spans="1:31" x14ac:dyDescent="0.25">
      <c r="A4" s="5">
        <v>6005</v>
      </c>
      <c r="B4" s="5" t="s">
        <v>11</v>
      </c>
      <c r="C4" s="3">
        <v>352.46551513671875</v>
      </c>
      <c r="D4" s="3">
        <v>350.6668701171875</v>
      </c>
      <c r="E4" s="3">
        <v>346.89743041992188</v>
      </c>
      <c r="F4" s="3">
        <v>340.02093505859375</v>
      </c>
      <c r="G4" s="3">
        <v>324.506103515625</v>
      </c>
      <c r="H4" s="3">
        <v>304.32785034179688</v>
      </c>
      <c r="I4" s="3">
        <v>267.74298095703125</v>
      </c>
      <c r="J4" s="3">
        <v>153.83580017089844</v>
      </c>
      <c r="K4" s="3">
        <v>36.299442291259766</v>
      </c>
      <c r="L4" s="3">
        <v>-52.495258331298828</v>
      </c>
      <c r="M4" s="3">
        <v>-82.268974304199219</v>
      </c>
      <c r="N4" s="3">
        <v>-114.08379364013672</v>
      </c>
      <c r="O4" s="3">
        <v>-136.29425048828125</v>
      </c>
      <c r="P4" s="3">
        <v>-140.57136535644531</v>
      </c>
      <c r="Q4" s="3">
        <v>-133.19783020019531</v>
      </c>
      <c r="R4" s="3">
        <v>-121.48340606689453</v>
      </c>
      <c r="S4" s="3">
        <v>-107.63801574707031</v>
      </c>
      <c r="T4" s="3">
        <v>-79.584480285644531</v>
      </c>
      <c r="U4" s="3">
        <v>-44.575607299804688</v>
      </c>
      <c r="V4" s="3">
        <v>-4.2561564445495605</v>
      </c>
      <c r="W4" s="3">
        <v>43.746696472167969</v>
      </c>
      <c r="X4" s="3">
        <v>102.95703125</v>
      </c>
      <c r="Y4" s="3">
        <v>171.32679748535156</v>
      </c>
      <c r="Z4" s="3">
        <v>261.25106811523438</v>
      </c>
      <c r="AC4" s="3">
        <f t="shared" si="0"/>
        <v>-140.57136535644531</v>
      </c>
    </row>
    <row r="5" spans="1:31" x14ac:dyDescent="0.25">
      <c r="A5" s="5">
        <v>6005</v>
      </c>
      <c r="B5" s="5" t="s">
        <v>13</v>
      </c>
      <c r="C5" s="3">
        <v>333.28079223632813</v>
      </c>
      <c r="D5" s="3">
        <v>331.190673828125</v>
      </c>
      <c r="E5" s="3">
        <v>328.20199584960938</v>
      </c>
      <c r="F5" s="3">
        <v>322.59231567382813</v>
      </c>
      <c r="G5" s="3">
        <v>307.75357055664063</v>
      </c>
      <c r="H5" s="3">
        <v>294.652587890625</v>
      </c>
      <c r="I5" s="3">
        <v>254.28292846679688</v>
      </c>
      <c r="J5" s="3">
        <v>133.60626220703125</v>
      </c>
      <c r="K5" s="3">
        <v>15.583925247192383</v>
      </c>
      <c r="L5" s="3">
        <v>-67.309577941894531</v>
      </c>
      <c r="M5" s="3">
        <v>-96.612419128417969</v>
      </c>
      <c r="N5" s="3">
        <v>-126.66201782226563</v>
      </c>
      <c r="O5" s="3">
        <v>-137.20036315917969</v>
      </c>
      <c r="P5" s="3">
        <v>-133.89430236816406</v>
      </c>
      <c r="Q5" s="3">
        <v>-120.83371734619141</v>
      </c>
      <c r="R5" s="3">
        <v>-104.80683135986328</v>
      </c>
      <c r="S5" s="3">
        <v>-77.255783081054688</v>
      </c>
      <c r="AC5" s="3">
        <f t="shared" si="0"/>
        <v>-137.20036315917969</v>
      </c>
    </row>
    <row r="6" spans="1:31" x14ac:dyDescent="0.25">
      <c r="A6" s="5">
        <v>6005</v>
      </c>
      <c r="B6" s="5" t="s">
        <v>12</v>
      </c>
      <c r="C6" s="3">
        <v>504.74581909179688</v>
      </c>
      <c r="D6" s="3">
        <v>476.0234375</v>
      </c>
      <c r="E6" s="3">
        <v>419.5020751953125</v>
      </c>
      <c r="F6" s="3">
        <v>364.35641479492188</v>
      </c>
      <c r="G6" s="3">
        <v>310.59756469726563</v>
      </c>
      <c r="H6" s="3">
        <v>258.23757934570313</v>
      </c>
      <c r="I6" s="3">
        <v>206.93740844726563</v>
      </c>
      <c r="J6" s="3">
        <v>127.45255279541016</v>
      </c>
      <c r="K6" s="3">
        <v>17.477012634277344</v>
      </c>
      <c r="L6" s="3">
        <v>-81.258720397949219</v>
      </c>
      <c r="M6" s="3">
        <v>-114.89306640625</v>
      </c>
      <c r="N6" s="3">
        <v>-132.45652770996094</v>
      </c>
      <c r="O6" s="3">
        <v>-149.30345153808594</v>
      </c>
      <c r="P6" s="3">
        <v>-165.02873229980469</v>
      </c>
      <c r="Q6" s="3">
        <v>-179.01336669921875</v>
      </c>
      <c r="R6" s="3">
        <v>-189.60960388183594</v>
      </c>
      <c r="S6" s="3">
        <v>-196.15892028808594</v>
      </c>
      <c r="T6" s="3">
        <v>-189.02072143554688</v>
      </c>
      <c r="U6" s="3">
        <v>-168.12474060058594</v>
      </c>
      <c r="V6" s="3">
        <v>-140.02803039550781</v>
      </c>
      <c r="W6" s="3">
        <v>-106.69612884521484</v>
      </c>
      <c r="X6" s="3">
        <v>-67.527801513671875</v>
      </c>
      <c r="Y6" s="3">
        <v>-9.942591667175293</v>
      </c>
      <c r="Z6" s="3">
        <v>61.092823028564453</v>
      </c>
      <c r="AA6" s="3">
        <v>140.99821472167969</v>
      </c>
      <c r="AB6" s="3">
        <v>222.94790649414063</v>
      </c>
      <c r="AC6" s="3">
        <f t="shared" si="0"/>
        <v>-196.15892028808594</v>
      </c>
    </row>
    <row r="7" spans="1:31" x14ac:dyDescent="0.25">
      <c r="A7" s="5">
        <v>6005</v>
      </c>
      <c r="B7" s="5" t="s">
        <v>15</v>
      </c>
      <c r="C7" s="3">
        <v>559.12335205078125</v>
      </c>
      <c r="D7" s="3">
        <v>509.155517578125</v>
      </c>
      <c r="E7" s="3">
        <v>456.2921142578125</v>
      </c>
      <c r="F7" s="3">
        <v>404.78924560546875</v>
      </c>
      <c r="G7" s="3">
        <v>354.66070556640625</v>
      </c>
      <c r="H7" s="3">
        <v>305.92132568359375</v>
      </c>
      <c r="I7" s="3">
        <v>257.99774169921875</v>
      </c>
      <c r="J7" s="3">
        <v>169.58831787109375</v>
      </c>
      <c r="K7" s="3">
        <v>69.773033142089844</v>
      </c>
      <c r="L7" s="3">
        <v>-25.099336624145508</v>
      </c>
      <c r="M7" s="3">
        <v>-42.819728851318359</v>
      </c>
      <c r="N7" s="3">
        <v>-59.564323425292969</v>
      </c>
      <c r="O7" s="3">
        <v>-75.390335083007813</v>
      </c>
      <c r="P7" s="3">
        <v>-89.582862854003906</v>
      </c>
      <c r="Q7" s="3">
        <v>-101.8258056640625</v>
      </c>
      <c r="R7" s="3">
        <v>-109.72283172607422</v>
      </c>
      <c r="S7" s="3">
        <v>-111.70452880859375</v>
      </c>
      <c r="T7" s="3">
        <v>-100.47005462646484</v>
      </c>
      <c r="U7" s="3">
        <v>-73.228843688964844</v>
      </c>
      <c r="V7" s="3">
        <v>-40.893226623535156</v>
      </c>
      <c r="W7" s="3">
        <v>-2.5415067672729492</v>
      </c>
      <c r="X7" s="3">
        <v>47.999641418457031</v>
      </c>
      <c r="Y7" s="3">
        <v>117.1802978515625</v>
      </c>
      <c r="Z7" s="3">
        <v>200.80599975585938</v>
      </c>
      <c r="AA7" s="3">
        <v>303.09695434570313</v>
      </c>
      <c r="AC7" s="3">
        <f t="shared" si="0"/>
        <v>-111.70452880859375</v>
      </c>
    </row>
    <row r="8" spans="1:31" x14ac:dyDescent="0.25">
      <c r="A8" s="5">
        <v>6005</v>
      </c>
      <c r="B8" s="5" t="s">
        <v>14</v>
      </c>
      <c r="C8" s="3">
        <v>545.6090087890625</v>
      </c>
      <c r="D8" s="3">
        <v>507.09432983398438</v>
      </c>
      <c r="E8" s="3">
        <v>451.57427978515625</v>
      </c>
      <c r="F8" s="3">
        <v>397.50729370117188</v>
      </c>
      <c r="G8" s="3">
        <v>344.914306640625</v>
      </c>
      <c r="H8" s="3">
        <v>293.81881713867188</v>
      </c>
      <c r="I8" s="3">
        <v>243.53065490722656</v>
      </c>
      <c r="J8" s="3">
        <v>139.03236389160156</v>
      </c>
      <c r="K8" s="3">
        <v>33.304229736328125</v>
      </c>
      <c r="L8" s="3">
        <v>-50.678016662597656</v>
      </c>
      <c r="M8" s="3">
        <v>-67.326393127441406</v>
      </c>
      <c r="N8" s="3">
        <v>-81.079605102539063</v>
      </c>
      <c r="O8" s="3">
        <v>-91.885032653808594</v>
      </c>
      <c r="P8" s="3">
        <v>-100.70374298095703</v>
      </c>
      <c r="Q8" s="3">
        <v>-105.68621063232422</v>
      </c>
      <c r="R8" s="3">
        <v>-106.95785522460938</v>
      </c>
      <c r="S8" s="3">
        <v>-95.299049377441406</v>
      </c>
      <c r="T8" s="3">
        <v>-62.333606719970703</v>
      </c>
      <c r="U8" s="3">
        <v>-16.617433547973633</v>
      </c>
      <c r="AC8" s="3">
        <f t="shared" si="0"/>
        <v>-106.95785522460938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/>
      <c r="D11" s="3"/>
      <c r="E11" s="3">
        <f t="shared" ref="C11:O16" si="1">+HLOOKUP(E$10,$C$2:$AB$8,$A11,FALSE)</f>
        <v>90.404060363769531</v>
      </c>
      <c r="F11" s="3">
        <f t="shared" si="1"/>
        <v>19.13041877746582</v>
      </c>
      <c r="G11" s="3">
        <f t="shared" si="1"/>
        <v>-50.634723663330078</v>
      </c>
      <c r="H11" s="3">
        <f t="shared" si="1"/>
        <v>-105.10076141357422</v>
      </c>
      <c r="I11" s="3">
        <f t="shared" si="1"/>
        <v>-143.49362182617188</v>
      </c>
      <c r="J11" s="3">
        <f t="shared" si="1"/>
        <v>-172.69509887695313</v>
      </c>
      <c r="K11" s="3">
        <f t="shared" si="1"/>
        <v>-198.47720336914063</v>
      </c>
      <c r="L11" s="3">
        <f t="shared" si="1"/>
        <v>-212.77964782714844</v>
      </c>
      <c r="M11" s="3">
        <f t="shared" si="1"/>
        <v>-214.67250061035156</v>
      </c>
      <c r="N11" s="3">
        <f>+HLOOKUP(N$10,$C$2:$AB$8,$A11,FALSE)</f>
        <v>-218.63438415527344</v>
      </c>
      <c r="O11" s="3">
        <f>+HLOOKUP(O$10,$C$2:$AB$8,$A11,FALSE)</f>
        <v>-218.58551025390625</v>
      </c>
      <c r="P11" s="3">
        <f t="shared" ref="P11:AB16" si="2">+HLOOKUP(P$10,$C$2:$AB$8,$A11,FALSE)</f>
        <v>-208.49813842773438</v>
      </c>
      <c r="Q11" s="3">
        <f t="shared" si="2"/>
        <v>-183.56570434570313</v>
      </c>
      <c r="R11" s="3">
        <f t="shared" si="2"/>
        <v>-147.25392150878906</v>
      </c>
      <c r="S11" s="3">
        <f t="shared" si="2"/>
        <v>-112.25151062011719</v>
      </c>
      <c r="T11" s="3">
        <f t="shared" si="2"/>
        <v>3.4077434539794922</v>
      </c>
      <c r="U11" s="3">
        <f t="shared" si="2"/>
        <v>121.4859619140625</v>
      </c>
      <c r="V11" s="3">
        <f t="shared" si="2"/>
        <v>212.47491455078125</v>
      </c>
      <c r="W11" s="3">
        <f t="shared" si="2"/>
        <v>247.23141479492188</v>
      </c>
      <c r="X11" s="3">
        <f t="shared" si="2"/>
        <v>263.22174072265625</v>
      </c>
      <c r="Y11" s="3">
        <f t="shared" si="2"/>
        <v>278.86407470703125</v>
      </c>
      <c r="Z11" s="3">
        <f t="shared" si="2"/>
        <v>283.16278076171875</v>
      </c>
      <c r="AA11" s="3">
        <f t="shared" si="2"/>
        <v>287.72979736328125</v>
      </c>
      <c r="AB11" s="3">
        <f t="shared" si="2"/>
        <v>288.11349487304688</v>
      </c>
      <c r="AC11" s="3">
        <f>+MIN(C11:AB11)</f>
        <v>-218.63438415527344</v>
      </c>
      <c r="AE11" s="1">
        <f>+HLOOKUP($AC11,$C11:$AB$17,7,FALSE)</f>
        <v>0.96</v>
      </c>
    </row>
    <row r="12" spans="1:31" x14ac:dyDescent="0.25">
      <c r="A12" s="5">
        <f>+A11+1</f>
        <v>3</v>
      </c>
      <c r="B12" s="5" t="str">
        <f t="shared" ref="B12:B15" si="3">+B4</f>
        <v>ECO-BUR(2C) Con 4LT</v>
      </c>
      <c r="C12" s="3"/>
      <c r="D12" s="3"/>
      <c r="E12" s="3">
        <f t="shared" si="1"/>
        <v>261.25106811523438</v>
      </c>
      <c r="F12" s="3">
        <f t="shared" si="1"/>
        <v>171.32679748535156</v>
      </c>
      <c r="G12" s="3">
        <f t="shared" si="1"/>
        <v>102.95703125</v>
      </c>
      <c r="H12" s="3">
        <f t="shared" si="1"/>
        <v>43.746696472167969</v>
      </c>
      <c r="I12" s="3">
        <f t="shared" si="1"/>
        <v>-4.2561564445495605</v>
      </c>
      <c r="J12" s="3">
        <f t="shared" si="1"/>
        <v>-44.575607299804688</v>
      </c>
      <c r="K12" s="3">
        <f t="shared" si="1"/>
        <v>-79.584480285644531</v>
      </c>
      <c r="L12" s="3">
        <f t="shared" si="1"/>
        <v>-107.63801574707031</v>
      </c>
      <c r="M12" s="3">
        <f t="shared" si="1"/>
        <v>-121.48340606689453</v>
      </c>
      <c r="N12" s="3">
        <f t="shared" si="1"/>
        <v>-133.19783020019531</v>
      </c>
      <c r="O12" s="3">
        <f t="shared" si="1"/>
        <v>-140.57136535644531</v>
      </c>
      <c r="P12" s="3">
        <f t="shared" si="2"/>
        <v>-136.29425048828125</v>
      </c>
      <c r="Q12" s="3">
        <f t="shared" si="2"/>
        <v>-114.08379364013672</v>
      </c>
      <c r="R12" s="3">
        <f t="shared" si="2"/>
        <v>-82.268974304199219</v>
      </c>
      <c r="S12" s="3">
        <f t="shared" si="2"/>
        <v>-52.495258331298828</v>
      </c>
      <c r="T12" s="3">
        <f t="shared" si="2"/>
        <v>36.299442291259766</v>
      </c>
      <c r="U12" s="3">
        <f t="shared" si="2"/>
        <v>153.83580017089844</v>
      </c>
      <c r="V12" s="3">
        <f t="shared" si="2"/>
        <v>267.74298095703125</v>
      </c>
      <c r="W12" s="3">
        <f t="shared" si="2"/>
        <v>304.32785034179688</v>
      </c>
      <c r="X12" s="3">
        <f t="shared" si="2"/>
        <v>324.506103515625</v>
      </c>
      <c r="Y12" s="3">
        <f t="shared" si="2"/>
        <v>340.02093505859375</v>
      </c>
      <c r="Z12" s="3">
        <f t="shared" si="2"/>
        <v>346.89743041992188</v>
      </c>
      <c r="AA12" s="3">
        <f t="shared" si="2"/>
        <v>350.6668701171875</v>
      </c>
      <c r="AB12" s="3">
        <f t="shared" si="2"/>
        <v>352.46551513671875</v>
      </c>
      <c r="AC12" s="3">
        <f>+MIN(C12:AB12)</f>
        <v>-140.57136535644531</v>
      </c>
      <c r="AD12" s="3">
        <f>+$AC$11-AC12</f>
        <v>-78.063018798828125</v>
      </c>
      <c r="AE12" s="1">
        <f>+HLOOKUP($AC12,$C12:$AB$17,6,FALSE)</f>
        <v>0.97</v>
      </c>
    </row>
    <row r="13" spans="1:31" x14ac:dyDescent="0.25">
      <c r="A13" s="5">
        <f t="shared" ref="A13:A16" si="4">+A12+1</f>
        <v>4</v>
      </c>
      <c r="B13" s="5" t="str">
        <f t="shared" si="3"/>
        <v>CHI-PAN115(3A) Con 4LT</v>
      </c>
      <c r="C13" s="3"/>
      <c r="D13" s="3"/>
      <c r="E13" s="3"/>
      <c r="F13" s="3"/>
      <c r="G13" s="3"/>
      <c r="H13" s="3"/>
      <c r="I13" s="3"/>
      <c r="J13" s="3"/>
      <c r="K13" s="3"/>
      <c r="L13" s="3">
        <f t="shared" si="1"/>
        <v>-77.255783081054688</v>
      </c>
      <c r="M13" s="3">
        <f t="shared" si="1"/>
        <v>-104.80683135986328</v>
      </c>
      <c r="N13" s="3">
        <f t="shared" si="1"/>
        <v>-120.83371734619141</v>
      </c>
      <c r="O13" s="3">
        <f t="shared" si="1"/>
        <v>-133.89430236816406</v>
      </c>
      <c r="P13" s="3">
        <f t="shared" si="2"/>
        <v>-137.20036315917969</v>
      </c>
      <c r="Q13" s="3">
        <f t="shared" si="2"/>
        <v>-126.66201782226563</v>
      </c>
      <c r="R13" s="3">
        <f t="shared" si="2"/>
        <v>-96.612419128417969</v>
      </c>
      <c r="S13" s="3">
        <f t="shared" si="2"/>
        <v>-67.309577941894531</v>
      </c>
      <c r="T13" s="3">
        <f t="shared" si="2"/>
        <v>15.583925247192383</v>
      </c>
      <c r="U13" s="3">
        <f t="shared" si="2"/>
        <v>133.60626220703125</v>
      </c>
      <c r="V13" s="3">
        <f t="shared" si="2"/>
        <v>254.28292846679688</v>
      </c>
      <c r="W13" s="3">
        <f t="shared" si="2"/>
        <v>294.652587890625</v>
      </c>
      <c r="X13" s="3">
        <f t="shared" si="2"/>
        <v>307.75357055664063</v>
      </c>
      <c r="Y13" s="3">
        <f t="shared" si="2"/>
        <v>322.59231567382813</v>
      </c>
      <c r="Z13" s="3">
        <f t="shared" si="2"/>
        <v>328.20199584960938</v>
      </c>
      <c r="AA13" s="3">
        <f t="shared" si="2"/>
        <v>331.190673828125</v>
      </c>
      <c r="AB13" s="3">
        <f t="shared" si="2"/>
        <v>333.28079223632813</v>
      </c>
      <c r="AC13" s="3">
        <f t="shared" ref="AC13:AC16" si="5">+MIN(C13:AB13)</f>
        <v>-137.20036315917969</v>
      </c>
      <c r="AD13" s="3">
        <f t="shared" ref="AD13:AD16" si="6">+$AC$11-AC13</f>
        <v>-81.43402099609375</v>
      </c>
      <c r="AE13" s="1">
        <f>+HLOOKUP($AC13,$C13:$AB$17,5,FALSE)</f>
        <v>0.98</v>
      </c>
    </row>
    <row r="14" spans="1:31" x14ac:dyDescent="0.25">
      <c r="A14" s="5">
        <f t="shared" si="4"/>
        <v>5</v>
      </c>
      <c r="B14" s="5" t="str">
        <f t="shared" si="3"/>
        <v>BASE Sin 4LT</v>
      </c>
      <c r="C14" s="3"/>
      <c r="D14" s="3">
        <f t="shared" si="1"/>
        <v>140.99821472167969</v>
      </c>
      <c r="E14" s="3">
        <f t="shared" si="1"/>
        <v>61.092823028564453</v>
      </c>
      <c r="F14" s="3">
        <f t="shared" si="1"/>
        <v>-9.942591667175293</v>
      </c>
      <c r="G14" s="3">
        <f t="shared" si="1"/>
        <v>-67.527801513671875</v>
      </c>
      <c r="H14" s="3">
        <f t="shared" si="1"/>
        <v>-106.69612884521484</v>
      </c>
      <c r="I14" s="3">
        <f t="shared" si="1"/>
        <v>-140.02803039550781</v>
      </c>
      <c r="J14" s="3">
        <f t="shared" si="1"/>
        <v>-168.12474060058594</v>
      </c>
      <c r="K14" s="3">
        <f t="shared" si="1"/>
        <v>-189.02072143554688</v>
      </c>
      <c r="L14" s="3">
        <f t="shared" si="1"/>
        <v>-196.15892028808594</v>
      </c>
      <c r="M14" s="3">
        <f t="shared" si="1"/>
        <v>-189.60960388183594</v>
      </c>
      <c r="N14" s="3">
        <f t="shared" si="1"/>
        <v>-179.01336669921875</v>
      </c>
      <c r="O14" s="3">
        <f t="shared" si="1"/>
        <v>-165.02873229980469</v>
      </c>
      <c r="P14" s="3">
        <f t="shared" si="2"/>
        <v>-149.30345153808594</v>
      </c>
      <c r="Q14" s="3">
        <f t="shared" si="2"/>
        <v>-132.45652770996094</v>
      </c>
      <c r="R14" s="3">
        <f t="shared" si="2"/>
        <v>-114.89306640625</v>
      </c>
      <c r="S14" s="3">
        <f t="shared" si="2"/>
        <v>-81.258720397949219</v>
      </c>
      <c r="T14" s="3">
        <f t="shared" si="2"/>
        <v>17.477012634277344</v>
      </c>
      <c r="U14" s="3">
        <f t="shared" si="2"/>
        <v>127.45255279541016</v>
      </c>
      <c r="V14" s="3">
        <f t="shared" si="2"/>
        <v>206.93740844726563</v>
      </c>
      <c r="W14" s="3">
        <f t="shared" si="2"/>
        <v>258.23757934570313</v>
      </c>
      <c r="X14" s="3">
        <f t="shared" si="2"/>
        <v>310.59756469726563</v>
      </c>
      <c r="Y14" s="3">
        <f t="shared" si="2"/>
        <v>364.35641479492188</v>
      </c>
      <c r="Z14" s="3">
        <f t="shared" si="2"/>
        <v>419.5020751953125</v>
      </c>
      <c r="AA14" s="3">
        <f t="shared" si="2"/>
        <v>476.0234375</v>
      </c>
      <c r="AB14" s="3">
        <f t="shared" si="2"/>
        <v>504.74581909179688</v>
      </c>
      <c r="AC14" s="3">
        <f t="shared" si="5"/>
        <v>-196.15892028808594</v>
      </c>
      <c r="AD14" s="3">
        <f t="shared" si="6"/>
        <v>-22.4754638671875</v>
      </c>
      <c r="AE14" s="1">
        <f>+HLOOKUP($AC14,$C14:$AB$17,4,FALSE)</f>
        <v>0.94</v>
      </c>
    </row>
    <row r="15" spans="1:31" x14ac:dyDescent="0.25">
      <c r="A15" s="5">
        <f t="shared" si="4"/>
        <v>6</v>
      </c>
      <c r="B15" s="5" t="str">
        <f t="shared" si="3"/>
        <v>ECO-BUR(2C) Sin 4LT</v>
      </c>
      <c r="C15" s="3"/>
      <c r="D15" s="3">
        <f t="shared" si="1"/>
        <v>303.09695434570313</v>
      </c>
      <c r="E15" s="3">
        <f t="shared" si="1"/>
        <v>200.80599975585938</v>
      </c>
      <c r="F15" s="3">
        <f t="shared" si="1"/>
        <v>117.1802978515625</v>
      </c>
      <c r="G15" s="3">
        <f t="shared" si="1"/>
        <v>47.999641418457031</v>
      </c>
      <c r="H15" s="3">
        <f t="shared" si="1"/>
        <v>-2.5415067672729492</v>
      </c>
      <c r="I15" s="3">
        <f t="shared" si="1"/>
        <v>-40.893226623535156</v>
      </c>
      <c r="J15" s="3">
        <f t="shared" si="1"/>
        <v>-73.228843688964844</v>
      </c>
      <c r="K15" s="3">
        <f t="shared" si="1"/>
        <v>-100.47005462646484</v>
      </c>
      <c r="L15" s="3">
        <f t="shared" si="1"/>
        <v>-111.70452880859375</v>
      </c>
      <c r="M15" s="3">
        <f t="shared" si="1"/>
        <v>-109.72283172607422</v>
      </c>
      <c r="N15" s="3">
        <f t="shared" si="1"/>
        <v>-101.8258056640625</v>
      </c>
      <c r="O15" s="3">
        <f t="shared" si="1"/>
        <v>-89.582862854003906</v>
      </c>
      <c r="P15" s="3">
        <f t="shared" si="2"/>
        <v>-75.390335083007813</v>
      </c>
      <c r="Q15" s="3">
        <f t="shared" si="2"/>
        <v>-59.564323425292969</v>
      </c>
      <c r="R15" s="3">
        <f t="shared" si="2"/>
        <v>-42.819728851318359</v>
      </c>
      <c r="S15" s="3">
        <f t="shared" si="2"/>
        <v>-25.099336624145508</v>
      </c>
      <c r="T15" s="3">
        <f t="shared" si="2"/>
        <v>69.773033142089844</v>
      </c>
      <c r="U15" s="3">
        <f t="shared" si="2"/>
        <v>169.58831787109375</v>
      </c>
      <c r="V15" s="3">
        <f t="shared" si="2"/>
        <v>257.99774169921875</v>
      </c>
      <c r="W15" s="3">
        <f t="shared" si="2"/>
        <v>305.92132568359375</v>
      </c>
      <c r="X15" s="3">
        <f t="shared" si="2"/>
        <v>354.66070556640625</v>
      </c>
      <c r="Y15" s="3">
        <f t="shared" si="2"/>
        <v>404.78924560546875</v>
      </c>
      <c r="Z15" s="3">
        <f t="shared" si="2"/>
        <v>456.2921142578125</v>
      </c>
      <c r="AA15" s="3">
        <f t="shared" si="2"/>
        <v>509.155517578125</v>
      </c>
      <c r="AB15" s="3">
        <f t="shared" si="2"/>
        <v>559.12335205078125</v>
      </c>
      <c r="AC15" s="3">
        <f t="shared" si="5"/>
        <v>-111.70452880859375</v>
      </c>
      <c r="AD15" s="3">
        <f t="shared" si="6"/>
        <v>-106.92985534667969</v>
      </c>
      <c r="AE15" s="1">
        <f>+HLOOKUP($AC15,$C15:$AB$17,3,FALSE)</f>
        <v>0.94</v>
      </c>
    </row>
    <row r="16" spans="1:31" x14ac:dyDescent="0.25">
      <c r="A16" s="5">
        <f t="shared" si="4"/>
        <v>7</v>
      </c>
      <c r="B16" s="5" t="str">
        <f>+B8</f>
        <v>CHI-PAN115(3A) Sin 4LT</v>
      </c>
      <c r="C16" s="3"/>
      <c r="D16" s="3"/>
      <c r="E16" s="3"/>
      <c r="F16" s="3"/>
      <c r="G16" s="3"/>
      <c r="H16" s="3"/>
      <c r="I16" s="3"/>
      <c r="J16" s="3">
        <f t="shared" si="1"/>
        <v>-16.617433547973633</v>
      </c>
      <c r="K16" s="3">
        <f t="shared" si="1"/>
        <v>-62.333606719970703</v>
      </c>
      <c r="L16" s="3">
        <f t="shared" si="1"/>
        <v>-95.299049377441406</v>
      </c>
      <c r="M16" s="3">
        <f t="shared" si="1"/>
        <v>-106.95785522460938</v>
      </c>
      <c r="N16" s="3">
        <f t="shared" si="1"/>
        <v>-105.68621063232422</v>
      </c>
      <c r="O16" s="3">
        <f t="shared" si="1"/>
        <v>-100.70374298095703</v>
      </c>
      <c r="P16" s="3">
        <f t="shared" si="2"/>
        <v>-91.885032653808594</v>
      </c>
      <c r="Q16" s="3">
        <f t="shared" si="2"/>
        <v>-81.079605102539063</v>
      </c>
      <c r="R16" s="3">
        <f t="shared" si="2"/>
        <v>-67.326393127441406</v>
      </c>
      <c r="S16" s="3">
        <f t="shared" si="2"/>
        <v>-50.678016662597656</v>
      </c>
      <c r="T16" s="3">
        <f t="shared" si="2"/>
        <v>33.304229736328125</v>
      </c>
      <c r="U16" s="3">
        <f t="shared" si="2"/>
        <v>139.03236389160156</v>
      </c>
      <c r="V16" s="3">
        <f t="shared" si="2"/>
        <v>243.53065490722656</v>
      </c>
      <c r="W16" s="3">
        <f t="shared" si="2"/>
        <v>293.81881713867188</v>
      </c>
      <c r="X16" s="3">
        <f t="shared" si="2"/>
        <v>344.914306640625</v>
      </c>
      <c r="Y16" s="3">
        <f t="shared" si="2"/>
        <v>397.50729370117188</v>
      </c>
      <c r="Z16" s="3">
        <f t="shared" si="2"/>
        <v>451.57427978515625</v>
      </c>
      <c r="AA16" s="3">
        <f t="shared" si="2"/>
        <v>507.09432983398438</v>
      </c>
      <c r="AB16" s="3">
        <f t="shared" si="2"/>
        <v>545.6090087890625</v>
      </c>
      <c r="AC16" s="3">
        <f t="shared" si="5"/>
        <v>-106.95785522460938</v>
      </c>
      <c r="AD16" s="3">
        <f t="shared" si="6"/>
        <v>-111.67652893066406</v>
      </c>
      <c r="AE16" s="1">
        <f>+HLOOKUP($AC16,$C16:$AB$17,2,FALSE)</f>
        <v>0.95</v>
      </c>
    </row>
    <row r="17" spans="3:28" x14ac:dyDescent="0.25">
      <c r="C17" s="3">
        <f>+C10</f>
        <v>0.85</v>
      </c>
      <c r="D17" s="3">
        <f t="shared" ref="D17:AB17" si="7">+D10</f>
        <v>0.86</v>
      </c>
      <c r="E17" s="3">
        <f t="shared" si="7"/>
        <v>0.87</v>
      </c>
      <c r="F17" s="3">
        <f t="shared" si="7"/>
        <v>0.88</v>
      </c>
      <c r="G17" s="3">
        <f t="shared" si="7"/>
        <v>0.89</v>
      </c>
      <c r="H17" s="3">
        <f t="shared" si="7"/>
        <v>0.9</v>
      </c>
      <c r="I17" s="3">
        <f t="shared" si="7"/>
        <v>0.91</v>
      </c>
      <c r="J17" s="3">
        <f t="shared" si="7"/>
        <v>0.92</v>
      </c>
      <c r="K17" s="3">
        <f t="shared" si="7"/>
        <v>0.93</v>
      </c>
      <c r="L17" s="3">
        <f t="shared" si="7"/>
        <v>0.94</v>
      </c>
      <c r="M17" s="3">
        <f t="shared" si="7"/>
        <v>0.95</v>
      </c>
      <c r="N17" s="3">
        <f t="shared" si="7"/>
        <v>0.96</v>
      </c>
      <c r="O17" s="3">
        <f t="shared" si="7"/>
        <v>0.97</v>
      </c>
      <c r="P17" s="3">
        <f t="shared" si="7"/>
        <v>0.98</v>
      </c>
      <c r="Q17" s="3">
        <f t="shared" si="7"/>
        <v>0.99</v>
      </c>
      <c r="R17" s="3">
        <f t="shared" si="7"/>
        <v>1</v>
      </c>
      <c r="S17" s="3">
        <f t="shared" si="7"/>
        <v>1.01</v>
      </c>
      <c r="T17" s="3">
        <f t="shared" si="7"/>
        <v>1.02</v>
      </c>
      <c r="U17" s="3">
        <f t="shared" si="7"/>
        <v>1.03</v>
      </c>
      <c r="V17" s="3">
        <f t="shared" si="7"/>
        <v>1.04</v>
      </c>
      <c r="W17" s="3">
        <f t="shared" si="7"/>
        <v>1.05</v>
      </c>
      <c r="X17" s="3">
        <f t="shared" si="7"/>
        <v>1.06</v>
      </c>
      <c r="Y17" s="3">
        <f t="shared" si="7"/>
        <v>1.07</v>
      </c>
      <c r="Z17" s="3">
        <f t="shared" si="7"/>
        <v>1.08</v>
      </c>
      <c r="AA17" s="3">
        <f t="shared" si="7"/>
        <v>1.0900000000000001</v>
      </c>
      <c r="AB17" s="3">
        <f t="shared" si="7"/>
        <v>1.1000000000000001</v>
      </c>
    </row>
    <row r="18" spans="3:28" x14ac:dyDescent="0.25">
      <c r="C18" s="3"/>
      <c r="D18" s="3"/>
    </row>
  </sheetData>
  <mergeCells count="2">
    <mergeCell ref="A2:B2"/>
    <mergeCell ref="A10:B10"/>
  </mergeCells>
  <conditionalFormatting sqref="C11:AB16">
    <cfRule type="cellIs" dxfId="3" priority="4" operator="equal">
      <formula>$AC11</formula>
    </cfRule>
  </conditionalFormatting>
  <conditionalFormatting sqref="C3:AB3 Q4:W8">
    <cfRule type="cellIs" dxfId="2" priority="3" operator="equal">
      <formula>$AC3</formula>
    </cfRule>
  </conditionalFormatting>
  <conditionalFormatting sqref="C4:P6 X4:AB6">
    <cfRule type="cellIs" dxfId="1" priority="2" operator="equal">
      <formula>$AC4</formula>
    </cfRule>
  </conditionalFormatting>
  <conditionalFormatting sqref="C7:P8 X7:AB8">
    <cfRule type="cellIs" dxfId="0" priority="1" operator="equal">
      <formula>$AC7</formula>
    </cfRule>
  </conditionalFormatting>
  <pageMargins left="1" right="1" top="0.5" bottom="0.5" header="0.25" footer="0.25"/>
  <pageSetup scale="31" orientation="landscape" r:id="rId1"/>
  <headerFooter>
    <oddHeader>&amp;C&amp;D:&amp;A</oddHeader>
    <oddFooter>&amp;L&amp;P of &amp;F&amp;R&amp;R, &amp;S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Resumen</vt:lpstr>
      <vt:lpstr>6002</vt:lpstr>
      <vt:lpstr>6004</vt:lpstr>
      <vt:lpstr>6005</vt:lpstr>
      <vt:lpstr>'6004'!Área_de_impresión</vt:lpstr>
      <vt:lpstr>Resumen!Área_de_impresión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Luis Loo Martínez</dc:creator>
  <cp:lastModifiedBy>Jean Carlos Trejos</cp:lastModifiedBy>
  <dcterms:created xsi:type="dcterms:W3CDTF">2019-02-01T14:51:08Z</dcterms:created>
  <dcterms:modified xsi:type="dcterms:W3CDTF">2019-10-02T15:03:57Z</dcterms:modified>
</cp:coreProperties>
</file>