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oo\Desktop\ETESA\WORK\#30 SEPTIEMBRE 2019\#5 CURVAS QV TOTAL\"/>
    </mc:Choice>
  </mc:AlternateContent>
  <bookViews>
    <workbookView xWindow="0" yWindow="0" windowWidth="17970" windowHeight="8220" activeTab="1"/>
  </bookViews>
  <sheets>
    <sheet name="Resumen" sheetId="7" r:id="rId1"/>
    <sheet name="6002" sheetId="1" r:id="rId2"/>
    <sheet name="6004" sheetId="5" r:id="rId3"/>
    <sheet name="6005" sheetId="6" r:id="rId4"/>
  </sheets>
  <definedNames>
    <definedName name="_xlnm.Print_Area" localSheetId="2">'6004'!$A$1:$AE$20</definedName>
    <definedName name="_xlnm.Print_Area" localSheetId="0">Resumen!$B$2:$K$9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6" l="1"/>
  <c r="K16" i="5"/>
  <c r="H14" i="5"/>
  <c r="M15" i="5"/>
  <c r="N15" i="5"/>
  <c r="J16" i="1"/>
  <c r="M15" i="1"/>
  <c r="N15" i="1"/>
  <c r="G14" i="1"/>
  <c r="H16" i="6" l="1"/>
  <c r="D13" i="6"/>
  <c r="E13" i="6"/>
  <c r="F13" i="6"/>
  <c r="G13" i="6"/>
  <c r="H13" i="6"/>
  <c r="I13" i="6"/>
  <c r="J13" i="6"/>
  <c r="C12" i="6"/>
  <c r="D12" i="6"/>
  <c r="C11" i="6"/>
  <c r="C13" i="5"/>
  <c r="D13" i="5"/>
  <c r="E13" i="5"/>
  <c r="F13" i="5"/>
  <c r="G13" i="5"/>
  <c r="H13" i="5"/>
  <c r="C13" i="1"/>
  <c r="D13" i="1"/>
  <c r="E13" i="1"/>
  <c r="F13" i="1"/>
  <c r="C11" i="5" l="1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B9" i="7" l="1"/>
  <c r="B8" i="7"/>
  <c r="B7" i="7"/>
  <c r="B6" i="7"/>
  <c r="B5" i="7"/>
  <c r="B4" i="7"/>
  <c r="B16" i="6"/>
  <c r="B15" i="6"/>
  <c r="B14" i="6"/>
  <c r="B13" i="6"/>
  <c r="B12" i="6"/>
  <c r="B11" i="6"/>
  <c r="B16" i="5"/>
  <c r="B15" i="5"/>
  <c r="B14" i="5"/>
  <c r="B13" i="5"/>
  <c r="B12" i="5"/>
  <c r="B11" i="5"/>
  <c r="B16" i="1"/>
  <c r="B12" i="1"/>
  <c r="B13" i="1"/>
  <c r="B14" i="1"/>
  <c r="B15" i="1"/>
  <c r="B11" i="1"/>
  <c r="AB17" i="6" l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7" i="1"/>
  <c r="F14" i="6" l="1"/>
  <c r="E12" i="6"/>
  <c r="F12" i="6"/>
  <c r="D11" i="6"/>
  <c r="I14" i="5"/>
  <c r="C12" i="1"/>
  <c r="D12" i="1"/>
  <c r="E12" i="1"/>
  <c r="F12" i="1"/>
  <c r="G12" i="1"/>
  <c r="H12" i="1"/>
  <c r="C11" i="1"/>
  <c r="D11" i="1"/>
  <c r="E11" i="1"/>
  <c r="J14" i="5" l="1"/>
  <c r="K14" i="5"/>
  <c r="L14" i="5"/>
  <c r="M14" i="5"/>
  <c r="N14" i="5"/>
  <c r="O14" i="5"/>
  <c r="P14" i="5"/>
  <c r="Q14" i="5"/>
  <c r="R14" i="5"/>
  <c r="S14" i="5"/>
  <c r="T14" i="5"/>
  <c r="U14" i="5"/>
  <c r="AB12" i="6" l="1"/>
  <c r="AA12" i="6"/>
  <c r="Y12" i="6"/>
  <c r="X12" i="6"/>
  <c r="W12" i="6"/>
  <c r="U12" i="6"/>
  <c r="T12" i="6"/>
  <c r="S12" i="6"/>
  <c r="Q12" i="6"/>
  <c r="P12" i="6"/>
  <c r="O12" i="6"/>
  <c r="M12" i="6"/>
  <c r="L12" i="6"/>
  <c r="K12" i="6"/>
  <c r="I12" i="6"/>
  <c r="H12" i="6"/>
  <c r="G12" i="6"/>
  <c r="A12" i="6"/>
  <c r="A13" i="6" s="1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AC8" i="6"/>
  <c r="AC7" i="6"/>
  <c r="AC6" i="6"/>
  <c r="AC5" i="6"/>
  <c r="AC4" i="6"/>
  <c r="AC3" i="6"/>
  <c r="A12" i="5"/>
  <c r="AC8" i="5"/>
  <c r="AC7" i="5"/>
  <c r="AC6" i="5"/>
  <c r="AC5" i="5"/>
  <c r="AC4" i="5"/>
  <c r="AC3" i="5"/>
  <c r="AC11" i="6" l="1"/>
  <c r="AC11" i="5"/>
  <c r="Y13" i="6"/>
  <c r="Q13" i="6"/>
  <c r="AA13" i="6"/>
  <c r="O13" i="6"/>
  <c r="AB13" i="6"/>
  <c r="X13" i="6"/>
  <c r="T13" i="6"/>
  <c r="P13" i="6"/>
  <c r="L13" i="6"/>
  <c r="W13" i="6"/>
  <c r="K13" i="6"/>
  <c r="A14" i="6"/>
  <c r="Z13" i="6"/>
  <c r="V13" i="6"/>
  <c r="R13" i="6"/>
  <c r="N13" i="6"/>
  <c r="U13" i="6"/>
  <c r="M13" i="6"/>
  <c r="S13" i="6"/>
  <c r="J12" i="6"/>
  <c r="N12" i="6"/>
  <c r="R12" i="6"/>
  <c r="V12" i="6"/>
  <c r="Z12" i="6"/>
  <c r="A13" i="5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I12" i="1"/>
  <c r="J12" i="1"/>
  <c r="K12" i="1"/>
  <c r="L12" i="1"/>
  <c r="M12" i="1"/>
  <c r="G13" i="1"/>
  <c r="H13" i="1"/>
  <c r="I13" i="1"/>
  <c r="J13" i="1"/>
  <c r="K13" i="1"/>
  <c r="L13" i="1"/>
  <c r="M13" i="1"/>
  <c r="H14" i="1"/>
  <c r="I14" i="1"/>
  <c r="J14" i="1"/>
  <c r="K14" i="1"/>
  <c r="L14" i="1"/>
  <c r="M14" i="1"/>
  <c r="K16" i="1"/>
  <c r="L16" i="1"/>
  <c r="M16" i="1"/>
  <c r="F11" i="1"/>
  <c r="G11" i="1"/>
  <c r="H11" i="1"/>
  <c r="I11" i="1"/>
  <c r="J11" i="1"/>
  <c r="K11" i="1"/>
  <c r="L11" i="1"/>
  <c r="M11" i="1"/>
  <c r="O11" i="1"/>
  <c r="N12" i="1"/>
  <c r="N13" i="1"/>
  <c r="N14" i="1"/>
  <c r="N16" i="1"/>
  <c r="N11" i="1"/>
  <c r="AC3" i="1"/>
  <c r="AC12" i="6" l="1"/>
  <c r="AE12" i="6" s="1"/>
  <c r="K5" i="7" s="1"/>
  <c r="I4" i="7"/>
  <c r="AE11" i="6"/>
  <c r="K4" i="7" s="1"/>
  <c r="AC13" i="6"/>
  <c r="AD13" i="6" s="1"/>
  <c r="J6" i="7" s="1"/>
  <c r="F4" i="7"/>
  <c r="AE11" i="5"/>
  <c r="H4" i="7" s="1"/>
  <c r="Y14" i="6"/>
  <c r="U14" i="6"/>
  <c r="M14" i="6"/>
  <c r="I14" i="6"/>
  <c r="S14" i="6"/>
  <c r="K14" i="6"/>
  <c r="AB14" i="6"/>
  <c r="X14" i="6"/>
  <c r="T14" i="6"/>
  <c r="P14" i="6"/>
  <c r="L14" i="6"/>
  <c r="H14" i="6"/>
  <c r="W14" i="6"/>
  <c r="G14" i="6"/>
  <c r="A15" i="6"/>
  <c r="Z14" i="6"/>
  <c r="V14" i="6"/>
  <c r="R14" i="6"/>
  <c r="N14" i="6"/>
  <c r="J14" i="6"/>
  <c r="Q14" i="6"/>
  <c r="AA14" i="6"/>
  <c r="O14" i="6"/>
  <c r="A14" i="5"/>
  <c r="AC12" i="5"/>
  <c r="AD12" i="5" s="1"/>
  <c r="G5" i="7" s="1"/>
  <c r="A12" i="1"/>
  <c r="AC8" i="1"/>
  <c r="AC7" i="1"/>
  <c r="AC6" i="1"/>
  <c r="AC5" i="1"/>
  <c r="AC4" i="1"/>
  <c r="AD12" i="6" l="1"/>
  <c r="J5" i="7" s="1"/>
  <c r="I5" i="7"/>
  <c r="AC14" i="6"/>
  <c r="AE14" i="6" s="1"/>
  <c r="K7" i="7" s="1"/>
  <c r="AE13" i="6"/>
  <c r="K6" i="7" s="1"/>
  <c r="I6" i="7"/>
  <c r="F5" i="7"/>
  <c r="AE12" i="5"/>
  <c r="H5" i="7" s="1"/>
  <c r="Y15" i="6"/>
  <c r="U15" i="6"/>
  <c r="Q15" i="6"/>
  <c r="M15" i="6"/>
  <c r="S15" i="6"/>
  <c r="AB15" i="6"/>
  <c r="X15" i="6"/>
  <c r="T15" i="6"/>
  <c r="P15" i="6"/>
  <c r="AA15" i="6"/>
  <c r="O15" i="6"/>
  <c r="A16" i="6"/>
  <c r="Z15" i="6"/>
  <c r="V15" i="6"/>
  <c r="R15" i="6"/>
  <c r="N15" i="6"/>
  <c r="W15" i="6"/>
  <c r="AC13" i="5"/>
  <c r="Y14" i="5"/>
  <c r="AB14" i="5"/>
  <c r="X14" i="5"/>
  <c r="Z14" i="5"/>
  <c r="AA14" i="5"/>
  <c r="W14" i="5"/>
  <c r="A15" i="5"/>
  <c r="V14" i="5"/>
  <c r="A13" i="1"/>
  <c r="I7" i="7" l="1"/>
  <c r="AD14" i="6"/>
  <c r="J7" i="7" s="1"/>
  <c r="AC15" i="6"/>
  <c r="F6" i="7"/>
  <c r="AE13" i="5"/>
  <c r="H6" i="7" s="1"/>
  <c r="AD13" i="5"/>
  <c r="G6" i="7" s="1"/>
  <c r="Y16" i="6"/>
  <c r="U16" i="6"/>
  <c r="Q16" i="6"/>
  <c r="M16" i="6"/>
  <c r="I16" i="6"/>
  <c r="S16" i="6"/>
  <c r="AB16" i="6"/>
  <c r="X16" i="6"/>
  <c r="T16" i="6"/>
  <c r="P16" i="6"/>
  <c r="L16" i="6"/>
  <c r="AA16" i="6"/>
  <c r="O16" i="6"/>
  <c r="K16" i="6"/>
  <c r="Z16" i="6"/>
  <c r="V16" i="6"/>
  <c r="R16" i="6"/>
  <c r="N16" i="6"/>
  <c r="J16" i="6"/>
  <c r="W16" i="6"/>
  <c r="Y15" i="5"/>
  <c r="U15" i="5"/>
  <c r="Q15" i="5"/>
  <c r="Z15" i="5"/>
  <c r="R15" i="5"/>
  <c r="AB15" i="5"/>
  <c r="X15" i="5"/>
  <c r="T15" i="5"/>
  <c r="P15" i="5"/>
  <c r="A16" i="5"/>
  <c r="V15" i="5"/>
  <c r="AA15" i="5"/>
  <c r="W15" i="5"/>
  <c r="S15" i="5"/>
  <c r="O15" i="5"/>
  <c r="AC14" i="5"/>
  <c r="A14" i="1"/>
  <c r="AC12" i="1"/>
  <c r="AC11" i="1"/>
  <c r="AC16" i="6" l="1"/>
  <c r="I9" i="7" s="1"/>
  <c r="AE15" i="6"/>
  <c r="K8" i="7" s="1"/>
  <c r="I8" i="7"/>
  <c r="AD15" i="6"/>
  <c r="J8" i="7" s="1"/>
  <c r="F7" i="7"/>
  <c r="AE14" i="5"/>
  <c r="H7" i="7" s="1"/>
  <c r="AD14" i="5"/>
  <c r="G7" i="7" s="1"/>
  <c r="C5" i="7"/>
  <c r="AE12" i="1"/>
  <c r="E5" i="7" s="1"/>
  <c r="C4" i="7"/>
  <c r="AD12" i="1"/>
  <c r="D5" i="7" s="1"/>
  <c r="AE11" i="1"/>
  <c r="E4" i="7" s="1"/>
  <c r="AC15" i="5"/>
  <c r="Y16" i="5"/>
  <c r="U16" i="5"/>
  <c r="Q16" i="5"/>
  <c r="M16" i="5"/>
  <c r="R16" i="5"/>
  <c r="AB16" i="5"/>
  <c r="X16" i="5"/>
  <c r="T16" i="5"/>
  <c r="P16" i="5"/>
  <c r="L16" i="5"/>
  <c r="Z16" i="5"/>
  <c r="AA16" i="5"/>
  <c r="W16" i="5"/>
  <c r="S16" i="5"/>
  <c r="O16" i="5"/>
  <c r="V16" i="5"/>
  <c r="N16" i="5"/>
  <c r="AC13" i="1"/>
  <c r="A15" i="1"/>
  <c r="AE16" i="6" l="1"/>
  <c r="K9" i="7" s="1"/>
  <c r="AD16" i="6"/>
  <c r="J9" i="7" s="1"/>
  <c r="F8" i="7"/>
  <c r="AE15" i="5"/>
  <c r="H8" i="7" s="1"/>
  <c r="AD15" i="5"/>
  <c r="G8" i="7" s="1"/>
  <c r="C6" i="7"/>
  <c r="AE13" i="1"/>
  <c r="E6" i="7" s="1"/>
  <c r="AD13" i="1"/>
  <c r="D6" i="7" s="1"/>
  <c r="AC16" i="5"/>
  <c r="AC14" i="1"/>
  <c r="A16" i="1"/>
  <c r="F9" i="7" l="1"/>
  <c r="AE16" i="5"/>
  <c r="H9" i="7" s="1"/>
  <c r="AD16" i="5"/>
  <c r="G9" i="7" s="1"/>
  <c r="C7" i="7"/>
  <c r="AE14" i="1"/>
  <c r="E7" i="7" s="1"/>
  <c r="AD14" i="1"/>
  <c r="D7" i="7" s="1"/>
  <c r="AC15" i="1"/>
  <c r="C8" i="7" l="1"/>
  <c r="AE15" i="1"/>
  <c r="E8" i="7" s="1"/>
  <c r="AD15" i="1"/>
  <c r="D8" i="7" s="1"/>
  <c r="AC16" i="1"/>
  <c r="C9" i="7" l="1"/>
  <c r="AE16" i="1"/>
  <c r="E9" i="7" s="1"/>
  <c r="AD16" i="1"/>
  <c r="D9" i="7" s="1"/>
</calcChain>
</file>

<file path=xl/sharedStrings.xml><?xml version="1.0" encoding="utf-8"?>
<sst xmlns="http://schemas.openxmlformats.org/spreadsheetml/2006/main" count="46" uniqueCount="16">
  <si>
    <t>CONTINGENCY: BASE CASE     Plant (MVAR)</t>
  </si>
  <si>
    <t>VOLTAGE SETPOINT-&gt;</t>
  </si>
  <si>
    <t>Min</t>
  </si>
  <si>
    <t>Escenario</t>
  </si>
  <si>
    <t>Panama 115KV</t>
  </si>
  <si>
    <t>Panama II 115KV</t>
  </si>
  <si>
    <t>Chorrera 230KV</t>
  </si>
  <si>
    <t>RESERVA (MVAR)</t>
  </si>
  <si>
    <t>Dif (MVAR)</t>
  </si>
  <si>
    <t>VOLT (PU)</t>
  </si>
  <si>
    <t>BASE Con 4LT</t>
  </si>
  <si>
    <t>ECO-BUR(2C) Con 4LT</t>
  </si>
  <si>
    <t>BASE Sin 4LT</t>
  </si>
  <si>
    <t>VEL-DOM(5A) Con 4LT</t>
  </si>
  <si>
    <t>VEL-DOM(5A) Sin 4LT</t>
  </si>
  <si>
    <t>ECO-BUR(2C) Sin 4LT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</si>
</sst>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b/>
      <sz val="12"/>
      <color indexed="17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1"/>
      <color rgb="FF002C5F"/>
      <name val="Calibri"/>
      <family val="2"/>
      <scheme val="minor"/>
    </font>
    <font>
      <sz val="11"/>
      <color rgb="FF002C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/>
      <top style="medium">
        <color rgb="FF002C5F"/>
      </top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/>
      <top style="dashed">
        <color rgb="FF002C5F"/>
      </top>
      <bottom style="medium">
        <color rgb="FF002C5F"/>
      </bottom>
      <diagonal/>
    </border>
    <border>
      <left/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/>
      <top/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/>
      <top style="dashed">
        <color rgb="FF002C5F"/>
      </top>
      <bottom style="dashed">
        <color rgb="FF002C5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-104.59236907958984</c:v>
                </c:pt>
                <c:pt idx="1">
                  <c:v>-128.21217346191406</c:v>
                </c:pt>
                <c:pt idx="2">
                  <c:v>-147.09019470214844</c:v>
                </c:pt>
                <c:pt idx="3">
                  <c:v>-163.65931701660156</c:v>
                </c:pt>
                <c:pt idx="4">
                  <c:v>-178.86636352539063</c:v>
                </c:pt>
                <c:pt idx="5">
                  <c:v>-192.91184997558594</c:v>
                </c:pt>
                <c:pt idx="6">
                  <c:v>-205.90815734863281</c:v>
                </c:pt>
                <c:pt idx="7">
                  <c:v>-215.76258850097656</c:v>
                </c:pt>
                <c:pt idx="8">
                  <c:v>-223.08073425292969</c:v>
                </c:pt>
                <c:pt idx="9">
                  <c:v>-229.21693420410156</c:v>
                </c:pt>
                <c:pt idx="10">
                  <c:v>-229.93576049804688</c:v>
                </c:pt>
                <c:pt idx="11">
                  <c:v>-220.13027954101563</c:v>
                </c:pt>
                <c:pt idx="12">
                  <c:v>-208.28282165527344</c:v>
                </c:pt>
                <c:pt idx="13">
                  <c:v>-192.21148681640625</c:v>
                </c:pt>
                <c:pt idx="14">
                  <c:v>-172.0028076171875</c:v>
                </c:pt>
                <c:pt idx="15">
                  <c:v>-153.87261962890625</c:v>
                </c:pt>
                <c:pt idx="16">
                  <c:v>-69.543670654296875</c:v>
                </c:pt>
                <c:pt idx="17">
                  <c:v>38.919506072998047</c:v>
                </c:pt>
                <c:pt idx="18">
                  <c:v>101.00399017333984</c:v>
                </c:pt>
                <c:pt idx="19">
                  <c:v>120.24061584472656</c:v>
                </c:pt>
                <c:pt idx="20">
                  <c:v>126.20333099365234</c:v>
                </c:pt>
                <c:pt idx="21">
                  <c:v>133.69197082519531</c:v>
                </c:pt>
                <c:pt idx="22">
                  <c:v>138.40618896484375</c:v>
                </c:pt>
                <c:pt idx="23">
                  <c:v>143.45809936523438</c:v>
                </c:pt>
                <c:pt idx="24">
                  <c:v>147.95750427246094</c:v>
                </c:pt>
                <c:pt idx="25">
                  <c:v>148.88798522949219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E-4DAC-AD30-88158BD14314}"/>
            </c:ext>
          </c:extLst>
        </c:ser>
        <c:ser>
          <c:idx val="1"/>
          <c:order val="1"/>
          <c:tx>
            <c:strRef>
              <c:f>'6002'!$B$12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'6002'!$C$12:$AB$12</c:f>
              <c:numCache>
                <c:formatCode>0.000</c:formatCode>
                <c:ptCount val="26"/>
                <c:pt idx="0">
                  <c:v>-73.879844665527344</c:v>
                </c:pt>
                <c:pt idx="1">
                  <c:v>-101.53286743164063</c:v>
                </c:pt>
                <c:pt idx="2">
                  <c:v>-123.92470550537109</c:v>
                </c:pt>
                <c:pt idx="3">
                  <c:v>-142.0369873046875</c:v>
                </c:pt>
                <c:pt idx="4">
                  <c:v>-157.89508056640625</c:v>
                </c:pt>
                <c:pt idx="5">
                  <c:v>-172.43257141113281</c:v>
                </c:pt>
                <c:pt idx="6">
                  <c:v>-185.96774291992188</c:v>
                </c:pt>
                <c:pt idx="7">
                  <c:v>-197.27009582519531</c:v>
                </c:pt>
                <c:pt idx="8">
                  <c:v>-203.7574462890625</c:v>
                </c:pt>
                <c:pt idx="9">
                  <c:v>-211.11692810058594</c:v>
                </c:pt>
                <c:pt idx="10">
                  <c:v>-217.84527587890625</c:v>
                </c:pt>
                <c:pt idx="11">
                  <c:v>-209.39483642578125</c:v>
                </c:pt>
                <c:pt idx="12">
                  <c:v>-197.61642456054688</c:v>
                </c:pt>
                <c:pt idx="13">
                  <c:v>-181.67765808105469</c:v>
                </c:pt>
                <c:pt idx="14">
                  <c:v>-161.56974792480469</c:v>
                </c:pt>
                <c:pt idx="15">
                  <c:v>-143.54409790039063</c:v>
                </c:pt>
                <c:pt idx="16">
                  <c:v>-66.174026489257813</c:v>
                </c:pt>
                <c:pt idx="17">
                  <c:v>42.297714233398438</c:v>
                </c:pt>
                <c:pt idx="18">
                  <c:v>111.29866027832031</c:v>
                </c:pt>
                <c:pt idx="19">
                  <c:v>135.20722961425781</c:v>
                </c:pt>
                <c:pt idx="20">
                  <c:v>143.4490966796875</c:v>
                </c:pt>
                <c:pt idx="21">
                  <c:v>150.6627197265625</c:v>
                </c:pt>
                <c:pt idx="22">
                  <c:v>156.26773071289063</c:v>
                </c:pt>
                <c:pt idx="23">
                  <c:v>160.05659484863281</c:v>
                </c:pt>
                <c:pt idx="24">
                  <c:v>163.10983276367188</c:v>
                </c:pt>
                <c:pt idx="25">
                  <c:v>162.49530029296875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E-4DAC-AD30-88158BD14314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4">
                  <c:v>79.065093994140625</c:v>
                </c:pt>
                <c:pt idx="5">
                  <c:v>5.0494441986083984</c:v>
                </c:pt>
                <c:pt idx="6">
                  <c:v>-38.895862579345703</c:v>
                </c:pt>
                <c:pt idx="7">
                  <c:v>-76.036956787109375</c:v>
                </c:pt>
                <c:pt idx="8">
                  <c:v>-111.17634582519531</c:v>
                </c:pt>
                <c:pt idx="9">
                  <c:v>-143.02076721191406</c:v>
                </c:pt>
                <c:pt idx="10">
                  <c:v>-147.63902282714844</c:v>
                </c:pt>
                <c:pt idx="11">
                  <c:v>-146.11607360839844</c:v>
                </c:pt>
                <c:pt idx="12">
                  <c:v>-140.70346069335938</c:v>
                </c:pt>
                <c:pt idx="13">
                  <c:v>-129.59681701660156</c:v>
                </c:pt>
                <c:pt idx="14">
                  <c:v>-116.96127319335938</c:v>
                </c:pt>
                <c:pt idx="15">
                  <c:v>-88.224807739257813</c:v>
                </c:pt>
                <c:pt idx="16">
                  <c:v>-56.888633728027344</c:v>
                </c:pt>
                <c:pt idx="17">
                  <c:v>0.66028434038162231</c:v>
                </c:pt>
                <c:pt idx="18">
                  <c:v>111.05609893798828</c:v>
                </c:pt>
                <c:pt idx="19">
                  <c:v>217.11085510253906</c:v>
                </c:pt>
                <c:pt idx="20">
                  <c:v>253.59738159179688</c:v>
                </c:pt>
                <c:pt idx="21">
                  <c:v>291.17437744140625</c:v>
                </c:pt>
                <c:pt idx="22">
                  <c:v>329.8333740234375</c:v>
                </c:pt>
                <c:pt idx="23">
                  <c:v>366.66885375976563</c:v>
                </c:pt>
                <c:pt idx="24">
                  <c:v>401.7708740234375</c:v>
                </c:pt>
                <c:pt idx="25">
                  <c:v>430.99884033203125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E-4DAC-AD30-88158BD14314}"/>
            </c:ext>
          </c:extLst>
        </c:ser>
        <c:ser>
          <c:idx val="4"/>
          <c:order val="4"/>
          <c:tx>
            <c:strRef>
              <c:f>'6002'!$B$15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'6002'!$C$15:$AB$15</c:f>
              <c:numCache>
                <c:formatCode>0.000</c:formatCode>
                <c:ptCount val="26"/>
                <c:pt idx="10">
                  <c:v>-31.903379440307617</c:v>
                </c:pt>
                <c:pt idx="11">
                  <c:v>-54.682182312011719</c:v>
                </c:pt>
                <c:pt idx="12">
                  <c:v>-65.940597534179688</c:v>
                </c:pt>
                <c:pt idx="13">
                  <c:v>-60.881675720214844</c:v>
                </c:pt>
                <c:pt idx="14">
                  <c:v>-53.24688720703125</c:v>
                </c:pt>
                <c:pt idx="15">
                  <c:v>-43.776397705078125</c:v>
                </c:pt>
                <c:pt idx="16">
                  <c:v>-33.030475616455078</c:v>
                </c:pt>
                <c:pt idx="17">
                  <c:v>3.2910358905792236</c:v>
                </c:pt>
                <c:pt idx="18">
                  <c:v>111.05609893798828</c:v>
                </c:pt>
                <c:pt idx="19">
                  <c:v>217.11085510253906</c:v>
                </c:pt>
                <c:pt idx="20">
                  <c:v>253.59742736816406</c:v>
                </c:pt>
                <c:pt idx="21">
                  <c:v>291.17440795898438</c:v>
                </c:pt>
                <c:pt idx="22">
                  <c:v>329.8333740234375</c:v>
                </c:pt>
                <c:pt idx="23">
                  <c:v>366.66888427734375</c:v>
                </c:pt>
                <c:pt idx="24">
                  <c:v>401.77093505859375</c:v>
                </c:pt>
                <c:pt idx="25">
                  <c:v>434.32589721679688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E-4DAC-AD30-88158BD1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'6002'!$B$13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-5.7897367477416992</c:v>
                      </c:pt>
                      <c:pt idx="1">
                        <c:v>-29.285636901855469</c:v>
                      </c:pt>
                      <c:pt idx="2">
                        <c:v>-50.702220916748047</c:v>
                      </c:pt>
                      <c:pt idx="3">
                        <c:v>-70.589859008789063</c:v>
                      </c:pt>
                      <c:pt idx="4">
                        <c:v>-89.215705871582031</c:v>
                      </c:pt>
                      <c:pt idx="5">
                        <c:v>-106.64038848876953</c:v>
                      </c:pt>
                      <c:pt idx="6">
                        <c:v>-124.1893310546875</c:v>
                      </c:pt>
                      <c:pt idx="7">
                        <c:v>-141.91041564941406</c:v>
                      </c:pt>
                      <c:pt idx="8">
                        <c:v>-153.65139770507813</c:v>
                      </c:pt>
                      <c:pt idx="9">
                        <c:v>-163.6705322265625</c:v>
                      </c:pt>
                      <c:pt idx="10">
                        <c:v>-167.10807800292969</c:v>
                      </c:pt>
                      <c:pt idx="11">
                        <c:v>-160.80520629882813</c:v>
                      </c:pt>
                      <c:pt idx="12">
                        <c:v>-152.07366943359375</c:v>
                      </c:pt>
                      <c:pt idx="13">
                        <c:v>-139.16311645507813</c:v>
                      </c:pt>
                      <c:pt idx="14">
                        <c:v>-122.01953125</c:v>
                      </c:pt>
                      <c:pt idx="15">
                        <c:v>-106.99750518798828</c:v>
                      </c:pt>
                      <c:pt idx="16">
                        <c:v>-54.470211029052734</c:v>
                      </c:pt>
                      <c:pt idx="17">
                        <c:v>53.744705200195313</c:v>
                      </c:pt>
                      <c:pt idx="18">
                        <c:v>143.61329650878906</c:v>
                      </c:pt>
                      <c:pt idx="19">
                        <c:v>164.29110717773438</c:v>
                      </c:pt>
                      <c:pt idx="20">
                        <c:v>179.19036865234375</c:v>
                      </c:pt>
                      <c:pt idx="21">
                        <c:v>184.77052307128906</c:v>
                      </c:pt>
                      <c:pt idx="22">
                        <c:v>192.2999267578125</c:v>
                      </c:pt>
                      <c:pt idx="23">
                        <c:v>195.43533325195313</c:v>
                      </c:pt>
                      <c:pt idx="24">
                        <c:v>198.62046813964844</c:v>
                      </c:pt>
                      <c:pt idx="25">
                        <c:v>200.951416015625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BE-4DAC-AD30-88158BD1431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7">
                        <c:v>57.283699035644531</c:v>
                      </c:pt>
                      <c:pt idx="8">
                        <c:v>7.038353443145752</c:v>
                      </c:pt>
                      <c:pt idx="9">
                        <c:v>-32.1156005859375</c:v>
                      </c:pt>
                      <c:pt idx="10">
                        <c:v>-62.520305633544922</c:v>
                      </c:pt>
                      <c:pt idx="11">
                        <c:v>-64.104133605957031</c:v>
                      </c:pt>
                      <c:pt idx="12">
                        <c:v>-62.851406097412109</c:v>
                      </c:pt>
                      <c:pt idx="13">
                        <c:v>-53.133304595947266</c:v>
                      </c:pt>
                      <c:pt idx="14">
                        <c:v>-42.211067199707031</c:v>
                      </c:pt>
                      <c:pt idx="15">
                        <c:v>-30.256021499633789</c:v>
                      </c:pt>
                      <c:pt idx="16">
                        <c:v>-16.788471221923828</c:v>
                      </c:pt>
                      <c:pt idx="17">
                        <c:v>14.000216484069824</c:v>
                      </c:pt>
                      <c:pt idx="18">
                        <c:v>124.11682891845703</c:v>
                      </c:pt>
                      <c:pt idx="19">
                        <c:v>236.7286376953125</c:v>
                      </c:pt>
                      <c:pt idx="20">
                        <c:v>284.71084594726563</c:v>
                      </c:pt>
                      <c:pt idx="21">
                        <c:v>319.65023803710938</c:v>
                      </c:pt>
                      <c:pt idx="22">
                        <c:v>355.63925170898438</c:v>
                      </c:pt>
                      <c:pt idx="23">
                        <c:v>390.57244873046875</c:v>
                      </c:pt>
                      <c:pt idx="24">
                        <c:v>422.71539306640625</c:v>
                      </c:pt>
                      <c:pt idx="25">
                        <c:v>454.17938232421875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2BE-4DAC-AD30-88158BD14314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-104.59236907958984</c:v>
                </c:pt>
                <c:pt idx="1">
                  <c:v>-128.21217346191406</c:v>
                </c:pt>
                <c:pt idx="2">
                  <c:v>-147.09019470214844</c:v>
                </c:pt>
                <c:pt idx="3">
                  <c:v>-163.65931701660156</c:v>
                </c:pt>
                <c:pt idx="4">
                  <c:v>-178.86636352539063</c:v>
                </c:pt>
                <c:pt idx="5">
                  <c:v>-192.91184997558594</c:v>
                </c:pt>
                <c:pt idx="6">
                  <c:v>-205.90815734863281</c:v>
                </c:pt>
                <c:pt idx="7">
                  <c:v>-215.76258850097656</c:v>
                </c:pt>
                <c:pt idx="8">
                  <c:v>-223.08073425292969</c:v>
                </c:pt>
                <c:pt idx="9">
                  <c:v>-229.21693420410156</c:v>
                </c:pt>
                <c:pt idx="10">
                  <c:v>-229.93576049804688</c:v>
                </c:pt>
                <c:pt idx="11">
                  <c:v>-220.13027954101563</c:v>
                </c:pt>
                <c:pt idx="12">
                  <c:v>-208.28282165527344</c:v>
                </c:pt>
                <c:pt idx="13">
                  <c:v>-192.21148681640625</c:v>
                </c:pt>
                <c:pt idx="14">
                  <c:v>-172.0028076171875</c:v>
                </c:pt>
                <c:pt idx="15">
                  <c:v>-153.87261962890625</c:v>
                </c:pt>
                <c:pt idx="16">
                  <c:v>-69.543670654296875</c:v>
                </c:pt>
                <c:pt idx="17">
                  <c:v>38.919506072998047</c:v>
                </c:pt>
                <c:pt idx="18">
                  <c:v>101.00399017333984</c:v>
                </c:pt>
                <c:pt idx="19">
                  <c:v>120.24061584472656</c:v>
                </c:pt>
                <c:pt idx="20">
                  <c:v>126.20333099365234</c:v>
                </c:pt>
                <c:pt idx="21">
                  <c:v>133.69197082519531</c:v>
                </c:pt>
                <c:pt idx="22">
                  <c:v>138.40618896484375</c:v>
                </c:pt>
                <c:pt idx="23">
                  <c:v>143.45809936523438</c:v>
                </c:pt>
                <c:pt idx="24">
                  <c:v>147.95750427246094</c:v>
                </c:pt>
                <c:pt idx="25">
                  <c:v>148.88798522949219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8-4C9B-A1E6-32C523C38B2E}"/>
            </c:ext>
          </c:extLst>
        </c:ser>
        <c:ser>
          <c:idx val="2"/>
          <c:order val="2"/>
          <c:tx>
            <c:strRef>
              <c:f>'6002'!$B$13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'6002'!$C$13:$AB$13</c:f>
              <c:numCache>
                <c:formatCode>0.000</c:formatCode>
                <c:ptCount val="26"/>
                <c:pt idx="0">
                  <c:v>-5.7897367477416992</c:v>
                </c:pt>
                <c:pt idx="1">
                  <c:v>-29.285636901855469</c:v>
                </c:pt>
                <c:pt idx="2">
                  <c:v>-50.702220916748047</c:v>
                </c:pt>
                <c:pt idx="3">
                  <c:v>-70.589859008789063</c:v>
                </c:pt>
                <c:pt idx="4">
                  <c:v>-89.215705871582031</c:v>
                </c:pt>
                <c:pt idx="5">
                  <c:v>-106.64038848876953</c:v>
                </c:pt>
                <c:pt idx="6">
                  <c:v>-124.1893310546875</c:v>
                </c:pt>
                <c:pt idx="7">
                  <c:v>-141.91041564941406</c:v>
                </c:pt>
                <c:pt idx="8">
                  <c:v>-153.65139770507813</c:v>
                </c:pt>
                <c:pt idx="9">
                  <c:v>-163.6705322265625</c:v>
                </c:pt>
                <c:pt idx="10">
                  <c:v>-167.10807800292969</c:v>
                </c:pt>
                <c:pt idx="11">
                  <c:v>-160.80520629882813</c:v>
                </c:pt>
                <c:pt idx="12">
                  <c:v>-152.07366943359375</c:v>
                </c:pt>
                <c:pt idx="13">
                  <c:v>-139.16311645507813</c:v>
                </c:pt>
                <c:pt idx="14">
                  <c:v>-122.01953125</c:v>
                </c:pt>
                <c:pt idx="15">
                  <c:v>-106.99750518798828</c:v>
                </c:pt>
                <c:pt idx="16">
                  <c:v>-54.470211029052734</c:v>
                </c:pt>
                <c:pt idx="17">
                  <c:v>53.744705200195313</c:v>
                </c:pt>
                <c:pt idx="18">
                  <c:v>143.61329650878906</c:v>
                </c:pt>
                <c:pt idx="19">
                  <c:v>164.29110717773438</c:v>
                </c:pt>
                <c:pt idx="20">
                  <c:v>179.19036865234375</c:v>
                </c:pt>
                <c:pt idx="21">
                  <c:v>184.77052307128906</c:v>
                </c:pt>
                <c:pt idx="22">
                  <c:v>192.2999267578125</c:v>
                </c:pt>
                <c:pt idx="23">
                  <c:v>195.43533325195313</c:v>
                </c:pt>
                <c:pt idx="24">
                  <c:v>198.62046813964844</c:v>
                </c:pt>
                <c:pt idx="25">
                  <c:v>200.951416015625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8-4C9B-A1E6-32C523C38B2E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4">
                  <c:v>79.065093994140625</c:v>
                </c:pt>
                <c:pt idx="5">
                  <c:v>5.0494441986083984</c:v>
                </c:pt>
                <c:pt idx="6">
                  <c:v>-38.895862579345703</c:v>
                </c:pt>
                <c:pt idx="7">
                  <c:v>-76.036956787109375</c:v>
                </c:pt>
                <c:pt idx="8">
                  <c:v>-111.17634582519531</c:v>
                </c:pt>
                <c:pt idx="9">
                  <c:v>-143.02076721191406</c:v>
                </c:pt>
                <c:pt idx="10">
                  <c:v>-147.63902282714844</c:v>
                </c:pt>
                <c:pt idx="11">
                  <c:v>-146.11607360839844</c:v>
                </c:pt>
                <c:pt idx="12">
                  <c:v>-140.70346069335938</c:v>
                </c:pt>
                <c:pt idx="13">
                  <c:v>-129.59681701660156</c:v>
                </c:pt>
                <c:pt idx="14">
                  <c:v>-116.96127319335938</c:v>
                </c:pt>
                <c:pt idx="15">
                  <c:v>-88.224807739257813</c:v>
                </c:pt>
                <c:pt idx="16">
                  <c:v>-56.888633728027344</c:v>
                </c:pt>
                <c:pt idx="17">
                  <c:v>0.66028434038162231</c:v>
                </c:pt>
                <c:pt idx="18">
                  <c:v>111.05609893798828</c:v>
                </c:pt>
                <c:pt idx="19">
                  <c:v>217.11085510253906</c:v>
                </c:pt>
                <c:pt idx="20">
                  <c:v>253.59738159179688</c:v>
                </c:pt>
                <c:pt idx="21">
                  <c:v>291.17437744140625</c:v>
                </c:pt>
                <c:pt idx="22">
                  <c:v>329.8333740234375</c:v>
                </c:pt>
                <c:pt idx="23">
                  <c:v>366.66885375976563</c:v>
                </c:pt>
                <c:pt idx="24">
                  <c:v>401.7708740234375</c:v>
                </c:pt>
                <c:pt idx="25">
                  <c:v>430.99884033203125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8-4C9B-A1E6-32C523C38B2E}"/>
            </c:ext>
          </c:extLst>
        </c:ser>
        <c:ser>
          <c:idx val="5"/>
          <c:order val="5"/>
          <c:tx>
            <c:strRef>
              <c:f>'6002'!$B$16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'6002'!$C$16:$AB$16</c:f>
              <c:numCache>
                <c:formatCode>0.000</c:formatCode>
                <c:ptCount val="26"/>
                <c:pt idx="7">
                  <c:v>57.283699035644531</c:v>
                </c:pt>
                <c:pt idx="8">
                  <c:v>7.038353443145752</c:v>
                </c:pt>
                <c:pt idx="9">
                  <c:v>-32.1156005859375</c:v>
                </c:pt>
                <c:pt idx="10">
                  <c:v>-62.520305633544922</c:v>
                </c:pt>
                <c:pt idx="11">
                  <c:v>-64.104133605957031</c:v>
                </c:pt>
                <c:pt idx="12">
                  <c:v>-62.851406097412109</c:v>
                </c:pt>
                <c:pt idx="13">
                  <c:v>-53.133304595947266</c:v>
                </c:pt>
                <c:pt idx="14">
                  <c:v>-42.211067199707031</c:v>
                </c:pt>
                <c:pt idx="15">
                  <c:v>-30.256021499633789</c:v>
                </c:pt>
                <c:pt idx="16">
                  <c:v>-16.788471221923828</c:v>
                </c:pt>
                <c:pt idx="17">
                  <c:v>14.000216484069824</c:v>
                </c:pt>
                <c:pt idx="18">
                  <c:v>124.11682891845703</c:v>
                </c:pt>
                <c:pt idx="19">
                  <c:v>236.7286376953125</c:v>
                </c:pt>
                <c:pt idx="20">
                  <c:v>284.71084594726563</c:v>
                </c:pt>
                <c:pt idx="21">
                  <c:v>319.65023803710938</c:v>
                </c:pt>
                <c:pt idx="22">
                  <c:v>355.63925170898438</c:v>
                </c:pt>
                <c:pt idx="23">
                  <c:v>390.57244873046875</c:v>
                </c:pt>
                <c:pt idx="24">
                  <c:v>422.71539306640625</c:v>
                </c:pt>
                <c:pt idx="25">
                  <c:v>454.17938232421875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8-4C9B-A1E6-32C523C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'6002'!$B$12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-73.879844665527344</c:v>
                      </c:pt>
                      <c:pt idx="1">
                        <c:v>-101.53286743164063</c:v>
                      </c:pt>
                      <c:pt idx="2">
                        <c:v>-123.92470550537109</c:v>
                      </c:pt>
                      <c:pt idx="3">
                        <c:v>-142.0369873046875</c:v>
                      </c:pt>
                      <c:pt idx="4">
                        <c:v>-157.89508056640625</c:v>
                      </c:pt>
                      <c:pt idx="5">
                        <c:v>-172.43257141113281</c:v>
                      </c:pt>
                      <c:pt idx="6">
                        <c:v>-185.96774291992188</c:v>
                      </c:pt>
                      <c:pt idx="7">
                        <c:v>-197.27009582519531</c:v>
                      </c:pt>
                      <c:pt idx="8">
                        <c:v>-203.7574462890625</c:v>
                      </c:pt>
                      <c:pt idx="9">
                        <c:v>-211.11692810058594</c:v>
                      </c:pt>
                      <c:pt idx="10">
                        <c:v>-217.84527587890625</c:v>
                      </c:pt>
                      <c:pt idx="11">
                        <c:v>-209.39483642578125</c:v>
                      </c:pt>
                      <c:pt idx="12">
                        <c:v>-197.61642456054688</c:v>
                      </c:pt>
                      <c:pt idx="13">
                        <c:v>-181.67765808105469</c:v>
                      </c:pt>
                      <c:pt idx="14">
                        <c:v>-161.56974792480469</c:v>
                      </c:pt>
                      <c:pt idx="15">
                        <c:v>-143.54409790039063</c:v>
                      </c:pt>
                      <c:pt idx="16">
                        <c:v>-66.174026489257813</c:v>
                      </c:pt>
                      <c:pt idx="17">
                        <c:v>42.297714233398438</c:v>
                      </c:pt>
                      <c:pt idx="18">
                        <c:v>111.29866027832031</c:v>
                      </c:pt>
                      <c:pt idx="19">
                        <c:v>135.20722961425781</c:v>
                      </c:pt>
                      <c:pt idx="20">
                        <c:v>143.4490966796875</c:v>
                      </c:pt>
                      <c:pt idx="21">
                        <c:v>150.6627197265625</c:v>
                      </c:pt>
                      <c:pt idx="22">
                        <c:v>156.26773071289063</c:v>
                      </c:pt>
                      <c:pt idx="23">
                        <c:v>160.05659484863281</c:v>
                      </c:pt>
                      <c:pt idx="24">
                        <c:v>163.10983276367188</c:v>
                      </c:pt>
                      <c:pt idx="25">
                        <c:v>162.49530029296875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A8-4C9B-A1E6-32C523C38B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0">
                        <c:v>-31.903379440307617</c:v>
                      </c:pt>
                      <c:pt idx="11">
                        <c:v>-54.682182312011719</c:v>
                      </c:pt>
                      <c:pt idx="12">
                        <c:v>-65.940597534179688</c:v>
                      </c:pt>
                      <c:pt idx="13">
                        <c:v>-60.881675720214844</c:v>
                      </c:pt>
                      <c:pt idx="14">
                        <c:v>-53.24688720703125</c:v>
                      </c:pt>
                      <c:pt idx="15">
                        <c:v>-43.776397705078125</c:v>
                      </c:pt>
                      <c:pt idx="16">
                        <c:v>-33.030475616455078</c:v>
                      </c:pt>
                      <c:pt idx="17">
                        <c:v>3.2910358905792236</c:v>
                      </c:pt>
                      <c:pt idx="18">
                        <c:v>111.05609893798828</c:v>
                      </c:pt>
                      <c:pt idx="19">
                        <c:v>217.11085510253906</c:v>
                      </c:pt>
                      <c:pt idx="20">
                        <c:v>253.59742736816406</c:v>
                      </c:pt>
                      <c:pt idx="21">
                        <c:v>291.17440795898438</c:v>
                      </c:pt>
                      <c:pt idx="22">
                        <c:v>329.8333740234375</c:v>
                      </c:pt>
                      <c:pt idx="23">
                        <c:v>366.66888427734375</c:v>
                      </c:pt>
                      <c:pt idx="24">
                        <c:v>401.77093505859375</c:v>
                      </c:pt>
                      <c:pt idx="25">
                        <c:v>434.32589721679688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A8-4C9B-A1E6-32C523C38B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3130307716859397E-2"/>
          <c:y val="0.11880323219026272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-134.84837341308594</c:v>
                </c:pt>
                <c:pt idx="1">
                  <c:v>-156.7813720703125</c:v>
                </c:pt>
                <c:pt idx="2">
                  <c:v>-174.96661376953125</c:v>
                </c:pt>
                <c:pt idx="3">
                  <c:v>-191.01104736328125</c:v>
                </c:pt>
                <c:pt idx="4">
                  <c:v>-205.31327819824219</c:v>
                </c:pt>
                <c:pt idx="5">
                  <c:v>-217.38856506347656</c:v>
                </c:pt>
                <c:pt idx="6">
                  <c:v>-225.65205383300781</c:v>
                </c:pt>
                <c:pt idx="7">
                  <c:v>-232.16111755371094</c:v>
                </c:pt>
                <c:pt idx="8">
                  <c:v>-228.165771484375</c:v>
                </c:pt>
                <c:pt idx="9">
                  <c:v>-218.10604858398438</c:v>
                </c:pt>
                <c:pt idx="10">
                  <c:v>-205.5380859375</c:v>
                </c:pt>
                <c:pt idx="11">
                  <c:v>-192.20059204101563</c:v>
                </c:pt>
                <c:pt idx="12">
                  <c:v>-175.71348571777344</c:v>
                </c:pt>
                <c:pt idx="13">
                  <c:v>-160.70968627929688</c:v>
                </c:pt>
                <c:pt idx="14">
                  <c:v>-145.270263671875</c:v>
                </c:pt>
                <c:pt idx="15">
                  <c:v>-88.457557678222656</c:v>
                </c:pt>
                <c:pt idx="16">
                  <c:v>-21.175437927246094</c:v>
                </c:pt>
                <c:pt idx="17">
                  <c:v>47.5196533203125</c:v>
                </c:pt>
                <c:pt idx="18">
                  <c:v>93.913162231445313</c:v>
                </c:pt>
                <c:pt idx="19">
                  <c:v>113.92205047607422</c:v>
                </c:pt>
                <c:pt idx="20">
                  <c:v>125.75424957275391</c:v>
                </c:pt>
                <c:pt idx="21">
                  <c:v>131.60758972167969</c:v>
                </c:pt>
                <c:pt idx="22">
                  <c:v>138.84744262695313</c:v>
                </c:pt>
                <c:pt idx="23">
                  <c:v>143.33390808105469</c:v>
                </c:pt>
                <c:pt idx="24">
                  <c:v>147.69120788574219</c:v>
                </c:pt>
                <c:pt idx="25">
                  <c:v>152.84214782714844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F70-B495-71D02F776A88}"/>
            </c:ext>
          </c:extLst>
        </c:ser>
        <c:ser>
          <c:idx val="1"/>
          <c:order val="1"/>
          <c:tx>
            <c:strRef>
              <c:f>'6004'!$B$12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'6004'!$C$12:$AB$12</c:f>
              <c:numCache>
                <c:formatCode>0.000</c:formatCode>
                <c:ptCount val="26"/>
                <c:pt idx="0">
                  <c:v>-99.576606750488281</c:v>
                </c:pt>
                <c:pt idx="1">
                  <c:v>-129.26011657714844</c:v>
                </c:pt>
                <c:pt idx="2">
                  <c:v>-150.0809326171875</c:v>
                </c:pt>
                <c:pt idx="3">
                  <c:v>-167.47346496582031</c:v>
                </c:pt>
                <c:pt idx="4">
                  <c:v>-182.9688720703125</c:v>
                </c:pt>
                <c:pt idx="5">
                  <c:v>-196.80757141113281</c:v>
                </c:pt>
                <c:pt idx="6">
                  <c:v>-205.09288024902344</c:v>
                </c:pt>
                <c:pt idx="7">
                  <c:v>-213.77751159667969</c:v>
                </c:pt>
                <c:pt idx="8">
                  <c:v>-218.42842102050781</c:v>
                </c:pt>
                <c:pt idx="9">
                  <c:v>-209.10343933105469</c:v>
                </c:pt>
                <c:pt idx="10">
                  <c:v>-196.61857604980469</c:v>
                </c:pt>
                <c:pt idx="11">
                  <c:v>-183.3985595703125</c:v>
                </c:pt>
                <c:pt idx="12">
                  <c:v>-168.50924682617188</c:v>
                </c:pt>
                <c:pt idx="13">
                  <c:v>-152.088623046875</c:v>
                </c:pt>
                <c:pt idx="14">
                  <c:v>-136.73934936523438</c:v>
                </c:pt>
                <c:pt idx="15">
                  <c:v>-87.971420288085938</c:v>
                </c:pt>
                <c:pt idx="16">
                  <c:v>-20.685758590698242</c:v>
                </c:pt>
                <c:pt idx="17">
                  <c:v>48.012931823730469</c:v>
                </c:pt>
                <c:pt idx="18">
                  <c:v>102.61646270751953</c:v>
                </c:pt>
                <c:pt idx="19">
                  <c:v>122.50514221191406</c:v>
                </c:pt>
                <c:pt idx="20">
                  <c:v>142.48373413085938</c:v>
                </c:pt>
                <c:pt idx="21">
                  <c:v>148.62980651855469</c:v>
                </c:pt>
                <c:pt idx="22">
                  <c:v>156.55879211425781</c:v>
                </c:pt>
                <c:pt idx="23">
                  <c:v>161.14128112792969</c:v>
                </c:pt>
                <c:pt idx="24">
                  <c:v>163.92912292480469</c:v>
                </c:pt>
                <c:pt idx="25">
                  <c:v>167.65226745605469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5-4F70-B495-71D02F776A88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5">
                  <c:v>-10.332639694213867</c:v>
                </c:pt>
                <c:pt idx="6">
                  <c:v>-78.4295654296875</c:v>
                </c:pt>
                <c:pt idx="7">
                  <c:v>-132.20063781738281</c:v>
                </c:pt>
                <c:pt idx="8">
                  <c:v>-152.38682556152344</c:v>
                </c:pt>
                <c:pt idx="9">
                  <c:v>-150.75132751464844</c:v>
                </c:pt>
                <c:pt idx="10">
                  <c:v>-145.21040344238281</c:v>
                </c:pt>
                <c:pt idx="11">
                  <c:v>-135.06761169433594</c:v>
                </c:pt>
                <c:pt idx="12">
                  <c:v>-123.86643981933594</c:v>
                </c:pt>
                <c:pt idx="13">
                  <c:v>-104.95897674560547</c:v>
                </c:pt>
                <c:pt idx="14">
                  <c:v>-80.860389709472656</c:v>
                </c:pt>
                <c:pt idx="15">
                  <c:v>-56.008453369140625</c:v>
                </c:pt>
                <c:pt idx="16">
                  <c:v>-25.761190414428711</c:v>
                </c:pt>
                <c:pt idx="17">
                  <c:v>42.886943817138672</c:v>
                </c:pt>
                <c:pt idx="18">
                  <c:v>112.94683074951172</c:v>
                </c:pt>
                <c:pt idx="19">
                  <c:v>184.41778564453125</c:v>
                </c:pt>
                <c:pt idx="20">
                  <c:v>225.27017211914063</c:v>
                </c:pt>
                <c:pt idx="21">
                  <c:v>255.894287109375</c:v>
                </c:pt>
                <c:pt idx="22">
                  <c:v>286.88565063476563</c:v>
                </c:pt>
                <c:pt idx="23">
                  <c:v>318.36911010742188</c:v>
                </c:pt>
                <c:pt idx="24">
                  <c:v>350.5802001953125</c:v>
                </c:pt>
                <c:pt idx="25">
                  <c:v>380.57144165039063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5-4F70-B495-71D02F776A88}"/>
            </c:ext>
          </c:extLst>
        </c:ser>
        <c:ser>
          <c:idx val="4"/>
          <c:order val="4"/>
          <c:tx>
            <c:strRef>
              <c:f>'6004'!$B$15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'6004'!$C$15:$AB$15</c:f>
              <c:numCache>
                <c:formatCode>0.000</c:formatCode>
                <c:ptCount val="26"/>
                <c:pt idx="10">
                  <c:v>-55.333541870117188</c:v>
                </c:pt>
                <c:pt idx="11">
                  <c:v>-67.827232360839844</c:v>
                </c:pt>
                <c:pt idx="12">
                  <c:v>-62.786602020263672</c:v>
                </c:pt>
                <c:pt idx="13">
                  <c:v>-55.20751953125</c:v>
                </c:pt>
                <c:pt idx="14">
                  <c:v>-46.068305969238281</c:v>
                </c:pt>
                <c:pt idx="15">
                  <c:v>-35.835319519042969</c:v>
                </c:pt>
                <c:pt idx="16">
                  <c:v>-24.465290069580078</c:v>
                </c:pt>
                <c:pt idx="17">
                  <c:v>43.237339019775391</c:v>
                </c:pt>
                <c:pt idx="18">
                  <c:v>113.23716735839844</c:v>
                </c:pt>
                <c:pt idx="19">
                  <c:v>184.650390625</c:v>
                </c:pt>
                <c:pt idx="20">
                  <c:v>225.27017211914063</c:v>
                </c:pt>
                <c:pt idx="21">
                  <c:v>255.894287109375</c:v>
                </c:pt>
                <c:pt idx="22">
                  <c:v>286.88565063476563</c:v>
                </c:pt>
                <c:pt idx="23">
                  <c:v>318.36911010742188</c:v>
                </c:pt>
                <c:pt idx="24">
                  <c:v>350.5802001953125</c:v>
                </c:pt>
                <c:pt idx="25">
                  <c:v>380.57138061523438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5-4F70-B495-71D02F77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'6004'!$B$13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3.994873046875</c:v>
                      </c:pt>
                      <c:pt idx="1">
                        <c:v>-31.774257659912109</c:v>
                      </c:pt>
                      <c:pt idx="2">
                        <c:v>-60.566753387451172</c:v>
                      </c:pt>
                      <c:pt idx="3">
                        <c:v>-85.192802429199219</c:v>
                      </c:pt>
                      <c:pt idx="4">
                        <c:v>-107.01927947998047</c:v>
                      </c:pt>
                      <c:pt idx="5">
                        <c:v>-127.95474243164063</c:v>
                      </c:pt>
                      <c:pt idx="6">
                        <c:v>-149.42636108398438</c:v>
                      </c:pt>
                      <c:pt idx="7">
                        <c:v>-160.59701538085938</c:v>
                      </c:pt>
                      <c:pt idx="8">
                        <c:v>-170.8994140625</c:v>
                      </c:pt>
                      <c:pt idx="9">
                        <c:v>-165.29876708984375</c:v>
                      </c:pt>
                      <c:pt idx="10">
                        <c:v>-157.1812744140625</c:v>
                      </c:pt>
                      <c:pt idx="11">
                        <c:v>-146.32914733886719</c:v>
                      </c:pt>
                      <c:pt idx="12">
                        <c:v>-134.739501953125</c:v>
                      </c:pt>
                      <c:pt idx="13">
                        <c:v>-119.55873107910156</c:v>
                      </c:pt>
                      <c:pt idx="14">
                        <c:v>-106.46543884277344</c:v>
                      </c:pt>
                      <c:pt idx="15">
                        <c:v>-86.295372009277344</c:v>
                      </c:pt>
                      <c:pt idx="16">
                        <c:v>-19.003238677978516</c:v>
                      </c:pt>
                      <c:pt idx="17">
                        <c:v>49.70184326171875</c:v>
                      </c:pt>
                      <c:pt idx="18">
                        <c:v>119.81906890869141</c:v>
                      </c:pt>
                      <c:pt idx="19">
                        <c:v>149.27583312988281</c:v>
                      </c:pt>
                      <c:pt idx="20">
                        <c:v>167.71363830566406</c:v>
                      </c:pt>
                      <c:pt idx="21">
                        <c:v>184.09066772460938</c:v>
                      </c:pt>
                      <c:pt idx="22">
                        <c:v>189.64485168457031</c:v>
                      </c:pt>
                      <c:pt idx="23">
                        <c:v>197.32388305664063</c:v>
                      </c:pt>
                      <c:pt idx="24">
                        <c:v>199.94879150390625</c:v>
                      </c:pt>
                      <c:pt idx="25">
                        <c:v>203.335693359375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D85-4F70-B495-71D02F776A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8">
                        <c:v>-2.2602026462554932</c:v>
                      </c:pt>
                      <c:pt idx="9">
                        <c:v>-63.925331115722656</c:v>
                      </c:pt>
                      <c:pt idx="10">
                        <c:v>-66.920852661132813</c:v>
                      </c:pt>
                      <c:pt idx="11">
                        <c:v>-64.376197814941406</c:v>
                      </c:pt>
                      <c:pt idx="12">
                        <c:v>-55.514698028564453</c:v>
                      </c:pt>
                      <c:pt idx="13">
                        <c:v>-45.11309814453125</c:v>
                      </c:pt>
                      <c:pt idx="14">
                        <c:v>-33.979995727539063</c:v>
                      </c:pt>
                      <c:pt idx="15">
                        <c:v>-21.624174118041992</c:v>
                      </c:pt>
                      <c:pt idx="16">
                        <c:v>-3.1032719612121582</c:v>
                      </c:pt>
                      <c:pt idx="17">
                        <c:v>44.823230743408203</c:v>
                      </c:pt>
                      <c:pt idx="18">
                        <c:v>114.89101409912109</c:v>
                      </c:pt>
                      <c:pt idx="19">
                        <c:v>186.36990356445313</c:v>
                      </c:pt>
                      <c:pt idx="20">
                        <c:v>251.92243957519531</c:v>
                      </c:pt>
                      <c:pt idx="21">
                        <c:v>280.86483764648438</c:v>
                      </c:pt>
                      <c:pt idx="22">
                        <c:v>310.6326904296875</c:v>
                      </c:pt>
                      <c:pt idx="23">
                        <c:v>340.49676513671875</c:v>
                      </c:pt>
                      <c:pt idx="24">
                        <c:v>371.080078125</c:v>
                      </c:pt>
                      <c:pt idx="25">
                        <c:v>400.75640869140625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85-4F70-B495-71D02F776A88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91469198217249E-2"/>
          <c:y val="0.88486686797799252"/>
          <c:w val="0.94749164763968674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4817854564555128E-2"/>
          <c:y val="0.11121321881510526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-134.84837341308594</c:v>
                </c:pt>
                <c:pt idx="1">
                  <c:v>-156.7813720703125</c:v>
                </c:pt>
                <c:pt idx="2">
                  <c:v>-174.96661376953125</c:v>
                </c:pt>
                <c:pt idx="3">
                  <c:v>-191.01104736328125</c:v>
                </c:pt>
                <c:pt idx="4">
                  <c:v>-205.31327819824219</c:v>
                </c:pt>
                <c:pt idx="5">
                  <c:v>-217.38856506347656</c:v>
                </c:pt>
                <c:pt idx="6">
                  <c:v>-225.65205383300781</c:v>
                </c:pt>
                <c:pt idx="7">
                  <c:v>-232.16111755371094</c:v>
                </c:pt>
                <c:pt idx="8">
                  <c:v>-228.165771484375</c:v>
                </c:pt>
                <c:pt idx="9">
                  <c:v>-218.10604858398438</c:v>
                </c:pt>
                <c:pt idx="10">
                  <c:v>-205.5380859375</c:v>
                </c:pt>
                <c:pt idx="11">
                  <c:v>-192.20059204101563</c:v>
                </c:pt>
                <c:pt idx="12">
                  <c:v>-175.71348571777344</c:v>
                </c:pt>
                <c:pt idx="13">
                  <c:v>-160.70968627929688</c:v>
                </c:pt>
                <c:pt idx="14">
                  <c:v>-145.270263671875</c:v>
                </c:pt>
                <c:pt idx="15">
                  <c:v>-88.457557678222656</c:v>
                </c:pt>
                <c:pt idx="16">
                  <c:v>-21.175437927246094</c:v>
                </c:pt>
                <c:pt idx="17">
                  <c:v>47.5196533203125</c:v>
                </c:pt>
                <c:pt idx="18">
                  <c:v>93.913162231445313</c:v>
                </c:pt>
                <c:pt idx="19">
                  <c:v>113.92205047607422</c:v>
                </c:pt>
                <c:pt idx="20">
                  <c:v>125.75424957275391</c:v>
                </c:pt>
                <c:pt idx="21">
                  <c:v>131.60758972167969</c:v>
                </c:pt>
                <c:pt idx="22">
                  <c:v>138.84744262695313</c:v>
                </c:pt>
                <c:pt idx="23">
                  <c:v>143.33390808105469</c:v>
                </c:pt>
                <c:pt idx="24">
                  <c:v>147.69120788574219</c:v>
                </c:pt>
                <c:pt idx="25">
                  <c:v>152.84214782714844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A-4C25-9505-EEDEC8EA132E}"/>
            </c:ext>
          </c:extLst>
        </c:ser>
        <c:ser>
          <c:idx val="2"/>
          <c:order val="2"/>
          <c:tx>
            <c:strRef>
              <c:f>'6004'!$B$13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'6004'!$C$13:$AB$13</c:f>
              <c:numCache>
                <c:formatCode>0.000</c:formatCode>
                <c:ptCount val="26"/>
                <c:pt idx="0">
                  <c:v>3.994873046875</c:v>
                </c:pt>
                <c:pt idx="1">
                  <c:v>-31.774257659912109</c:v>
                </c:pt>
                <c:pt idx="2">
                  <c:v>-60.566753387451172</c:v>
                </c:pt>
                <c:pt idx="3">
                  <c:v>-85.192802429199219</c:v>
                </c:pt>
                <c:pt idx="4">
                  <c:v>-107.01927947998047</c:v>
                </c:pt>
                <c:pt idx="5">
                  <c:v>-127.95474243164063</c:v>
                </c:pt>
                <c:pt idx="6">
                  <c:v>-149.42636108398438</c:v>
                </c:pt>
                <c:pt idx="7">
                  <c:v>-160.59701538085938</c:v>
                </c:pt>
                <c:pt idx="8">
                  <c:v>-170.8994140625</c:v>
                </c:pt>
                <c:pt idx="9">
                  <c:v>-165.29876708984375</c:v>
                </c:pt>
                <c:pt idx="10">
                  <c:v>-157.1812744140625</c:v>
                </c:pt>
                <c:pt idx="11">
                  <c:v>-146.32914733886719</c:v>
                </c:pt>
                <c:pt idx="12">
                  <c:v>-134.739501953125</c:v>
                </c:pt>
                <c:pt idx="13">
                  <c:v>-119.55873107910156</c:v>
                </c:pt>
                <c:pt idx="14">
                  <c:v>-106.46543884277344</c:v>
                </c:pt>
                <c:pt idx="15">
                  <c:v>-86.295372009277344</c:v>
                </c:pt>
                <c:pt idx="16">
                  <c:v>-19.003238677978516</c:v>
                </c:pt>
                <c:pt idx="17">
                  <c:v>49.70184326171875</c:v>
                </c:pt>
                <c:pt idx="18">
                  <c:v>119.81906890869141</c:v>
                </c:pt>
                <c:pt idx="19">
                  <c:v>149.27583312988281</c:v>
                </c:pt>
                <c:pt idx="20">
                  <c:v>167.71363830566406</c:v>
                </c:pt>
                <c:pt idx="21">
                  <c:v>184.09066772460938</c:v>
                </c:pt>
                <c:pt idx="22">
                  <c:v>189.64485168457031</c:v>
                </c:pt>
                <c:pt idx="23">
                  <c:v>197.32388305664063</c:v>
                </c:pt>
                <c:pt idx="24">
                  <c:v>199.94879150390625</c:v>
                </c:pt>
                <c:pt idx="25">
                  <c:v>203.335693359375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A-4C25-9505-EEDEC8EA132E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5">
                  <c:v>-10.332639694213867</c:v>
                </c:pt>
                <c:pt idx="6">
                  <c:v>-78.4295654296875</c:v>
                </c:pt>
                <c:pt idx="7">
                  <c:v>-132.20063781738281</c:v>
                </c:pt>
                <c:pt idx="8">
                  <c:v>-152.38682556152344</c:v>
                </c:pt>
                <c:pt idx="9">
                  <c:v>-150.75132751464844</c:v>
                </c:pt>
                <c:pt idx="10">
                  <c:v>-145.21040344238281</c:v>
                </c:pt>
                <c:pt idx="11">
                  <c:v>-135.06761169433594</c:v>
                </c:pt>
                <c:pt idx="12">
                  <c:v>-123.86643981933594</c:v>
                </c:pt>
                <c:pt idx="13">
                  <c:v>-104.95897674560547</c:v>
                </c:pt>
                <c:pt idx="14">
                  <c:v>-80.860389709472656</c:v>
                </c:pt>
                <c:pt idx="15">
                  <c:v>-56.008453369140625</c:v>
                </c:pt>
                <c:pt idx="16">
                  <c:v>-25.761190414428711</c:v>
                </c:pt>
                <c:pt idx="17">
                  <c:v>42.886943817138672</c:v>
                </c:pt>
                <c:pt idx="18">
                  <c:v>112.94683074951172</c:v>
                </c:pt>
                <c:pt idx="19">
                  <c:v>184.41778564453125</c:v>
                </c:pt>
                <c:pt idx="20">
                  <c:v>225.27017211914063</c:v>
                </c:pt>
                <c:pt idx="21">
                  <c:v>255.894287109375</c:v>
                </c:pt>
                <c:pt idx="22">
                  <c:v>286.88565063476563</c:v>
                </c:pt>
                <c:pt idx="23">
                  <c:v>318.36911010742188</c:v>
                </c:pt>
                <c:pt idx="24">
                  <c:v>350.5802001953125</c:v>
                </c:pt>
                <c:pt idx="25">
                  <c:v>380.57144165039063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A-4C25-9505-EEDEC8EA132E}"/>
            </c:ext>
          </c:extLst>
        </c:ser>
        <c:ser>
          <c:idx val="5"/>
          <c:order val="5"/>
          <c:tx>
            <c:strRef>
              <c:f>'6004'!$B$16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'6004'!$C$16:$AB$16</c:f>
              <c:numCache>
                <c:formatCode>0.000</c:formatCode>
                <c:ptCount val="26"/>
                <c:pt idx="8">
                  <c:v>-2.2602026462554932</c:v>
                </c:pt>
                <c:pt idx="9">
                  <c:v>-63.925331115722656</c:v>
                </c:pt>
                <c:pt idx="10">
                  <c:v>-66.920852661132813</c:v>
                </c:pt>
                <c:pt idx="11">
                  <c:v>-64.376197814941406</c:v>
                </c:pt>
                <c:pt idx="12">
                  <c:v>-55.514698028564453</c:v>
                </c:pt>
                <c:pt idx="13">
                  <c:v>-45.11309814453125</c:v>
                </c:pt>
                <c:pt idx="14">
                  <c:v>-33.979995727539063</c:v>
                </c:pt>
                <c:pt idx="15">
                  <c:v>-21.624174118041992</c:v>
                </c:pt>
                <c:pt idx="16">
                  <c:v>-3.1032719612121582</c:v>
                </c:pt>
                <c:pt idx="17">
                  <c:v>44.823230743408203</c:v>
                </c:pt>
                <c:pt idx="18">
                  <c:v>114.89101409912109</c:v>
                </c:pt>
                <c:pt idx="19">
                  <c:v>186.36990356445313</c:v>
                </c:pt>
                <c:pt idx="20">
                  <c:v>251.92243957519531</c:v>
                </c:pt>
                <c:pt idx="21">
                  <c:v>280.86483764648438</c:v>
                </c:pt>
                <c:pt idx="22">
                  <c:v>310.6326904296875</c:v>
                </c:pt>
                <c:pt idx="23">
                  <c:v>340.49676513671875</c:v>
                </c:pt>
                <c:pt idx="24">
                  <c:v>371.080078125</c:v>
                </c:pt>
                <c:pt idx="25">
                  <c:v>400.75640869140625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A-4C25-9505-EEDEC8EA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'6004'!$B$12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-99.576606750488281</c:v>
                      </c:pt>
                      <c:pt idx="1">
                        <c:v>-129.26011657714844</c:v>
                      </c:pt>
                      <c:pt idx="2">
                        <c:v>-150.0809326171875</c:v>
                      </c:pt>
                      <c:pt idx="3">
                        <c:v>-167.47346496582031</c:v>
                      </c:pt>
                      <c:pt idx="4">
                        <c:v>-182.9688720703125</c:v>
                      </c:pt>
                      <c:pt idx="5">
                        <c:v>-196.80757141113281</c:v>
                      </c:pt>
                      <c:pt idx="6">
                        <c:v>-205.09288024902344</c:v>
                      </c:pt>
                      <c:pt idx="7">
                        <c:v>-213.77751159667969</c:v>
                      </c:pt>
                      <c:pt idx="8">
                        <c:v>-218.42842102050781</c:v>
                      </c:pt>
                      <c:pt idx="9">
                        <c:v>-209.10343933105469</c:v>
                      </c:pt>
                      <c:pt idx="10">
                        <c:v>-196.61857604980469</c:v>
                      </c:pt>
                      <c:pt idx="11">
                        <c:v>-183.3985595703125</c:v>
                      </c:pt>
                      <c:pt idx="12">
                        <c:v>-168.50924682617188</c:v>
                      </c:pt>
                      <c:pt idx="13">
                        <c:v>-152.088623046875</c:v>
                      </c:pt>
                      <c:pt idx="14">
                        <c:v>-136.73934936523438</c:v>
                      </c:pt>
                      <c:pt idx="15">
                        <c:v>-87.971420288085938</c:v>
                      </c:pt>
                      <c:pt idx="16">
                        <c:v>-20.685758590698242</c:v>
                      </c:pt>
                      <c:pt idx="17">
                        <c:v>48.012931823730469</c:v>
                      </c:pt>
                      <c:pt idx="18">
                        <c:v>102.61646270751953</c:v>
                      </c:pt>
                      <c:pt idx="19">
                        <c:v>122.50514221191406</c:v>
                      </c:pt>
                      <c:pt idx="20">
                        <c:v>142.48373413085938</c:v>
                      </c:pt>
                      <c:pt idx="21">
                        <c:v>148.62980651855469</c:v>
                      </c:pt>
                      <c:pt idx="22">
                        <c:v>156.55879211425781</c:v>
                      </c:pt>
                      <c:pt idx="23">
                        <c:v>161.14128112792969</c:v>
                      </c:pt>
                      <c:pt idx="24">
                        <c:v>163.92912292480469</c:v>
                      </c:pt>
                      <c:pt idx="25">
                        <c:v>167.65226745605469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80A-4C25-9505-EEDEC8EA13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0">
                        <c:v>-55.333541870117188</c:v>
                      </c:pt>
                      <c:pt idx="11">
                        <c:v>-67.827232360839844</c:v>
                      </c:pt>
                      <c:pt idx="12">
                        <c:v>-62.786602020263672</c:v>
                      </c:pt>
                      <c:pt idx="13">
                        <c:v>-55.20751953125</c:v>
                      </c:pt>
                      <c:pt idx="14">
                        <c:v>-46.068305969238281</c:v>
                      </c:pt>
                      <c:pt idx="15">
                        <c:v>-35.835319519042969</c:v>
                      </c:pt>
                      <c:pt idx="16">
                        <c:v>-24.465290069580078</c:v>
                      </c:pt>
                      <c:pt idx="17">
                        <c:v>43.237339019775391</c:v>
                      </c:pt>
                      <c:pt idx="18">
                        <c:v>113.23716735839844</c:v>
                      </c:pt>
                      <c:pt idx="19">
                        <c:v>184.650390625</c:v>
                      </c:pt>
                      <c:pt idx="20">
                        <c:v>225.27017211914063</c:v>
                      </c:pt>
                      <c:pt idx="21">
                        <c:v>255.894287109375</c:v>
                      </c:pt>
                      <c:pt idx="22">
                        <c:v>286.88565063476563</c:v>
                      </c:pt>
                      <c:pt idx="23">
                        <c:v>318.36911010742188</c:v>
                      </c:pt>
                      <c:pt idx="24">
                        <c:v>350.5802001953125</c:v>
                      </c:pt>
                      <c:pt idx="25">
                        <c:v>380.57138061523438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0A-4C25-9505-EEDEC8EA13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6750284391501E-2"/>
          <c:y val="0.88486686797799252"/>
          <c:w val="0.94411655394429528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0">
                  <c:v>96.71209716796875</c:v>
                </c:pt>
                <c:pt idx="1">
                  <c:v>25.381397247314453</c:v>
                </c:pt>
                <c:pt idx="2">
                  <c:v>-41.585262298583984</c:v>
                </c:pt>
                <c:pt idx="3">
                  <c:v>-102.85297393798828</c:v>
                </c:pt>
                <c:pt idx="4">
                  <c:v>-154.02215576171875</c:v>
                </c:pt>
                <c:pt idx="5">
                  <c:v>-190.98294067382813</c:v>
                </c:pt>
                <c:pt idx="6">
                  <c:v>-218.37458801269531</c:v>
                </c:pt>
                <c:pt idx="7">
                  <c:v>-240.919921875</c:v>
                </c:pt>
                <c:pt idx="8">
                  <c:v>-260.25433349609375</c:v>
                </c:pt>
                <c:pt idx="9">
                  <c:v>-272.4525146484375</c:v>
                </c:pt>
                <c:pt idx="10">
                  <c:v>-281.17605590820313</c:v>
                </c:pt>
                <c:pt idx="11">
                  <c:v>-285.96185302734375</c:v>
                </c:pt>
                <c:pt idx="12">
                  <c:v>-286.24609375</c:v>
                </c:pt>
                <c:pt idx="13">
                  <c:v>-266.06906127929688</c:v>
                </c:pt>
                <c:pt idx="14">
                  <c:v>-235.5914306640625</c:v>
                </c:pt>
                <c:pt idx="15">
                  <c:v>-207.3416748046875</c:v>
                </c:pt>
                <c:pt idx="16">
                  <c:v>-133.12734985351563</c:v>
                </c:pt>
                <c:pt idx="17">
                  <c:v>-16.347984313964844</c:v>
                </c:pt>
                <c:pt idx="18">
                  <c:v>102.87596130371094</c:v>
                </c:pt>
                <c:pt idx="19">
                  <c:v>132.85345458984375</c:v>
                </c:pt>
                <c:pt idx="20">
                  <c:v>141.7476806640625</c:v>
                </c:pt>
                <c:pt idx="21">
                  <c:v>147.83621215820313</c:v>
                </c:pt>
                <c:pt idx="22">
                  <c:v>154.88082885742188</c:v>
                </c:pt>
                <c:pt idx="23">
                  <c:v>161.33306884765625</c:v>
                </c:pt>
                <c:pt idx="24">
                  <c:v>164.50376892089844</c:v>
                </c:pt>
                <c:pt idx="25">
                  <c:v>166.75712585449219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C85-933B-B45521BE0FB1}"/>
            </c:ext>
          </c:extLst>
        </c:ser>
        <c:ser>
          <c:idx val="1"/>
          <c:order val="1"/>
          <c:tx>
            <c:strRef>
              <c:f>'6005'!$B$12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'6005'!$C$12:$AB$12</c:f>
              <c:numCache>
                <c:formatCode>0.000</c:formatCode>
                <c:ptCount val="26"/>
                <c:pt idx="0">
                  <c:v>165.95899963378906</c:v>
                </c:pt>
                <c:pt idx="1">
                  <c:v>91.910064697265625</c:v>
                </c:pt>
                <c:pt idx="2">
                  <c:v>16.684944152832031</c:v>
                </c:pt>
                <c:pt idx="3">
                  <c:v>-51.953704833984375</c:v>
                </c:pt>
                <c:pt idx="4">
                  <c:v>-113.00245666503906</c:v>
                </c:pt>
                <c:pt idx="5">
                  <c:v>-157.07217407226563</c:v>
                </c:pt>
                <c:pt idx="6">
                  <c:v>-188.81118774414063</c:v>
                </c:pt>
                <c:pt idx="7">
                  <c:v>-213.19914245605469</c:v>
                </c:pt>
                <c:pt idx="8">
                  <c:v>-233.73197937011719</c:v>
                </c:pt>
                <c:pt idx="9">
                  <c:v>-248.74920654296875</c:v>
                </c:pt>
                <c:pt idx="10">
                  <c:v>-257.93118286132813</c:v>
                </c:pt>
                <c:pt idx="11">
                  <c:v>-263.2518310546875</c:v>
                </c:pt>
                <c:pt idx="12">
                  <c:v>-265.20205688476563</c:v>
                </c:pt>
                <c:pt idx="13">
                  <c:v>-253.98512268066406</c:v>
                </c:pt>
                <c:pt idx="14">
                  <c:v>-223.75462341308594</c:v>
                </c:pt>
                <c:pt idx="15">
                  <c:v>-195.7369384765625</c:v>
                </c:pt>
                <c:pt idx="16">
                  <c:v>-132.21377563476563</c:v>
                </c:pt>
                <c:pt idx="17">
                  <c:v>-15.413780212402344</c:v>
                </c:pt>
                <c:pt idx="18">
                  <c:v>103.83370208740234</c:v>
                </c:pt>
                <c:pt idx="19">
                  <c:v>152.24110412597656</c:v>
                </c:pt>
                <c:pt idx="20">
                  <c:v>160.59552001953125</c:v>
                </c:pt>
                <c:pt idx="21">
                  <c:v>168.09837341308594</c:v>
                </c:pt>
                <c:pt idx="22">
                  <c:v>173.59288024902344</c:v>
                </c:pt>
                <c:pt idx="23">
                  <c:v>178.59375</c:v>
                </c:pt>
                <c:pt idx="24">
                  <c:v>180.20599365234375</c:v>
                </c:pt>
                <c:pt idx="25">
                  <c:v>181.35476684570313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0-4C85-933B-B45521BE0FB1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3">
                  <c:v>274.5894775390625</c:v>
                </c:pt>
                <c:pt idx="4">
                  <c:v>137.983154296875</c:v>
                </c:pt>
                <c:pt idx="5">
                  <c:v>44.354595184326172</c:v>
                </c:pt>
                <c:pt idx="6">
                  <c:v>-27.281375885009766</c:v>
                </c:pt>
                <c:pt idx="7">
                  <c:v>-79.959632873535156</c:v>
                </c:pt>
                <c:pt idx="8">
                  <c:v>-128.26495361328125</c:v>
                </c:pt>
                <c:pt idx="9">
                  <c:v>-164.47636413574219</c:v>
                </c:pt>
                <c:pt idx="10">
                  <c:v>-163.39761352539063</c:v>
                </c:pt>
                <c:pt idx="11">
                  <c:v>-156.78187561035156</c:v>
                </c:pt>
                <c:pt idx="12">
                  <c:v>-143.98393249511719</c:v>
                </c:pt>
                <c:pt idx="13">
                  <c:v>-130.20001220703125</c:v>
                </c:pt>
                <c:pt idx="14">
                  <c:v>-114.62351226806641</c:v>
                </c:pt>
                <c:pt idx="15">
                  <c:v>-71.367027282714844</c:v>
                </c:pt>
                <c:pt idx="16">
                  <c:v>3.6796684265136719</c:v>
                </c:pt>
                <c:pt idx="17">
                  <c:v>120.17406463623047</c:v>
                </c:pt>
                <c:pt idx="18">
                  <c:v>239.113037109375</c:v>
                </c:pt>
                <c:pt idx="19">
                  <c:v>310.3076171875</c:v>
                </c:pt>
                <c:pt idx="20">
                  <c:v>363.38909912109375</c:v>
                </c:pt>
                <c:pt idx="21">
                  <c:v>416.00259399414063</c:v>
                </c:pt>
                <c:pt idx="22">
                  <c:v>438.10791015625</c:v>
                </c:pt>
                <c:pt idx="23">
                  <c:v>459.4456787109375</c:v>
                </c:pt>
                <c:pt idx="24">
                  <c:v>466.08706665039063</c:v>
                </c:pt>
                <c:pt idx="25">
                  <c:v>463.92379760742188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0-4C85-933B-B45521BE0FB1}"/>
            </c:ext>
          </c:extLst>
        </c:ser>
        <c:ser>
          <c:idx val="4"/>
          <c:order val="4"/>
          <c:tx>
            <c:strRef>
              <c:f>'6005'!$B$15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'6005'!$C$15:$AB$15</c:f>
              <c:numCache>
                <c:formatCode>0.000</c:formatCode>
                <c:ptCount val="26"/>
                <c:pt idx="9">
                  <c:v>-2.5101971626281738</c:v>
                </c:pt>
                <c:pt idx="10">
                  <c:v>-51.667030334472656</c:v>
                </c:pt>
                <c:pt idx="11">
                  <c:v>-65.345985412597656</c:v>
                </c:pt>
                <c:pt idx="12">
                  <c:v>-63.042766571044922</c:v>
                </c:pt>
                <c:pt idx="13">
                  <c:v>-55.083835601806641</c:v>
                </c:pt>
                <c:pt idx="14">
                  <c:v>-45.158119201660156</c:v>
                </c:pt>
                <c:pt idx="15">
                  <c:v>-33.310321807861328</c:v>
                </c:pt>
                <c:pt idx="16">
                  <c:v>9.7847785949707031</c:v>
                </c:pt>
                <c:pt idx="17">
                  <c:v>120.17406463623047</c:v>
                </c:pt>
                <c:pt idx="18">
                  <c:v>239.113037109375</c:v>
                </c:pt>
                <c:pt idx="19">
                  <c:v>310.3076171875</c:v>
                </c:pt>
                <c:pt idx="20">
                  <c:v>363.38909912109375</c:v>
                </c:pt>
                <c:pt idx="21">
                  <c:v>417.19354248046875</c:v>
                </c:pt>
                <c:pt idx="22">
                  <c:v>468.31503295898438</c:v>
                </c:pt>
                <c:pt idx="23">
                  <c:v>518.9609375</c:v>
                </c:pt>
                <c:pt idx="24">
                  <c:v>527.30828857421875</c:v>
                </c:pt>
                <c:pt idx="25">
                  <c:v>522.31976318359375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0-4C85-933B-B45521BE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'6005'!$B$13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">
                        <c:v>174.35346984863281</c:v>
                      </c:pt>
                      <c:pt idx="2">
                        <c:v>100.03840637207031</c:v>
                      </c:pt>
                      <c:pt idx="3">
                        <c:v>37.504318237304688</c:v>
                      </c:pt>
                      <c:pt idx="4">
                        <c:v>-14.93202018737793</c:v>
                      </c:pt>
                      <c:pt idx="5">
                        <c:v>-57.769702911376953</c:v>
                      </c:pt>
                      <c:pt idx="6">
                        <c:v>-93.756759643554688</c:v>
                      </c:pt>
                      <c:pt idx="7">
                        <c:v>-124.83102416992188</c:v>
                      </c:pt>
                      <c:pt idx="8">
                        <c:v>-151.977294921875</c:v>
                      </c:pt>
                      <c:pt idx="9">
                        <c:v>-177.71583557128906</c:v>
                      </c:pt>
                      <c:pt idx="10">
                        <c:v>-195.05026245117188</c:v>
                      </c:pt>
                      <c:pt idx="11">
                        <c:v>-205.61778259277344</c:v>
                      </c:pt>
                      <c:pt idx="12">
                        <c:v>-213.67025756835938</c:v>
                      </c:pt>
                      <c:pt idx="13">
                        <c:v>-194.0584716796875</c:v>
                      </c:pt>
                      <c:pt idx="14">
                        <c:v>-172.14653015136719</c:v>
                      </c:pt>
                      <c:pt idx="15">
                        <c:v>-145.07723999023438</c:v>
                      </c:pt>
                      <c:pt idx="16">
                        <c:v>-101.59292602539063</c:v>
                      </c:pt>
                      <c:pt idx="17">
                        <c:v>14.666160583496094</c:v>
                      </c:pt>
                      <c:pt idx="18">
                        <c:v>133.37802124023438</c:v>
                      </c:pt>
                      <c:pt idx="19">
                        <c:v>194.20196533203125</c:v>
                      </c:pt>
                      <c:pt idx="20">
                        <c:v>201.49252319335938</c:v>
                      </c:pt>
                      <c:pt idx="21">
                        <c:v>209.104248046875</c:v>
                      </c:pt>
                      <c:pt idx="22">
                        <c:v>213.49098205566406</c:v>
                      </c:pt>
                      <c:pt idx="23">
                        <c:v>219.46403503417969</c:v>
                      </c:pt>
                      <c:pt idx="24">
                        <c:v>223.67877197265625</c:v>
                      </c:pt>
                      <c:pt idx="25">
                        <c:v>225.05316162109375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10-4C85-933B-B45521BE0F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'6005'!$C$16:$W$16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5">
                        <c:v>212.315673828125</c:v>
                      </c:pt>
                      <c:pt idx="6">
                        <c:v>110.86093139648438</c:v>
                      </c:pt>
                      <c:pt idx="7">
                        <c:v>38.021053314208984</c:v>
                      </c:pt>
                      <c:pt idx="8">
                        <c:v>-15.12868595123291</c:v>
                      </c:pt>
                      <c:pt idx="9">
                        <c:v>-62.674610137939453</c:v>
                      </c:pt>
                      <c:pt idx="10">
                        <c:v>-69.098594665527344</c:v>
                      </c:pt>
                      <c:pt idx="11">
                        <c:v>-66.708335876464844</c:v>
                      </c:pt>
                      <c:pt idx="12">
                        <c:v>-56.013256072998047</c:v>
                      </c:pt>
                      <c:pt idx="13">
                        <c:v>-43.569095611572266</c:v>
                      </c:pt>
                      <c:pt idx="14">
                        <c:v>-30.257904052734375</c:v>
                      </c:pt>
                      <c:pt idx="15">
                        <c:v>-15.046389579772949</c:v>
                      </c:pt>
                      <c:pt idx="16">
                        <c:v>47.446311950683594</c:v>
                      </c:pt>
                      <c:pt idx="17">
                        <c:v>163.10404968261719</c:v>
                      </c:pt>
                      <c:pt idx="18">
                        <c:v>281.2353515625</c:v>
                      </c:pt>
                      <c:pt idx="19">
                        <c:v>355.08969116210938</c:v>
                      </c:pt>
                      <c:pt idx="20">
                        <c:v>404.58493041992188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10-4C85-933B-B45521BE0FB1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0">
                  <c:v>96.71209716796875</c:v>
                </c:pt>
                <c:pt idx="1">
                  <c:v>25.381397247314453</c:v>
                </c:pt>
                <c:pt idx="2">
                  <c:v>-41.585262298583984</c:v>
                </c:pt>
                <c:pt idx="3">
                  <c:v>-102.85297393798828</c:v>
                </c:pt>
                <c:pt idx="4">
                  <c:v>-154.02215576171875</c:v>
                </c:pt>
                <c:pt idx="5">
                  <c:v>-190.98294067382813</c:v>
                </c:pt>
                <c:pt idx="6">
                  <c:v>-218.37458801269531</c:v>
                </c:pt>
                <c:pt idx="7">
                  <c:v>-240.919921875</c:v>
                </c:pt>
                <c:pt idx="8">
                  <c:v>-260.25433349609375</c:v>
                </c:pt>
                <c:pt idx="9">
                  <c:v>-272.4525146484375</c:v>
                </c:pt>
                <c:pt idx="10">
                  <c:v>-281.17605590820313</c:v>
                </c:pt>
                <c:pt idx="11">
                  <c:v>-285.96185302734375</c:v>
                </c:pt>
                <c:pt idx="12">
                  <c:v>-286.24609375</c:v>
                </c:pt>
                <c:pt idx="13">
                  <c:v>-266.06906127929688</c:v>
                </c:pt>
                <c:pt idx="14">
                  <c:v>-235.5914306640625</c:v>
                </c:pt>
                <c:pt idx="15">
                  <c:v>-207.3416748046875</c:v>
                </c:pt>
                <c:pt idx="16">
                  <c:v>-133.12734985351563</c:v>
                </c:pt>
                <c:pt idx="17">
                  <c:v>-16.347984313964844</c:v>
                </c:pt>
                <c:pt idx="18">
                  <c:v>102.87596130371094</c:v>
                </c:pt>
                <c:pt idx="19">
                  <c:v>132.85345458984375</c:v>
                </c:pt>
                <c:pt idx="20">
                  <c:v>141.7476806640625</c:v>
                </c:pt>
                <c:pt idx="21">
                  <c:v>147.83621215820313</c:v>
                </c:pt>
                <c:pt idx="22">
                  <c:v>154.88082885742188</c:v>
                </c:pt>
                <c:pt idx="23">
                  <c:v>161.33306884765625</c:v>
                </c:pt>
                <c:pt idx="24">
                  <c:v>164.50376892089844</c:v>
                </c:pt>
                <c:pt idx="25">
                  <c:v>166.75712585449219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1-4F53-A255-C62C4EA6D48E}"/>
            </c:ext>
          </c:extLst>
        </c:ser>
        <c:ser>
          <c:idx val="2"/>
          <c:order val="2"/>
          <c:tx>
            <c:strRef>
              <c:f>'6005'!$B$13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'6005'!$C$13:$AB$13</c:f>
              <c:numCache>
                <c:formatCode>0.000</c:formatCode>
                <c:ptCount val="26"/>
                <c:pt idx="1">
                  <c:v>174.35346984863281</c:v>
                </c:pt>
                <c:pt idx="2">
                  <c:v>100.03840637207031</c:v>
                </c:pt>
                <c:pt idx="3">
                  <c:v>37.504318237304688</c:v>
                </c:pt>
                <c:pt idx="4">
                  <c:v>-14.93202018737793</c:v>
                </c:pt>
                <c:pt idx="5">
                  <c:v>-57.769702911376953</c:v>
                </c:pt>
                <c:pt idx="6">
                  <c:v>-93.756759643554688</c:v>
                </c:pt>
                <c:pt idx="7">
                  <c:v>-124.83102416992188</c:v>
                </c:pt>
                <c:pt idx="8">
                  <c:v>-151.977294921875</c:v>
                </c:pt>
                <c:pt idx="9">
                  <c:v>-177.71583557128906</c:v>
                </c:pt>
                <c:pt idx="10">
                  <c:v>-195.05026245117188</c:v>
                </c:pt>
                <c:pt idx="11">
                  <c:v>-205.61778259277344</c:v>
                </c:pt>
                <c:pt idx="12">
                  <c:v>-213.67025756835938</c:v>
                </c:pt>
                <c:pt idx="13">
                  <c:v>-194.0584716796875</c:v>
                </c:pt>
                <c:pt idx="14">
                  <c:v>-172.14653015136719</c:v>
                </c:pt>
                <c:pt idx="15">
                  <c:v>-145.07723999023438</c:v>
                </c:pt>
                <c:pt idx="16">
                  <c:v>-101.59292602539063</c:v>
                </c:pt>
                <c:pt idx="17">
                  <c:v>14.666160583496094</c:v>
                </c:pt>
                <c:pt idx="18">
                  <c:v>133.37802124023438</c:v>
                </c:pt>
                <c:pt idx="19">
                  <c:v>194.20196533203125</c:v>
                </c:pt>
                <c:pt idx="20">
                  <c:v>201.49252319335938</c:v>
                </c:pt>
                <c:pt idx="21">
                  <c:v>209.104248046875</c:v>
                </c:pt>
                <c:pt idx="22">
                  <c:v>213.49098205566406</c:v>
                </c:pt>
                <c:pt idx="23">
                  <c:v>219.46403503417969</c:v>
                </c:pt>
                <c:pt idx="24">
                  <c:v>223.67877197265625</c:v>
                </c:pt>
                <c:pt idx="25">
                  <c:v>225.05316162109375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1-4F53-A255-C62C4EA6D48E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3">
                  <c:v>274.5894775390625</c:v>
                </c:pt>
                <c:pt idx="4">
                  <c:v>137.983154296875</c:v>
                </c:pt>
                <c:pt idx="5">
                  <c:v>44.354595184326172</c:v>
                </c:pt>
                <c:pt idx="6">
                  <c:v>-27.281375885009766</c:v>
                </c:pt>
                <c:pt idx="7">
                  <c:v>-79.959632873535156</c:v>
                </c:pt>
                <c:pt idx="8">
                  <c:v>-128.26495361328125</c:v>
                </c:pt>
                <c:pt idx="9">
                  <c:v>-164.47636413574219</c:v>
                </c:pt>
                <c:pt idx="10">
                  <c:v>-163.39761352539063</c:v>
                </c:pt>
                <c:pt idx="11">
                  <c:v>-156.78187561035156</c:v>
                </c:pt>
                <c:pt idx="12">
                  <c:v>-143.98393249511719</c:v>
                </c:pt>
                <c:pt idx="13">
                  <c:v>-130.20001220703125</c:v>
                </c:pt>
                <c:pt idx="14">
                  <c:v>-114.62351226806641</c:v>
                </c:pt>
                <c:pt idx="15">
                  <c:v>-71.367027282714844</c:v>
                </c:pt>
                <c:pt idx="16">
                  <c:v>3.6796684265136719</c:v>
                </c:pt>
                <c:pt idx="17">
                  <c:v>120.17406463623047</c:v>
                </c:pt>
                <c:pt idx="18">
                  <c:v>239.113037109375</c:v>
                </c:pt>
                <c:pt idx="19">
                  <c:v>310.3076171875</c:v>
                </c:pt>
                <c:pt idx="20">
                  <c:v>363.38909912109375</c:v>
                </c:pt>
                <c:pt idx="21">
                  <c:v>416.00259399414063</c:v>
                </c:pt>
                <c:pt idx="22">
                  <c:v>438.10791015625</c:v>
                </c:pt>
                <c:pt idx="23">
                  <c:v>459.4456787109375</c:v>
                </c:pt>
                <c:pt idx="24">
                  <c:v>466.08706665039063</c:v>
                </c:pt>
                <c:pt idx="25">
                  <c:v>463.92379760742188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1-4F53-A255-C62C4EA6D48E}"/>
            </c:ext>
          </c:extLst>
        </c:ser>
        <c:ser>
          <c:idx val="5"/>
          <c:order val="5"/>
          <c:tx>
            <c:strRef>
              <c:f>'6005'!$B$16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'6005'!$C$16:$W$16</c:f>
              <c:numCache>
                <c:formatCode>0.000</c:formatCode>
                <c:ptCount val="21"/>
                <c:pt idx="5">
                  <c:v>212.315673828125</c:v>
                </c:pt>
                <c:pt idx="6">
                  <c:v>110.86093139648438</c:v>
                </c:pt>
                <c:pt idx="7">
                  <c:v>38.021053314208984</c:v>
                </c:pt>
                <c:pt idx="8">
                  <c:v>-15.12868595123291</c:v>
                </c:pt>
                <c:pt idx="9">
                  <c:v>-62.674610137939453</c:v>
                </c:pt>
                <c:pt idx="10">
                  <c:v>-69.098594665527344</c:v>
                </c:pt>
                <c:pt idx="11">
                  <c:v>-66.708335876464844</c:v>
                </c:pt>
                <c:pt idx="12">
                  <c:v>-56.013256072998047</c:v>
                </c:pt>
                <c:pt idx="13">
                  <c:v>-43.569095611572266</c:v>
                </c:pt>
                <c:pt idx="14">
                  <c:v>-30.257904052734375</c:v>
                </c:pt>
                <c:pt idx="15">
                  <c:v>-15.046389579772949</c:v>
                </c:pt>
                <c:pt idx="16">
                  <c:v>47.446311950683594</c:v>
                </c:pt>
                <c:pt idx="17">
                  <c:v>163.10404968261719</c:v>
                </c:pt>
                <c:pt idx="18">
                  <c:v>281.2353515625</c:v>
                </c:pt>
                <c:pt idx="19">
                  <c:v>355.08969116210938</c:v>
                </c:pt>
                <c:pt idx="20">
                  <c:v>404.58493041992188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F1-4F53-A255-C62C4E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'6005'!$B$12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165.95899963378906</c:v>
                      </c:pt>
                      <c:pt idx="1">
                        <c:v>91.910064697265625</c:v>
                      </c:pt>
                      <c:pt idx="2">
                        <c:v>16.684944152832031</c:v>
                      </c:pt>
                      <c:pt idx="3">
                        <c:v>-51.953704833984375</c:v>
                      </c:pt>
                      <c:pt idx="4">
                        <c:v>-113.00245666503906</c:v>
                      </c:pt>
                      <c:pt idx="5">
                        <c:v>-157.07217407226563</c:v>
                      </c:pt>
                      <c:pt idx="6">
                        <c:v>-188.81118774414063</c:v>
                      </c:pt>
                      <c:pt idx="7">
                        <c:v>-213.19914245605469</c:v>
                      </c:pt>
                      <c:pt idx="8">
                        <c:v>-233.73197937011719</c:v>
                      </c:pt>
                      <c:pt idx="9">
                        <c:v>-248.74920654296875</c:v>
                      </c:pt>
                      <c:pt idx="10">
                        <c:v>-257.93118286132813</c:v>
                      </c:pt>
                      <c:pt idx="11">
                        <c:v>-263.2518310546875</c:v>
                      </c:pt>
                      <c:pt idx="12">
                        <c:v>-265.20205688476563</c:v>
                      </c:pt>
                      <c:pt idx="13">
                        <c:v>-253.98512268066406</c:v>
                      </c:pt>
                      <c:pt idx="14">
                        <c:v>-223.75462341308594</c:v>
                      </c:pt>
                      <c:pt idx="15">
                        <c:v>-195.7369384765625</c:v>
                      </c:pt>
                      <c:pt idx="16">
                        <c:v>-132.21377563476563</c:v>
                      </c:pt>
                      <c:pt idx="17">
                        <c:v>-15.413780212402344</c:v>
                      </c:pt>
                      <c:pt idx="18">
                        <c:v>103.83370208740234</c:v>
                      </c:pt>
                      <c:pt idx="19">
                        <c:v>152.24110412597656</c:v>
                      </c:pt>
                      <c:pt idx="20">
                        <c:v>160.59552001953125</c:v>
                      </c:pt>
                      <c:pt idx="21">
                        <c:v>168.09837341308594</c:v>
                      </c:pt>
                      <c:pt idx="22">
                        <c:v>173.59288024902344</c:v>
                      </c:pt>
                      <c:pt idx="23">
                        <c:v>178.59375</c:v>
                      </c:pt>
                      <c:pt idx="24">
                        <c:v>180.20599365234375</c:v>
                      </c:pt>
                      <c:pt idx="25">
                        <c:v>181.35476684570313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2F1-4F53-A255-C62C4EA6D48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-2.5101971626281738</c:v>
                      </c:pt>
                      <c:pt idx="10">
                        <c:v>-51.667030334472656</c:v>
                      </c:pt>
                      <c:pt idx="11">
                        <c:v>-65.345985412597656</c:v>
                      </c:pt>
                      <c:pt idx="12">
                        <c:v>-63.042766571044922</c:v>
                      </c:pt>
                      <c:pt idx="13">
                        <c:v>-55.083835601806641</c:v>
                      </c:pt>
                      <c:pt idx="14">
                        <c:v>-45.158119201660156</c:v>
                      </c:pt>
                      <c:pt idx="15">
                        <c:v>-33.310321807861328</c:v>
                      </c:pt>
                      <c:pt idx="16">
                        <c:v>9.7847785949707031</c:v>
                      </c:pt>
                      <c:pt idx="17">
                        <c:v>120.17406463623047</c:v>
                      </c:pt>
                      <c:pt idx="18">
                        <c:v>239.113037109375</c:v>
                      </c:pt>
                      <c:pt idx="19">
                        <c:v>310.3076171875</c:v>
                      </c:pt>
                      <c:pt idx="20">
                        <c:v>363.38909912109375</c:v>
                      </c:pt>
                      <c:pt idx="21">
                        <c:v>417.19354248046875</c:v>
                      </c:pt>
                      <c:pt idx="22">
                        <c:v>468.31503295898438</c:v>
                      </c:pt>
                      <c:pt idx="23">
                        <c:v>518.9609375</c:v>
                      </c:pt>
                      <c:pt idx="24">
                        <c:v>527.30828857421875</c:v>
                      </c:pt>
                      <c:pt idx="25">
                        <c:v>522.31976318359375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1-4F53-A255-C62C4EA6D48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1703295</xdr:colOff>
      <xdr:row>17</xdr:row>
      <xdr:rowOff>156881</xdr:rowOff>
    </xdr:from>
    <xdr:to>
      <xdr:col>12</xdr:col>
      <xdr:colOff>11208</xdr:colOff>
      <xdr:row>47</xdr:row>
      <xdr:rowOff>134470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156884</xdr:colOff>
      <xdr:row>47</xdr:row>
      <xdr:rowOff>145677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1570658</xdr:colOff>
      <xdr:row>21</xdr:row>
      <xdr:rowOff>7018</xdr:rowOff>
    </xdr:from>
    <xdr:to>
      <xdr:col>11</xdr:col>
      <xdr:colOff>523875</xdr:colOff>
      <xdr:row>50</xdr:row>
      <xdr:rowOff>152214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22</xdr:col>
      <xdr:colOff>667717</xdr:colOff>
      <xdr:row>50</xdr:row>
      <xdr:rowOff>145196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1651902</xdr:colOff>
      <xdr:row>18</xdr:row>
      <xdr:rowOff>16357</xdr:rowOff>
    </xdr:from>
    <xdr:to>
      <xdr:col>11</xdr:col>
      <xdr:colOff>694766</xdr:colOff>
      <xdr:row>48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396875</xdr:colOff>
      <xdr:row>17</xdr:row>
      <xdr:rowOff>142875</xdr:rowOff>
    </xdr:from>
    <xdr:to>
      <xdr:col>23</xdr:col>
      <xdr:colOff>392239</xdr:colOff>
      <xdr:row>47</xdr:row>
      <xdr:rowOff>148930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zoomScaleNormal="100" workbookViewId="0">
      <selection activeCell="B1" sqref="B1"/>
    </sheetView>
  </sheetViews>
  <sheetFormatPr baseColWidth="10" defaultRowHeight="15" x14ac:dyDescent="0.25"/>
  <cols>
    <col min="2" max="2" width="19.7109375" bestFit="1" customWidth="1"/>
    <col min="3" max="3" width="16.42578125" bestFit="1" customWidth="1"/>
    <col min="4" max="4" width="11" bestFit="1" customWidth="1"/>
    <col min="5" max="5" width="10" bestFit="1" customWidth="1"/>
    <col min="6" max="6" width="16.42578125" bestFit="1" customWidth="1"/>
    <col min="7" max="7" width="11" bestFit="1" customWidth="1"/>
    <col min="8" max="8" width="10" bestFit="1" customWidth="1"/>
    <col min="9" max="9" width="16.42578125" bestFit="1" customWidth="1"/>
    <col min="10" max="10" width="11" bestFit="1" customWidth="1"/>
    <col min="11" max="11" width="10" bestFit="1" customWidth="1"/>
  </cols>
  <sheetData>
    <row r="1" spans="2:11" ht="15.75" thickBot="1" x14ac:dyDescent="0.3"/>
    <row r="2" spans="2:11" x14ac:dyDescent="0.25">
      <c r="B2" s="17" t="s">
        <v>3</v>
      </c>
      <c r="C2" s="19" t="s">
        <v>4</v>
      </c>
      <c r="D2" s="19"/>
      <c r="E2" s="19"/>
      <c r="F2" s="19" t="s">
        <v>5</v>
      </c>
      <c r="G2" s="19"/>
      <c r="H2" s="19"/>
      <c r="I2" s="19" t="s">
        <v>6</v>
      </c>
      <c r="J2" s="19"/>
      <c r="K2" s="20"/>
    </row>
    <row r="3" spans="2:11" ht="15.75" thickBot="1" x14ac:dyDescent="0.3">
      <c r="B3" s="18"/>
      <c r="C3" s="6" t="s">
        <v>7</v>
      </c>
      <c r="D3" s="6" t="s">
        <v>8</v>
      </c>
      <c r="E3" s="6" t="s">
        <v>9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8</v>
      </c>
      <c r="K3" s="7" t="s">
        <v>9</v>
      </c>
    </row>
    <row r="4" spans="2:11" x14ac:dyDescent="0.25">
      <c r="B4" s="8" t="str">
        <f>+'6002'!B3</f>
        <v>BASE Con 4LT</v>
      </c>
      <c r="C4" s="9">
        <f>+'6002'!AC11</f>
        <v>-229.93576049804688</v>
      </c>
      <c r="D4" s="9"/>
      <c r="E4" s="9">
        <f>+'6002'!AE11</f>
        <v>0.95</v>
      </c>
      <c r="F4" s="9">
        <f>+'6004'!AC11</f>
        <v>-232.16111755371094</v>
      </c>
      <c r="G4" s="9"/>
      <c r="H4" s="9">
        <f>+'6004'!AE11</f>
        <v>0.92</v>
      </c>
      <c r="I4" s="9">
        <f>+'6005'!AC11</f>
        <v>-286.24609375</v>
      </c>
      <c r="J4" s="9"/>
      <c r="K4" s="10">
        <f>+'6005'!AE11</f>
        <v>0.97</v>
      </c>
    </row>
    <row r="5" spans="2:11" x14ac:dyDescent="0.25">
      <c r="B5" s="11" t="str">
        <f>+'6002'!B4</f>
        <v>VEL-DOM(5A) Con 4LT</v>
      </c>
      <c r="C5" s="12">
        <f>+'6002'!AC12</f>
        <v>-217.84527587890625</v>
      </c>
      <c r="D5" s="12">
        <f>+'6002'!AD12</f>
        <v>-12.090484619140625</v>
      </c>
      <c r="E5" s="12">
        <f>+'6002'!AE12</f>
        <v>0.95</v>
      </c>
      <c r="F5" s="12">
        <f>+'6004'!AC12</f>
        <v>-218.42842102050781</v>
      </c>
      <c r="G5" s="12">
        <f>+'6004'!AD12</f>
        <v>-13.732696533203125</v>
      </c>
      <c r="H5" s="12">
        <f>+'6004'!AE12</f>
        <v>0.93</v>
      </c>
      <c r="I5" s="12">
        <f>+'6005'!AC12</f>
        <v>-265.20205688476563</v>
      </c>
      <c r="J5" s="12">
        <f>+'6005'!AD12</f>
        <v>-21.044036865234375</v>
      </c>
      <c r="K5" s="13">
        <f>+'6005'!AE12</f>
        <v>0.97</v>
      </c>
    </row>
    <row r="6" spans="2:11" x14ac:dyDescent="0.25">
      <c r="B6" s="11" t="str">
        <f>+'6002'!B5</f>
        <v>ECO-BUR(2C) Con 4LT</v>
      </c>
      <c r="C6" s="12">
        <f>+'6002'!AC13</f>
        <v>-167.10807800292969</v>
      </c>
      <c r="D6" s="12">
        <f>+'6002'!AD13</f>
        <v>-62.827682495117188</v>
      </c>
      <c r="E6" s="12">
        <f>+'6002'!AE13</f>
        <v>0.95</v>
      </c>
      <c r="F6" s="12">
        <f>+'6004'!AC13</f>
        <v>-170.8994140625</v>
      </c>
      <c r="G6" s="12">
        <f>+'6004'!AD13</f>
        <v>-61.261703491210938</v>
      </c>
      <c r="H6" s="12">
        <f>+'6004'!AE13</f>
        <v>0.93</v>
      </c>
      <c r="I6" s="12">
        <f>+'6005'!AC13</f>
        <v>-213.67025756835938</v>
      </c>
      <c r="J6" s="12">
        <f>+'6005'!AD13</f>
        <v>-72.575836181640625</v>
      </c>
      <c r="K6" s="13">
        <f>+'6005'!AE13</f>
        <v>0.97</v>
      </c>
    </row>
    <row r="7" spans="2:11" x14ac:dyDescent="0.25">
      <c r="B7" s="11" t="str">
        <f>+'6002'!B6</f>
        <v>BASE Sin 4LT</v>
      </c>
      <c r="C7" s="12">
        <f>+'6002'!AC14</f>
        <v>-147.63902282714844</v>
      </c>
      <c r="D7" s="12">
        <f>+'6002'!AD14</f>
        <v>-82.296737670898438</v>
      </c>
      <c r="E7" s="12">
        <f>+'6002'!AE14</f>
        <v>0.95</v>
      </c>
      <c r="F7" s="12">
        <f>+'6004'!AC14</f>
        <v>-152.38682556152344</v>
      </c>
      <c r="G7" s="12">
        <f>+'6004'!AD14</f>
        <v>-79.7742919921875</v>
      </c>
      <c r="H7" s="12">
        <f>+'6004'!AE14</f>
        <v>0.93</v>
      </c>
      <c r="I7" s="12">
        <f>+'6005'!AC14</f>
        <v>-164.47636413574219</v>
      </c>
      <c r="J7" s="12">
        <f>+'6005'!AD14</f>
        <v>-121.76972961425781</v>
      </c>
      <c r="K7" s="13">
        <f>+'6005'!AE14</f>
        <v>0.94</v>
      </c>
    </row>
    <row r="8" spans="2:11" x14ac:dyDescent="0.25">
      <c r="B8" s="11" t="str">
        <f>+'6002'!B7</f>
        <v>VEL-DOM(5A) Sin 4LT</v>
      </c>
      <c r="C8" s="12">
        <f>+'6002'!AC15</f>
        <v>-65.940597534179688</v>
      </c>
      <c r="D8" s="12">
        <f>+'6002'!AD15</f>
        <v>-163.99516296386719</v>
      </c>
      <c r="E8" s="12">
        <f>+'6002'!AE15</f>
        <v>0.97</v>
      </c>
      <c r="F8" s="12">
        <f>+'6004'!AC15</f>
        <v>-67.827232360839844</v>
      </c>
      <c r="G8" s="12">
        <f>+'6004'!AD15</f>
        <v>-164.33388519287109</v>
      </c>
      <c r="H8" s="12">
        <f>+'6004'!AE15</f>
        <v>0.96</v>
      </c>
      <c r="I8" s="12">
        <f>+'6005'!AC15</f>
        <v>-65.345985412597656</v>
      </c>
      <c r="J8" s="12">
        <f>+'6005'!AD15</f>
        <v>-220.90010833740234</v>
      </c>
      <c r="K8" s="13">
        <f>+'6005'!AE15</f>
        <v>0.96</v>
      </c>
    </row>
    <row r="9" spans="2:11" ht="15.75" thickBot="1" x14ac:dyDescent="0.3">
      <c r="B9" s="14" t="str">
        <f>+'6002'!B8</f>
        <v>ECO-BUR(2C) Sin 4LT</v>
      </c>
      <c r="C9" s="15">
        <f>+'6002'!AC16</f>
        <v>-64.104133605957031</v>
      </c>
      <c r="D9" s="15">
        <f>+'6002'!AD16</f>
        <v>-165.83162689208984</v>
      </c>
      <c r="E9" s="15">
        <f>+'6002'!AE16</f>
        <v>0.96</v>
      </c>
      <c r="F9" s="15">
        <f>+'6004'!AC16</f>
        <v>-66.920852661132813</v>
      </c>
      <c r="G9" s="15">
        <f>+'6004'!AD16</f>
        <v>-165.24026489257813</v>
      </c>
      <c r="H9" s="15">
        <f>+'6004'!AE16</f>
        <v>0.95</v>
      </c>
      <c r="I9" s="15">
        <f>+'6005'!AC16</f>
        <v>-69.098594665527344</v>
      </c>
      <c r="J9" s="15">
        <f>+'6005'!AD16</f>
        <v>-217.14749908447266</v>
      </c>
      <c r="K9" s="16">
        <f>+'6005'!AE16</f>
        <v>0.95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="85" zoomScaleNormal="85" workbookViewId="0">
      <selection activeCell="B20" sqref="B20"/>
    </sheetView>
  </sheetViews>
  <sheetFormatPr baseColWidth="10" defaultColWidth="11.42578125" defaultRowHeight="13.5" x14ac:dyDescent="0.25"/>
  <cols>
    <col min="1" max="1" width="5.5703125" style="1" bestFit="1" customWidth="1"/>
    <col min="2" max="2" width="27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6002</v>
      </c>
      <c r="B3" s="5" t="s">
        <v>10</v>
      </c>
      <c r="C3" s="3">
        <v>148.88798522949219</v>
      </c>
      <c r="D3" s="3">
        <v>147.95750427246094</v>
      </c>
      <c r="E3" s="3">
        <v>143.45809936523438</v>
      </c>
      <c r="F3" s="3">
        <v>138.40618896484375</v>
      </c>
      <c r="G3" s="3">
        <v>133.69197082519531</v>
      </c>
      <c r="H3" s="3">
        <v>126.20333099365234</v>
      </c>
      <c r="I3" s="3">
        <v>120.24061584472656</v>
      </c>
      <c r="J3" s="3">
        <v>101.00399017333984</v>
      </c>
      <c r="K3" s="3">
        <v>38.919506072998047</v>
      </c>
      <c r="L3" s="3">
        <v>-69.543670654296875</v>
      </c>
      <c r="M3" s="3">
        <v>-153.87261962890625</v>
      </c>
      <c r="N3" s="3">
        <v>-172.0028076171875</v>
      </c>
      <c r="O3" s="3">
        <v>-192.21148681640625</v>
      </c>
      <c r="P3" s="3">
        <v>-208.28282165527344</v>
      </c>
      <c r="Q3" s="3">
        <v>-220.13027954101563</v>
      </c>
      <c r="R3" s="3">
        <v>-229.93576049804688</v>
      </c>
      <c r="S3" s="3">
        <v>-229.21693420410156</v>
      </c>
      <c r="T3" s="3">
        <v>-223.08073425292969</v>
      </c>
      <c r="U3" s="3">
        <v>-215.76258850097656</v>
      </c>
      <c r="V3" s="3">
        <v>-205.90815734863281</v>
      </c>
      <c r="W3" s="3">
        <v>-192.91184997558594</v>
      </c>
      <c r="X3" s="3">
        <v>-178.86636352539063</v>
      </c>
      <c r="Y3" s="3">
        <v>-163.65931701660156</v>
      </c>
      <c r="Z3" s="3">
        <v>-147.09019470214844</v>
      </c>
      <c r="AA3" s="3">
        <v>-128.21217346191406</v>
      </c>
      <c r="AB3" s="3">
        <v>-104.59236907958984</v>
      </c>
      <c r="AC3" s="3">
        <f t="shared" ref="AC3:AC8" si="0">+MIN(C3:W3)</f>
        <v>-229.93576049804688</v>
      </c>
    </row>
    <row r="4" spans="1:31" x14ac:dyDescent="0.25">
      <c r="A4" s="5">
        <v>6002</v>
      </c>
      <c r="B4" s="5" t="s">
        <v>13</v>
      </c>
      <c r="C4" s="3">
        <v>162.49530029296875</v>
      </c>
      <c r="D4" s="3">
        <v>163.10983276367188</v>
      </c>
      <c r="E4" s="3">
        <v>160.05659484863281</v>
      </c>
      <c r="F4" s="3">
        <v>156.26773071289063</v>
      </c>
      <c r="G4" s="3">
        <v>150.6627197265625</v>
      </c>
      <c r="H4" s="3">
        <v>143.4490966796875</v>
      </c>
      <c r="I4" s="3">
        <v>135.20722961425781</v>
      </c>
      <c r="J4" s="3">
        <v>111.29866027832031</v>
      </c>
      <c r="K4" s="3">
        <v>42.297714233398438</v>
      </c>
      <c r="L4" s="3">
        <v>-66.174026489257813</v>
      </c>
      <c r="M4" s="3">
        <v>-143.54409790039063</v>
      </c>
      <c r="N4" s="3">
        <v>-161.56974792480469</v>
      </c>
      <c r="O4" s="3">
        <v>-181.67765808105469</v>
      </c>
      <c r="P4" s="3">
        <v>-197.61642456054688</v>
      </c>
      <c r="Q4" s="3">
        <v>-209.39483642578125</v>
      </c>
      <c r="R4" s="3">
        <v>-217.84527587890625</v>
      </c>
      <c r="S4" s="3">
        <v>-211.11692810058594</v>
      </c>
      <c r="T4" s="3">
        <v>-203.7574462890625</v>
      </c>
      <c r="U4" s="3">
        <v>-197.27009582519531</v>
      </c>
      <c r="V4" s="3">
        <v>-185.96774291992188</v>
      </c>
      <c r="W4" s="3">
        <v>-172.43257141113281</v>
      </c>
      <c r="X4" s="3">
        <v>-157.89508056640625</v>
      </c>
      <c r="Y4" s="3">
        <v>-142.0369873046875</v>
      </c>
      <c r="Z4" s="3">
        <v>-123.92470550537109</v>
      </c>
      <c r="AA4" s="3">
        <v>-101.53286743164063</v>
      </c>
      <c r="AB4" s="3">
        <v>-73.879844665527344</v>
      </c>
      <c r="AC4" s="3">
        <f t="shared" si="0"/>
        <v>-217.84527587890625</v>
      </c>
    </row>
    <row r="5" spans="1:31" x14ac:dyDescent="0.25">
      <c r="A5" s="5">
        <v>6002</v>
      </c>
      <c r="B5" s="5" t="s">
        <v>11</v>
      </c>
      <c r="C5" s="3">
        <v>200.951416015625</v>
      </c>
      <c r="D5" s="3">
        <v>198.62046813964844</v>
      </c>
      <c r="E5" s="3">
        <v>195.43533325195313</v>
      </c>
      <c r="F5" s="3">
        <v>192.2999267578125</v>
      </c>
      <c r="G5" s="3">
        <v>184.77052307128906</v>
      </c>
      <c r="H5" s="3">
        <v>179.19036865234375</v>
      </c>
      <c r="I5" s="3">
        <v>164.29110717773438</v>
      </c>
      <c r="J5" s="3">
        <v>143.61329650878906</v>
      </c>
      <c r="K5" s="3">
        <v>53.744705200195313</v>
      </c>
      <c r="L5" s="3">
        <v>-54.470211029052734</v>
      </c>
      <c r="M5" s="3">
        <v>-106.99750518798828</v>
      </c>
      <c r="N5" s="3">
        <v>-122.01953125</v>
      </c>
      <c r="O5" s="3">
        <v>-139.16311645507813</v>
      </c>
      <c r="P5" s="3">
        <v>-152.07366943359375</v>
      </c>
      <c r="Q5" s="3">
        <v>-160.80520629882813</v>
      </c>
      <c r="R5" s="3">
        <v>-167.10807800292969</v>
      </c>
      <c r="S5" s="3">
        <v>-163.6705322265625</v>
      </c>
      <c r="T5" s="3">
        <v>-153.65139770507813</v>
      </c>
      <c r="U5" s="3">
        <v>-141.91041564941406</v>
      </c>
      <c r="V5" s="3">
        <v>-124.1893310546875</v>
      </c>
      <c r="W5" s="3">
        <v>-106.64038848876953</v>
      </c>
      <c r="X5" s="3">
        <v>-89.215705871582031</v>
      </c>
      <c r="Y5" s="3">
        <v>-70.589859008789063</v>
      </c>
      <c r="Z5" s="3">
        <v>-50.702220916748047</v>
      </c>
      <c r="AA5" s="3">
        <v>-29.285636901855469</v>
      </c>
      <c r="AB5" s="3">
        <v>-5.7897367477416992</v>
      </c>
      <c r="AC5" s="3">
        <f t="shared" si="0"/>
        <v>-167.10807800292969</v>
      </c>
    </row>
    <row r="6" spans="1:31" x14ac:dyDescent="0.25">
      <c r="A6" s="5">
        <v>6002</v>
      </c>
      <c r="B6" s="5" t="s">
        <v>12</v>
      </c>
      <c r="C6" s="3">
        <v>430.99884033203125</v>
      </c>
      <c r="D6" s="3">
        <v>401.7708740234375</v>
      </c>
      <c r="E6" s="3">
        <v>366.66885375976563</v>
      </c>
      <c r="F6" s="3">
        <v>329.8333740234375</v>
      </c>
      <c r="G6" s="3">
        <v>291.17437744140625</v>
      </c>
      <c r="H6" s="3">
        <v>253.59738159179688</v>
      </c>
      <c r="I6" s="3">
        <v>217.11085510253906</v>
      </c>
      <c r="J6" s="3">
        <v>111.05609893798828</v>
      </c>
      <c r="K6" s="3">
        <v>0.66028434038162231</v>
      </c>
      <c r="L6" s="3">
        <v>-56.888633728027344</v>
      </c>
      <c r="M6" s="3">
        <v>-88.224807739257813</v>
      </c>
      <c r="N6" s="3">
        <v>-116.96127319335938</v>
      </c>
      <c r="O6" s="3">
        <v>-129.59681701660156</v>
      </c>
      <c r="P6" s="3">
        <v>-140.70346069335938</v>
      </c>
      <c r="Q6" s="3">
        <v>-146.11607360839844</v>
      </c>
      <c r="R6" s="3">
        <v>-147.63902282714844</v>
      </c>
      <c r="S6" s="3">
        <v>-143.02076721191406</v>
      </c>
      <c r="T6" s="3">
        <v>-111.17634582519531</v>
      </c>
      <c r="U6" s="3">
        <v>-76.036956787109375</v>
      </c>
      <c r="V6" s="3">
        <v>-38.895862579345703</v>
      </c>
      <c r="W6" s="3">
        <v>5.0494441986083984</v>
      </c>
      <c r="X6" s="3">
        <v>79.065093994140625</v>
      </c>
      <c r="Y6" s="3"/>
      <c r="Z6" s="3"/>
      <c r="AA6" s="3"/>
      <c r="AB6" s="3"/>
      <c r="AC6" s="3">
        <f t="shared" si="0"/>
        <v>-147.63902282714844</v>
      </c>
    </row>
    <row r="7" spans="1:31" x14ac:dyDescent="0.25">
      <c r="A7" s="5">
        <v>6002</v>
      </c>
      <c r="B7" s="5" t="s">
        <v>14</v>
      </c>
      <c r="C7" s="3">
        <v>434.32589721679688</v>
      </c>
      <c r="D7" s="3">
        <v>401.77093505859375</v>
      </c>
      <c r="E7" s="3">
        <v>366.66888427734375</v>
      </c>
      <c r="F7" s="3">
        <v>329.8333740234375</v>
      </c>
      <c r="G7" s="3">
        <v>291.17440795898438</v>
      </c>
      <c r="H7" s="3">
        <v>253.59742736816406</v>
      </c>
      <c r="I7" s="3">
        <v>217.11085510253906</v>
      </c>
      <c r="J7" s="3">
        <v>111.05609893798828</v>
      </c>
      <c r="K7" s="3">
        <v>3.2910358905792236</v>
      </c>
      <c r="L7" s="3">
        <v>-33.030475616455078</v>
      </c>
      <c r="M7" s="3">
        <v>-43.776397705078125</v>
      </c>
      <c r="N7" s="3">
        <v>-53.24688720703125</v>
      </c>
      <c r="O7" s="3">
        <v>-60.881675720214844</v>
      </c>
      <c r="P7" s="3">
        <v>-65.940597534179688</v>
      </c>
      <c r="Q7" s="3">
        <v>-54.682182312011719</v>
      </c>
      <c r="R7" s="3">
        <v>-31.903379440307617</v>
      </c>
      <c r="Y7" s="3"/>
      <c r="Z7" s="3"/>
      <c r="AC7" s="3">
        <f t="shared" si="0"/>
        <v>-65.940597534179688</v>
      </c>
    </row>
    <row r="8" spans="1:31" x14ac:dyDescent="0.25">
      <c r="A8" s="5">
        <v>6002</v>
      </c>
      <c r="B8" s="5" t="s">
        <v>15</v>
      </c>
      <c r="C8" s="3">
        <v>454.17938232421875</v>
      </c>
      <c r="D8" s="3">
        <v>422.71539306640625</v>
      </c>
      <c r="E8" s="3">
        <v>390.57244873046875</v>
      </c>
      <c r="F8" s="3">
        <v>355.63925170898438</v>
      </c>
      <c r="G8" s="3">
        <v>319.65023803710938</v>
      </c>
      <c r="H8" s="3">
        <v>284.71084594726563</v>
      </c>
      <c r="I8" s="3">
        <v>236.7286376953125</v>
      </c>
      <c r="J8" s="3">
        <v>124.11682891845703</v>
      </c>
      <c r="K8" s="3">
        <v>14.000216484069824</v>
      </c>
      <c r="L8" s="3">
        <v>-16.788471221923828</v>
      </c>
      <c r="M8" s="3">
        <v>-30.256021499633789</v>
      </c>
      <c r="N8" s="3">
        <v>-42.211067199707031</v>
      </c>
      <c r="O8" s="3">
        <v>-53.133304595947266</v>
      </c>
      <c r="P8" s="3">
        <v>-62.851406097412109</v>
      </c>
      <c r="Q8" s="3">
        <v>-64.104133605957031</v>
      </c>
      <c r="R8" s="3">
        <v>-62.520305633544922</v>
      </c>
      <c r="S8" s="3">
        <v>-32.1156005859375</v>
      </c>
      <c r="T8" s="3">
        <v>7.038353443145752</v>
      </c>
      <c r="U8" s="3">
        <v>57.283699035644531</v>
      </c>
      <c r="AC8" s="3">
        <f t="shared" si="0"/>
        <v>-64.104133605957031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H12" si="1">+HLOOKUP(C$10,$C$2:$AB$8,$A11,FALSE)</f>
        <v>-104.59236907958984</v>
      </c>
      <c r="D11" s="3">
        <f t="shared" si="1"/>
        <v>-128.21217346191406</v>
      </c>
      <c r="E11" s="3">
        <f t="shared" si="1"/>
        <v>-147.09019470214844</v>
      </c>
      <c r="F11" s="3">
        <f t="shared" ref="C11:N16" si="2">+HLOOKUP(F$10,$C$2:$AB$8,$A11,FALSE)</f>
        <v>-163.65931701660156</v>
      </c>
      <c r="G11" s="3">
        <f t="shared" si="2"/>
        <v>-178.86636352539063</v>
      </c>
      <c r="H11" s="3">
        <f t="shared" si="2"/>
        <v>-192.91184997558594</v>
      </c>
      <c r="I11" s="3">
        <f t="shared" si="2"/>
        <v>-205.90815734863281</v>
      </c>
      <c r="J11" s="3">
        <f t="shared" si="2"/>
        <v>-215.76258850097656</v>
      </c>
      <c r="K11" s="3">
        <f t="shared" si="2"/>
        <v>-223.08073425292969</v>
      </c>
      <c r="L11" s="3">
        <f t="shared" si="2"/>
        <v>-229.21693420410156</v>
      </c>
      <c r="M11" s="3">
        <f t="shared" si="2"/>
        <v>-229.93576049804688</v>
      </c>
      <c r="N11" s="3">
        <f>+HLOOKUP(N$10,$C$2:$AB$8,$A11,FALSE)</f>
        <v>-220.13027954101563</v>
      </c>
      <c r="O11" s="3">
        <f>+HLOOKUP(O$10,$C$2:$AB$8,$A11,FALSE)</f>
        <v>-208.28282165527344</v>
      </c>
      <c r="P11" s="3">
        <f t="shared" ref="P11:AB16" si="3">+HLOOKUP(P$10,$C$2:$AB$8,$A11,FALSE)</f>
        <v>-192.21148681640625</v>
      </c>
      <c r="Q11" s="3">
        <f t="shared" si="3"/>
        <v>-172.0028076171875</v>
      </c>
      <c r="R11" s="3">
        <f t="shared" si="3"/>
        <v>-153.87261962890625</v>
      </c>
      <c r="S11" s="3">
        <f t="shared" si="3"/>
        <v>-69.543670654296875</v>
      </c>
      <c r="T11" s="3">
        <f t="shared" si="3"/>
        <v>38.919506072998047</v>
      </c>
      <c r="U11" s="3">
        <f t="shared" si="3"/>
        <v>101.00399017333984</v>
      </c>
      <c r="V11" s="3">
        <f t="shared" si="3"/>
        <v>120.24061584472656</v>
      </c>
      <c r="W11" s="3">
        <f t="shared" si="3"/>
        <v>126.20333099365234</v>
      </c>
      <c r="X11" s="3">
        <f t="shared" si="3"/>
        <v>133.69197082519531</v>
      </c>
      <c r="Y11" s="3">
        <f t="shared" si="3"/>
        <v>138.40618896484375</v>
      </c>
      <c r="Z11" s="3">
        <f t="shared" si="3"/>
        <v>143.45809936523438</v>
      </c>
      <c r="AA11" s="3">
        <f t="shared" si="3"/>
        <v>147.95750427246094</v>
      </c>
      <c r="AB11" s="3">
        <f t="shared" si="3"/>
        <v>148.88798522949219</v>
      </c>
      <c r="AC11" s="3">
        <f t="shared" ref="AC11:AC16" si="4">+MIN(C11:W11)</f>
        <v>-229.93576049804688</v>
      </c>
      <c r="AE11" s="1">
        <f>+HLOOKUP($AC11,$C11:$AB$17,7,FALSE)</f>
        <v>0.95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-73.879844665527344</v>
      </c>
      <c r="D12" s="3">
        <f t="shared" si="1"/>
        <v>-101.53286743164063</v>
      </c>
      <c r="E12" s="3">
        <f t="shared" si="1"/>
        <v>-123.92470550537109</v>
      </c>
      <c r="F12" s="3">
        <f t="shared" si="1"/>
        <v>-142.0369873046875</v>
      </c>
      <c r="G12" s="3">
        <f t="shared" si="1"/>
        <v>-157.89508056640625</v>
      </c>
      <c r="H12" s="3">
        <f t="shared" si="1"/>
        <v>-172.43257141113281</v>
      </c>
      <c r="I12" s="3">
        <f t="shared" si="2"/>
        <v>-185.96774291992188</v>
      </c>
      <c r="J12" s="3">
        <f t="shared" si="2"/>
        <v>-197.27009582519531</v>
      </c>
      <c r="K12" s="3">
        <f t="shared" si="2"/>
        <v>-203.7574462890625</v>
      </c>
      <c r="L12" s="3">
        <f t="shared" si="2"/>
        <v>-211.11692810058594</v>
      </c>
      <c r="M12" s="3">
        <f t="shared" si="2"/>
        <v>-217.84527587890625</v>
      </c>
      <c r="N12" s="3">
        <f t="shared" ref="N12:O16" si="6">+HLOOKUP(N$10,$C$2:$AB$8,$A12,FALSE)</f>
        <v>-209.39483642578125</v>
      </c>
      <c r="O12" s="3">
        <f t="shared" si="6"/>
        <v>-197.61642456054688</v>
      </c>
      <c r="P12" s="3">
        <f t="shared" si="3"/>
        <v>-181.67765808105469</v>
      </c>
      <c r="Q12" s="3">
        <f t="shared" si="3"/>
        <v>-161.56974792480469</v>
      </c>
      <c r="R12" s="3">
        <f t="shared" si="3"/>
        <v>-143.54409790039063</v>
      </c>
      <c r="S12" s="3">
        <f t="shared" si="3"/>
        <v>-66.174026489257813</v>
      </c>
      <c r="T12" s="3">
        <f t="shared" si="3"/>
        <v>42.297714233398438</v>
      </c>
      <c r="U12" s="3">
        <f t="shared" si="3"/>
        <v>111.29866027832031</v>
      </c>
      <c r="V12" s="3">
        <f t="shared" si="3"/>
        <v>135.20722961425781</v>
      </c>
      <c r="W12" s="3">
        <f t="shared" si="3"/>
        <v>143.4490966796875</v>
      </c>
      <c r="X12" s="3">
        <f t="shared" si="3"/>
        <v>150.6627197265625</v>
      </c>
      <c r="Y12" s="3">
        <f t="shared" si="3"/>
        <v>156.26773071289063</v>
      </c>
      <c r="Z12" s="3">
        <f t="shared" si="3"/>
        <v>160.05659484863281</v>
      </c>
      <c r="AA12" s="3">
        <f t="shared" si="3"/>
        <v>163.10983276367188</v>
      </c>
      <c r="AB12" s="3">
        <f t="shared" si="3"/>
        <v>162.49530029296875</v>
      </c>
      <c r="AC12" s="3">
        <f t="shared" si="4"/>
        <v>-217.84527587890625</v>
      </c>
      <c r="AD12" s="3">
        <f>+$AC$11-AC12</f>
        <v>-12.090484619140625</v>
      </c>
      <c r="AE12" s="1">
        <f>+HLOOKUP($AC12,$C12:$AB$17,6,FALSE)</f>
        <v>0.95</v>
      </c>
    </row>
    <row r="13" spans="1:31" x14ac:dyDescent="0.25">
      <c r="A13" s="5">
        <f t="shared" ref="A13:A16" si="7">+A12+1</f>
        <v>4</v>
      </c>
      <c r="B13" s="5" t="str">
        <f t="shared" si="5"/>
        <v>ECO-BUR(2C) Con 4LT</v>
      </c>
      <c r="C13" s="3">
        <f t="shared" si="2"/>
        <v>-5.7897367477416992</v>
      </c>
      <c r="D13" s="3">
        <f t="shared" si="2"/>
        <v>-29.285636901855469</v>
      </c>
      <c r="E13" s="3">
        <f t="shared" si="2"/>
        <v>-50.702220916748047</v>
      </c>
      <c r="F13" s="3">
        <f t="shared" si="2"/>
        <v>-70.589859008789063</v>
      </c>
      <c r="G13" s="3">
        <f t="shared" si="2"/>
        <v>-89.215705871582031</v>
      </c>
      <c r="H13" s="3">
        <f t="shared" si="2"/>
        <v>-106.64038848876953</v>
      </c>
      <c r="I13" s="3">
        <f t="shared" si="2"/>
        <v>-124.1893310546875</v>
      </c>
      <c r="J13" s="3">
        <f t="shared" si="2"/>
        <v>-141.91041564941406</v>
      </c>
      <c r="K13" s="3">
        <f t="shared" si="2"/>
        <v>-153.65139770507813</v>
      </c>
      <c r="L13" s="3">
        <f t="shared" si="2"/>
        <v>-163.6705322265625</v>
      </c>
      <c r="M13" s="3">
        <f t="shared" si="2"/>
        <v>-167.10807800292969</v>
      </c>
      <c r="N13" s="3">
        <f t="shared" si="6"/>
        <v>-160.80520629882813</v>
      </c>
      <c r="O13" s="3">
        <f t="shared" si="6"/>
        <v>-152.07366943359375</v>
      </c>
      <c r="P13" s="3">
        <f t="shared" si="3"/>
        <v>-139.16311645507813</v>
      </c>
      <c r="Q13" s="3">
        <f t="shared" si="3"/>
        <v>-122.01953125</v>
      </c>
      <c r="R13" s="3">
        <f t="shared" si="3"/>
        <v>-106.99750518798828</v>
      </c>
      <c r="S13" s="3">
        <f t="shared" si="3"/>
        <v>-54.470211029052734</v>
      </c>
      <c r="T13" s="3">
        <f t="shared" si="3"/>
        <v>53.744705200195313</v>
      </c>
      <c r="U13" s="3">
        <f t="shared" si="3"/>
        <v>143.61329650878906</v>
      </c>
      <c r="V13" s="3">
        <f t="shared" si="3"/>
        <v>164.29110717773438</v>
      </c>
      <c r="W13" s="3">
        <f t="shared" si="3"/>
        <v>179.19036865234375</v>
      </c>
      <c r="X13" s="3">
        <f t="shared" si="3"/>
        <v>184.77052307128906</v>
      </c>
      <c r="Y13" s="3">
        <f t="shared" si="3"/>
        <v>192.2999267578125</v>
      </c>
      <c r="Z13" s="3">
        <f t="shared" si="3"/>
        <v>195.43533325195313</v>
      </c>
      <c r="AA13" s="3">
        <f t="shared" si="3"/>
        <v>198.62046813964844</v>
      </c>
      <c r="AB13" s="3">
        <f t="shared" si="3"/>
        <v>200.951416015625</v>
      </c>
      <c r="AC13" s="3">
        <f t="shared" si="4"/>
        <v>-167.10807800292969</v>
      </c>
      <c r="AD13" s="3">
        <f t="shared" ref="AD13:AD16" si="8">+$AC$11-AC13</f>
        <v>-62.827682495117188</v>
      </c>
      <c r="AE13" s="1">
        <f>+HLOOKUP($AC13,$C13:$AB$17,5,FALSE)</f>
        <v>0.95</v>
      </c>
    </row>
    <row r="14" spans="1:31" x14ac:dyDescent="0.25">
      <c r="A14" s="5">
        <f t="shared" si="7"/>
        <v>5</v>
      </c>
      <c r="B14" s="5" t="str">
        <f t="shared" si="5"/>
        <v>BASE Sin 4LT</v>
      </c>
      <c r="C14" s="3"/>
      <c r="D14" s="3"/>
      <c r="E14" s="3"/>
      <c r="F14" s="3"/>
      <c r="G14" s="3">
        <f t="shared" si="2"/>
        <v>79.065093994140625</v>
      </c>
      <c r="H14" s="3">
        <f t="shared" si="2"/>
        <v>5.0494441986083984</v>
      </c>
      <c r="I14" s="3">
        <f t="shared" si="2"/>
        <v>-38.895862579345703</v>
      </c>
      <c r="J14" s="3">
        <f t="shared" si="2"/>
        <v>-76.036956787109375</v>
      </c>
      <c r="K14" s="3">
        <f t="shared" si="2"/>
        <v>-111.17634582519531</v>
      </c>
      <c r="L14" s="3">
        <f t="shared" si="2"/>
        <v>-143.02076721191406</v>
      </c>
      <c r="M14" s="3">
        <f t="shared" si="2"/>
        <v>-147.63902282714844</v>
      </c>
      <c r="N14" s="3">
        <f t="shared" si="6"/>
        <v>-146.11607360839844</v>
      </c>
      <c r="O14" s="3">
        <f t="shared" si="6"/>
        <v>-140.70346069335938</v>
      </c>
      <c r="P14" s="3">
        <f t="shared" si="3"/>
        <v>-129.59681701660156</v>
      </c>
      <c r="Q14" s="3">
        <f t="shared" si="3"/>
        <v>-116.96127319335938</v>
      </c>
      <c r="R14" s="3">
        <f t="shared" si="3"/>
        <v>-88.224807739257813</v>
      </c>
      <c r="S14" s="3">
        <f t="shared" si="3"/>
        <v>-56.888633728027344</v>
      </c>
      <c r="T14" s="3">
        <f t="shared" si="3"/>
        <v>0.66028434038162231</v>
      </c>
      <c r="U14" s="3">
        <f t="shared" si="3"/>
        <v>111.05609893798828</v>
      </c>
      <c r="V14" s="3">
        <f t="shared" si="3"/>
        <v>217.11085510253906</v>
      </c>
      <c r="W14" s="3">
        <f t="shared" si="3"/>
        <v>253.59738159179688</v>
      </c>
      <c r="X14" s="3">
        <f t="shared" si="3"/>
        <v>291.17437744140625</v>
      </c>
      <c r="Y14" s="3">
        <f t="shared" si="3"/>
        <v>329.8333740234375</v>
      </c>
      <c r="Z14" s="3">
        <f t="shared" si="3"/>
        <v>366.66885375976563</v>
      </c>
      <c r="AA14" s="3">
        <f t="shared" si="3"/>
        <v>401.7708740234375</v>
      </c>
      <c r="AB14" s="3">
        <f t="shared" si="3"/>
        <v>430.99884033203125</v>
      </c>
      <c r="AC14" s="3">
        <f t="shared" si="4"/>
        <v>-147.63902282714844</v>
      </c>
      <c r="AD14" s="3">
        <f t="shared" si="8"/>
        <v>-82.296737670898438</v>
      </c>
      <c r="AE14" s="1">
        <f>+HLOOKUP($AC14,$C14:$AB$17,4,FALSE)</f>
        <v>0.95</v>
      </c>
    </row>
    <row r="15" spans="1:31" x14ac:dyDescent="0.25">
      <c r="A15" s="5">
        <f t="shared" si="7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2"/>
        <v>-31.903379440307617</v>
      </c>
      <c r="N15" s="3">
        <f t="shared" si="2"/>
        <v>-54.682182312011719</v>
      </c>
      <c r="O15" s="3">
        <f t="shared" si="6"/>
        <v>-65.940597534179688</v>
      </c>
      <c r="P15" s="3">
        <f t="shared" si="3"/>
        <v>-60.881675720214844</v>
      </c>
      <c r="Q15" s="3">
        <f t="shared" si="3"/>
        <v>-53.24688720703125</v>
      </c>
      <c r="R15" s="3">
        <f t="shared" si="3"/>
        <v>-43.776397705078125</v>
      </c>
      <c r="S15" s="3">
        <f t="shared" si="3"/>
        <v>-33.030475616455078</v>
      </c>
      <c r="T15" s="3">
        <f t="shared" si="3"/>
        <v>3.2910358905792236</v>
      </c>
      <c r="U15" s="3">
        <f t="shared" si="3"/>
        <v>111.05609893798828</v>
      </c>
      <c r="V15" s="3">
        <f t="shared" si="3"/>
        <v>217.11085510253906</v>
      </c>
      <c r="W15" s="3">
        <f t="shared" si="3"/>
        <v>253.59742736816406</v>
      </c>
      <c r="X15" s="3">
        <f t="shared" si="3"/>
        <v>291.17440795898438</v>
      </c>
      <c r="Y15" s="3">
        <f t="shared" si="3"/>
        <v>329.8333740234375</v>
      </c>
      <c r="Z15" s="3">
        <f t="shared" si="3"/>
        <v>366.66888427734375</v>
      </c>
      <c r="AA15" s="3">
        <f t="shared" si="3"/>
        <v>401.77093505859375</v>
      </c>
      <c r="AB15" s="3">
        <f t="shared" si="3"/>
        <v>434.32589721679688</v>
      </c>
      <c r="AC15" s="3">
        <f t="shared" si="4"/>
        <v>-65.940597534179688</v>
      </c>
      <c r="AD15" s="3">
        <f t="shared" si="8"/>
        <v>-163.99516296386719</v>
      </c>
      <c r="AE15" s="1">
        <f>+HLOOKUP($AC15,$C15:$AB$17,3,FALSE)</f>
        <v>0.97</v>
      </c>
    </row>
    <row r="16" spans="1:31" x14ac:dyDescent="0.25">
      <c r="A16" s="5">
        <f t="shared" si="7"/>
        <v>7</v>
      </c>
      <c r="B16" s="5" t="str">
        <f>+B8</f>
        <v>ECO-BUR(2C) Sin 4LT</v>
      </c>
      <c r="C16" s="3"/>
      <c r="D16" s="3"/>
      <c r="E16" s="3"/>
      <c r="F16" s="3"/>
      <c r="G16" s="3"/>
      <c r="H16" s="3"/>
      <c r="I16" s="3"/>
      <c r="J16" s="3">
        <f t="shared" si="2"/>
        <v>57.283699035644531</v>
      </c>
      <c r="K16" s="3">
        <f t="shared" si="2"/>
        <v>7.038353443145752</v>
      </c>
      <c r="L16" s="3">
        <f t="shared" si="2"/>
        <v>-32.1156005859375</v>
      </c>
      <c r="M16" s="3">
        <f t="shared" si="2"/>
        <v>-62.520305633544922</v>
      </c>
      <c r="N16" s="3">
        <f t="shared" si="6"/>
        <v>-64.104133605957031</v>
      </c>
      <c r="O16" s="3">
        <f t="shared" si="6"/>
        <v>-62.851406097412109</v>
      </c>
      <c r="P16" s="3">
        <f t="shared" si="3"/>
        <v>-53.133304595947266</v>
      </c>
      <c r="Q16" s="3">
        <f t="shared" si="3"/>
        <v>-42.211067199707031</v>
      </c>
      <c r="R16" s="3">
        <f t="shared" si="3"/>
        <v>-30.256021499633789</v>
      </c>
      <c r="S16" s="3">
        <f t="shared" si="3"/>
        <v>-16.788471221923828</v>
      </c>
      <c r="T16" s="3">
        <f t="shared" si="3"/>
        <v>14.000216484069824</v>
      </c>
      <c r="U16" s="3">
        <f t="shared" si="3"/>
        <v>124.11682891845703</v>
      </c>
      <c r="V16" s="3">
        <f t="shared" si="3"/>
        <v>236.7286376953125</v>
      </c>
      <c r="W16" s="3">
        <f t="shared" si="3"/>
        <v>284.71084594726563</v>
      </c>
      <c r="X16" s="3">
        <f t="shared" si="3"/>
        <v>319.65023803710938</v>
      </c>
      <c r="Y16" s="3">
        <f t="shared" si="3"/>
        <v>355.63925170898438</v>
      </c>
      <c r="Z16" s="3">
        <f t="shared" si="3"/>
        <v>390.57244873046875</v>
      </c>
      <c r="AA16" s="3">
        <f t="shared" si="3"/>
        <v>422.71539306640625</v>
      </c>
      <c r="AB16" s="3">
        <f t="shared" si="3"/>
        <v>454.17938232421875</v>
      </c>
      <c r="AC16" s="3">
        <f t="shared" si="4"/>
        <v>-64.104133605957031</v>
      </c>
      <c r="AD16" s="3">
        <f t="shared" si="8"/>
        <v>-165.83162689208984</v>
      </c>
      <c r="AE16" s="1">
        <f>+HLOOKUP($AC16,$C16:$AB$17,2,FALSE)</f>
        <v>0.96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10:B10"/>
    <mergeCell ref="A2:B2"/>
  </mergeCells>
  <conditionalFormatting sqref="C11:AB16">
    <cfRule type="cellIs" dxfId="11" priority="9" operator="equal">
      <formula>$AC11</formula>
    </cfRule>
  </conditionalFormatting>
  <conditionalFormatting sqref="C3:AB3 Q4:W8">
    <cfRule type="cellIs" dxfId="10" priority="3" operator="equal">
      <formula>$AC3</formula>
    </cfRule>
  </conditionalFormatting>
  <conditionalFormatting sqref="C4:P6 X4:AB6">
    <cfRule type="cellIs" dxfId="9" priority="2" operator="equal">
      <formula>$AC4</formula>
    </cfRule>
  </conditionalFormatting>
  <conditionalFormatting sqref="C7:P8 X7:AB8">
    <cfRule type="cellIs" dxfId="8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D16" sqref="D16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6004</v>
      </c>
      <c r="B3" s="5" t="s">
        <v>10</v>
      </c>
      <c r="C3" s="3">
        <v>152.84214782714844</v>
      </c>
      <c r="D3" s="3">
        <v>147.69120788574219</v>
      </c>
      <c r="E3" s="3">
        <v>143.33390808105469</v>
      </c>
      <c r="F3" s="3">
        <v>138.84744262695313</v>
      </c>
      <c r="G3" s="3">
        <v>131.60758972167969</v>
      </c>
      <c r="H3" s="3">
        <v>125.75424957275391</v>
      </c>
      <c r="I3" s="3">
        <v>113.92205047607422</v>
      </c>
      <c r="J3" s="3">
        <v>93.913162231445313</v>
      </c>
      <c r="K3" s="3">
        <v>47.5196533203125</v>
      </c>
      <c r="L3" s="3">
        <v>-21.175437927246094</v>
      </c>
      <c r="M3" s="3">
        <v>-88.457557678222656</v>
      </c>
      <c r="N3" s="3">
        <v>-145.270263671875</v>
      </c>
      <c r="O3" s="3">
        <v>-160.70968627929688</v>
      </c>
      <c r="P3" s="3">
        <v>-175.71348571777344</v>
      </c>
      <c r="Q3" s="3">
        <v>-192.20059204101563</v>
      </c>
      <c r="R3" s="3">
        <v>-205.5380859375</v>
      </c>
      <c r="S3" s="3">
        <v>-218.10604858398438</v>
      </c>
      <c r="T3" s="3">
        <v>-228.165771484375</v>
      </c>
      <c r="U3" s="3">
        <v>-232.16111755371094</v>
      </c>
      <c r="V3" s="3">
        <v>-225.65205383300781</v>
      </c>
      <c r="W3" s="3">
        <v>-217.38856506347656</v>
      </c>
      <c r="X3" s="3">
        <v>-205.31327819824219</v>
      </c>
      <c r="Y3" s="3">
        <v>-191.01104736328125</v>
      </c>
      <c r="Z3" s="3">
        <v>-174.96661376953125</v>
      </c>
      <c r="AA3" s="3">
        <v>-156.7813720703125</v>
      </c>
      <c r="AB3" s="3">
        <v>-134.84837341308594</v>
      </c>
      <c r="AC3" s="3">
        <f t="shared" ref="AC3:AC8" si="0">+MIN(C3:W3)</f>
        <v>-232.16111755371094</v>
      </c>
    </row>
    <row r="4" spans="1:31" x14ac:dyDescent="0.25">
      <c r="A4" s="5">
        <v>6004</v>
      </c>
      <c r="B4" s="5" t="s">
        <v>13</v>
      </c>
      <c r="C4" s="3">
        <v>167.65226745605469</v>
      </c>
      <c r="D4" s="3">
        <v>163.92912292480469</v>
      </c>
      <c r="E4" s="3">
        <v>161.14128112792969</v>
      </c>
      <c r="F4" s="3">
        <v>156.55879211425781</v>
      </c>
      <c r="G4" s="3">
        <v>148.62980651855469</v>
      </c>
      <c r="H4" s="3">
        <v>142.48373413085938</v>
      </c>
      <c r="I4" s="3">
        <v>122.50514221191406</v>
      </c>
      <c r="J4" s="3">
        <v>102.61646270751953</v>
      </c>
      <c r="K4" s="3">
        <v>48.012931823730469</v>
      </c>
      <c r="L4" s="3">
        <v>-20.685758590698242</v>
      </c>
      <c r="M4" s="3">
        <v>-87.971420288085938</v>
      </c>
      <c r="N4" s="3">
        <v>-136.73934936523438</v>
      </c>
      <c r="O4" s="3">
        <v>-152.088623046875</v>
      </c>
      <c r="P4" s="3">
        <v>-168.50924682617188</v>
      </c>
      <c r="Q4" s="3">
        <v>-183.3985595703125</v>
      </c>
      <c r="R4" s="3">
        <v>-196.61857604980469</v>
      </c>
      <c r="S4" s="3">
        <v>-209.10343933105469</v>
      </c>
      <c r="T4" s="3">
        <v>-218.42842102050781</v>
      </c>
      <c r="U4" s="3">
        <v>-213.77751159667969</v>
      </c>
      <c r="V4" s="3">
        <v>-205.09288024902344</v>
      </c>
      <c r="W4" s="3">
        <v>-196.80757141113281</v>
      </c>
      <c r="X4" s="3">
        <v>-182.9688720703125</v>
      </c>
      <c r="Y4" s="3">
        <v>-167.47346496582031</v>
      </c>
      <c r="Z4" s="3">
        <v>-150.0809326171875</v>
      </c>
      <c r="AA4" s="3">
        <v>-129.26011657714844</v>
      </c>
      <c r="AB4" s="3">
        <v>-99.576606750488281</v>
      </c>
      <c r="AC4" s="3">
        <f t="shared" si="0"/>
        <v>-218.42842102050781</v>
      </c>
    </row>
    <row r="5" spans="1:31" x14ac:dyDescent="0.25">
      <c r="A5" s="5">
        <v>6004</v>
      </c>
      <c r="B5" s="5" t="s">
        <v>11</v>
      </c>
      <c r="C5" s="3">
        <v>203.335693359375</v>
      </c>
      <c r="D5" s="3">
        <v>199.94879150390625</v>
      </c>
      <c r="E5" s="3">
        <v>197.32388305664063</v>
      </c>
      <c r="F5" s="3">
        <v>189.64485168457031</v>
      </c>
      <c r="G5" s="3">
        <v>184.09066772460938</v>
      </c>
      <c r="H5" s="3">
        <v>167.71363830566406</v>
      </c>
      <c r="I5" s="3">
        <v>149.27583312988281</v>
      </c>
      <c r="J5" s="3">
        <v>119.81906890869141</v>
      </c>
      <c r="K5" s="3">
        <v>49.70184326171875</v>
      </c>
      <c r="L5" s="3">
        <v>-19.003238677978516</v>
      </c>
      <c r="M5" s="3">
        <v>-86.295372009277344</v>
      </c>
      <c r="N5" s="3">
        <v>-106.46543884277344</v>
      </c>
      <c r="O5" s="3">
        <v>-119.55873107910156</v>
      </c>
      <c r="P5" s="3">
        <v>-134.739501953125</v>
      </c>
      <c r="Q5" s="3">
        <v>-146.32914733886719</v>
      </c>
      <c r="R5" s="3">
        <v>-157.1812744140625</v>
      </c>
      <c r="S5" s="3">
        <v>-165.29876708984375</v>
      </c>
      <c r="T5" s="3">
        <v>-170.8994140625</v>
      </c>
      <c r="U5" s="3">
        <v>-160.59701538085938</v>
      </c>
      <c r="V5" s="3">
        <v>-149.42636108398438</v>
      </c>
      <c r="W5" s="3">
        <v>-127.95474243164063</v>
      </c>
      <c r="X5" s="3">
        <v>-107.01927947998047</v>
      </c>
      <c r="Y5" s="3">
        <v>-85.192802429199219</v>
      </c>
      <c r="Z5" s="3">
        <v>-60.566753387451172</v>
      </c>
      <c r="AA5" s="3">
        <v>-31.774257659912109</v>
      </c>
      <c r="AB5" s="3">
        <v>3.994873046875</v>
      </c>
      <c r="AC5" s="3">
        <f t="shared" si="0"/>
        <v>-170.8994140625</v>
      </c>
    </row>
    <row r="6" spans="1:31" x14ac:dyDescent="0.25">
      <c r="A6" s="5">
        <v>6004</v>
      </c>
      <c r="B6" s="5" t="s">
        <v>12</v>
      </c>
      <c r="C6" s="3">
        <v>380.57144165039063</v>
      </c>
      <c r="D6" s="3">
        <v>350.5802001953125</v>
      </c>
      <c r="E6" s="3">
        <v>318.36911010742188</v>
      </c>
      <c r="F6" s="3">
        <v>286.88565063476563</v>
      </c>
      <c r="G6" s="3">
        <v>255.894287109375</v>
      </c>
      <c r="H6" s="3">
        <v>225.27017211914063</v>
      </c>
      <c r="I6" s="3">
        <v>184.41778564453125</v>
      </c>
      <c r="J6" s="3">
        <v>112.94683074951172</v>
      </c>
      <c r="K6" s="3">
        <v>42.886943817138672</v>
      </c>
      <c r="L6" s="3">
        <v>-25.761190414428711</v>
      </c>
      <c r="M6" s="3">
        <v>-56.008453369140625</v>
      </c>
      <c r="N6" s="3">
        <v>-80.860389709472656</v>
      </c>
      <c r="O6" s="3">
        <v>-104.95897674560547</v>
      </c>
      <c r="P6" s="3">
        <v>-123.86643981933594</v>
      </c>
      <c r="Q6" s="3">
        <v>-135.06761169433594</v>
      </c>
      <c r="R6" s="3">
        <v>-145.21040344238281</v>
      </c>
      <c r="S6" s="3">
        <v>-150.75132751464844</v>
      </c>
      <c r="T6" s="3">
        <v>-152.38682556152344</v>
      </c>
      <c r="U6" s="3">
        <v>-132.20063781738281</v>
      </c>
      <c r="V6" s="3">
        <v>-78.4295654296875</v>
      </c>
      <c r="W6" s="3">
        <v>-10.332639694213867</v>
      </c>
      <c r="X6" s="3"/>
      <c r="Y6" s="3"/>
      <c r="Z6" s="3"/>
      <c r="AA6" s="3"/>
      <c r="AB6" s="3"/>
      <c r="AC6" s="3">
        <f t="shared" si="0"/>
        <v>-152.38682556152344</v>
      </c>
    </row>
    <row r="7" spans="1:31" x14ac:dyDescent="0.25">
      <c r="A7" s="5">
        <v>6004</v>
      </c>
      <c r="B7" s="5" t="s">
        <v>14</v>
      </c>
      <c r="C7" s="3">
        <v>380.57138061523438</v>
      </c>
      <c r="D7" s="3">
        <v>350.5802001953125</v>
      </c>
      <c r="E7" s="3">
        <v>318.36911010742188</v>
      </c>
      <c r="F7" s="3">
        <v>286.88565063476563</v>
      </c>
      <c r="G7" s="3">
        <v>255.894287109375</v>
      </c>
      <c r="H7" s="3">
        <v>225.27017211914063</v>
      </c>
      <c r="I7" s="3">
        <v>184.650390625</v>
      </c>
      <c r="J7" s="3">
        <v>113.23716735839844</v>
      </c>
      <c r="K7" s="3">
        <v>43.237339019775391</v>
      </c>
      <c r="L7" s="3">
        <v>-24.465290069580078</v>
      </c>
      <c r="M7" s="3">
        <v>-35.835319519042969</v>
      </c>
      <c r="N7" s="3">
        <v>-46.068305969238281</v>
      </c>
      <c r="O7" s="3">
        <v>-55.20751953125</v>
      </c>
      <c r="P7" s="3">
        <v>-62.786602020263672</v>
      </c>
      <c r="Q7" s="3">
        <v>-67.827232360839844</v>
      </c>
      <c r="R7" s="3">
        <v>-55.333541870117188</v>
      </c>
      <c r="X7" s="3"/>
      <c r="AA7" s="3"/>
      <c r="AB7" s="3"/>
      <c r="AC7" s="3">
        <f t="shared" si="0"/>
        <v>-67.827232360839844</v>
      </c>
    </row>
    <row r="8" spans="1:31" x14ac:dyDescent="0.25">
      <c r="A8" s="5">
        <v>6004</v>
      </c>
      <c r="B8" s="5" t="s">
        <v>15</v>
      </c>
      <c r="C8" s="3">
        <v>400.75640869140625</v>
      </c>
      <c r="D8" s="3">
        <v>371.080078125</v>
      </c>
      <c r="E8" s="3">
        <v>340.49676513671875</v>
      </c>
      <c r="F8" s="3">
        <v>310.6326904296875</v>
      </c>
      <c r="G8" s="3">
        <v>280.86483764648438</v>
      </c>
      <c r="H8" s="3">
        <v>251.92243957519531</v>
      </c>
      <c r="I8" s="3">
        <v>186.36990356445313</v>
      </c>
      <c r="J8" s="3">
        <v>114.89101409912109</v>
      </c>
      <c r="K8" s="3">
        <v>44.823230743408203</v>
      </c>
      <c r="L8" s="3">
        <v>-3.1032719612121582</v>
      </c>
      <c r="M8" s="3">
        <v>-21.624174118041992</v>
      </c>
      <c r="N8" s="3">
        <v>-33.979995727539063</v>
      </c>
      <c r="O8" s="3">
        <v>-45.11309814453125</v>
      </c>
      <c r="P8" s="3">
        <v>-55.514698028564453</v>
      </c>
      <c r="Q8" s="3">
        <v>-64.376197814941406</v>
      </c>
      <c r="R8" s="3">
        <v>-66.920852661132813</v>
      </c>
      <c r="S8" s="3">
        <v>-63.925331115722656</v>
      </c>
      <c r="T8" s="3">
        <v>-2.2602026462554932</v>
      </c>
      <c r="AA8" s="3"/>
      <c r="AB8" s="3"/>
      <c r="AC8" s="3">
        <f t="shared" si="0"/>
        <v>-66.920852661132813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I14" si="1">+HLOOKUP(C$10,$C$2:$AB$8,$A11,FALSE)</f>
        <v>-134.84837341308594</v>
      </c>
      <c r="D11" s="3">
        <f t="shared" si="1"/>
        <v>-156.7813720703125</v>
      </c>
      <c r="E11" s="3">
        <f t="shared" si="1"/>
        <v>-174.96661376953125</v>
      </c>
      <c r="F11" s="3">
        <f t="shared" si="1"/>
        <v>-191.01104736328125</v>
      </c>
      <c r="G11" s="3">
        <f t="shared" ref="G11:O16" si="2">+HLOOKUP(G$10,$C$2:$AB$8,$A11,FALSE)</f>
        <v>-205.31327819824219</v>
      </c>
      <c r="H11" s="3">
        <f t="shared" si="2"/>
        <v>-217.38856506347656</v>
      </c>
      <c r="I11" s="3">
        <f t="shared" si="2"/>
        <v>-225.65205383300781</v>
      </c>
      <c r="J11" s="3">
        <f t="shared" si="2"/>
        <v>-232.16111755371094</v>
      </c>
      <c r="K11" s="3">
        <f t="shared" si="2"/>
        <v>-228.165771484375</v>
      </c>
      <c r="L11" s="3">
        <f t="shared" si="2"/>
        <v>-218.10604858398438</v>
      </c>
      <c r="M11" s="3">
        <f t="shared" si="2"/>
        <v>-205.5380859375</v>
      </c>
      <c r="N11" s="3">
        <f>+HLOOKUP(N$10,$C$2:$AB$8,$A11,FALSE)</f>
        <v>-192.20059204101563</v>
      </c>
      <c r="O11" s="3">
        <f>+HLOOKUP(O$10,$C$2:$AB$8,$A11,FALSE)</f>
        <v>-175.71348571777344</v>
      </c>
      <c r="P11" s="3">
        <f t="shared" ref="P11:AB16" si="3">+HLOOKUP(P$10,$C$2:$AB$8,$A11,FALSE)</f>
        <v>-160.70968627929688</v>
      </c>
      <c r="Q11" s="3">
        <f t="shared" si="3"/>
        <v>-145.270263671875</v>
      </c>
      <c r="R11" s="3">
        <f t="shared" si="3"/>
        <v>-88.457557678222656</v>
      </c>
      <c r="S11" s="3">
        <f t="shared" si="3"/>
        <v>-21.175437927246094</v>
      </c>
      <c r="T11" s="3">
        <f t="shared" si="3"/>
        <v>47.5196533203125</v>
      </c>
      <c r="U11" s="3">
        <f t="shared" si="3"/>
        <v>93.913162231445313</v>
      </c>
      <c r="V11" s="3">
        <f t="shared" si="3"/>
        <v>113.92205047607422</v>
      </c>
      <c r="W11" s="3">
        <f t="shared" si="3"/>
        <v>125.75424957275391</v>
      </c>
      <c r="X11" s="3">
        <f t="shared" si="3"/>
        <v>131.60758972167969</v>
      </c>
      <c r="Y11" s="3">
        <f t="shared" si="3"/>
        <v>138.84744262695313</v>
      </c>
      <c r="Z11" s="3">
        <f t="shared" si="3"/>
        <v>143.33390808105469</v>
      </c>
      <c r="AA11" s="3">
        <f t="shared" si="3"/>
        <v>147.69120788574219</v>
      </c>
      <c r="AB11" s="3">
        <f t="shared" si="3"/>
        <v>152.84214782714844</v>
      </c>
      <c r="AC11" s="3">
        <f t="shared" ref="AC11:AC16" si="4">+MIN(C11:W11)</f>
        <v>-232.16111755371094</v>
      </c>
      <c r="AE11" s="1">
        <f>+HLOOKUP($AC11,$C11:$AB$17,7,FALSE)</f>
        <v>0.92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-99.576606750488281</v>
      </c>
      <c r="D12" s="3">
        <f t="shared" si="1"/>
        <v>-129.26011657714844</v>
      </c>
      <c r="E12" s="3">
        <f t="shared" si="1"/>
        <v>-150.0809326171875</v>
      </c>
      <c r="F12" s="3">
        <f t="shared" si="1"/>
        <v>-167.47346496582031</v>
      </c>
      <c r="G12" s="3">
        <f t="shared" si="1"/>
        <v>-182.9688720703125</v>
      </c>
      <c r="H12" s="3">
        <f t="shared" si="1"/>
        <v>-196.80757141113281</v>
      </c>
      <c r="I12" s="3">
        <f t="shared" si="1"/>
        <v>-205.09288024902344</v>
      </c>
      <c r="J12" s="3">
        <f t="shared" si="2"/>
        <v>-213.77751159667969</v>
      </c>
      <c r="K12" s="3">
        <f t="shared" si="2"/>
        <v>-218.42842102050781</v>
      </c>
      <c r="L12" s="3">
        <f t="shared" si="2"/>
        <v>-209.10343933105469</v>
      </c>
      <c r="M12" s="3">
        <f t="shared" si="2"/>
        <v>-196.61857604980469</v>
      </c>
      <c r="N12" s="3">
        <f t="shared" si="2"/>
        <v>-183.3985595703125</v>
      </c>
      <c r="O12" s="3">
        <f t="shared" si="2"/>
        <v>-168.50924682617188</v>
      </c>
      <c r="P12" s="3">
        <f t="shared" si="3"/>
        <v>-152.088623046875</v>
      </c>
      <c r="Q12" s="3">
        <f t="shared" si="3"/>
        <v>-136.73934936523438</v>
      </c>
      <c r="R12" s="3">
        <f t="shared" si="3"/>
        <v>-87.971420288085938</v>
      </c>
      <c r="S12" s="3">
        <f t="shared" si="3"/>
        <v>-20.685758590698242</v>
      </c>
      <c r="T12" s="3">
        <f t="shared" si="3"/>
        <v>48.012931823730469</v>
      </c>
      <c r="U12" s="3">
        <f t="shared" si="3"/>
        <v>102.61646270751953</v>
      </c>
      <c r="V12" s="3">
        <f t="shared" si="3"/>
        <v>122.50514221191406</v>
      </c>
      <c r="W12" s="3">
        <f t="shared" si="3"/>
        <v>142.48373413085938</v>
      </c>
      <c r="X12" s="3">
        <f t="shared" si="3"/>
        <v>148.62980651855469</v>
      </c>
      <c r="Y12" s="3">
        <f t="shared" si="3"/>
        <v>156.55879211425781</v>
      </c>
      <c r="Z12" s="3">
        <f t="shared" si="3"/>
        <v>161.14128112792969</v>
      </c>
      <c r="AA12" s="3">
        <f t="shared" si="3"/>
        <v>163.92912292480469</v>
      </c>
      <c r="AB12" s="3">
        <f t="shared" si="3"/>
        <v>167.65226745605469</v>
      </c>
      <c r="AC12" s="3">
        <f t="shared" si="4"/>
        <v>-218.42842102050781</v>
      </c>
      <c r="AD12" s="3">
        <f>+$AC$11-AC12</f>
        <v>-13.732696533203125</v>
      </c>
      <c r="AE12" s="1">
        <f>+HLOOKUP($AC12,$C12:$AB$17,6,FALSE)</f>
        <v>0.93</v>
      </c>
    </row>
    <row r="13" spans="1:31" x14ac:dyDescent="0.25">
      <c r="A13" s="5">
        <f t="shared" ref="A13:A16" si="6">+A12+1</f>
        <v>4</v>
      </c>
      <c r="B13" s="5" t="str">
        <f t="shared" si="5"/>
        <v>ECO-BUR(2C) Con 4LT</v>
      </c>
      <c r="C13" s="3">
        <f t="shared" si="1"/>
        <v>3.994873046875</v>
      </c>
      <c r="D13" s="3">
        <f t="shared" si="1"/>
        <v>-31.774257659912109</v>
      </c>
      <c r="E13" s="3">
        <f t="shared" si="1"/>
        <v>-60.566753387451172</v>
      </c>
      <c r="F13" s="3">
        <f t="shared" si="1"/>
        <v>-85.192802429199219</v>
      </c>
      <c r="G13" s="3">
        <f t="shared" si="1"/>
        <v>-107.01927947998047</v>
      </c>
      <c r="H13" s="3">
        <f t="shared" si="1"/>
        <v>-127.95474243164063</v>
      </c>
      <c r="I13" s="3">
        <f t="shared" si="2"/>
        <v>-149.42636108398438</v>
      </c>
      <c r="J13" s="3">
        <f t="shared" si="2"/>
        <v>-160.59701538085938</v>
      </c>
      <c r="K13" s="3">
        <f t="shared" si="2"/>
        <v>-170.8994140625</v>
      </c>
      <c r="L13" s="3">
        <f t="shared" si="2"/>
        <v>-165.29876708984375</v>
      </c>
      <c r="M13" s="3">
        <f t="shared" si="2"/>
        <v>-157.1812744140625</v>
      </c>
      <c r="N13" s="3">
        <f t="shared" si="2"/>
        <v>-146.32914733886719</v>
      </c>
      <c r="O13" s="3">
        <f t="shared" si="2"/>
        <v>-134.739501953125</v>
      </c>
      <c r="P13" s="3">
        <f t="shared" si="3"/>
        <v>-119.55873107910156</v>
      </c>
      <c r="Q13" s="3">
        <f t="shared" si="3"/>
        <v>-106.46543884277344</v>
      </c>
      <c r="R13" s="3">
        <f t="shared" si="3"/>
        <v>-86.295372009277344</v>
      </c>
      <c r="S13" s="3">
        <f t="shared" si="3"/>
        <v>-19.003238677978516</v>
      </c>
      <c r="T13" s="3">
        <f t="shared" si="3"/>
        <v>49.70184326171875</v>
      </c>
      <c r="U13" s="3">
        <f t="shared" si="3"/>
        <v>119.81906890869141</v>
      </c>
      <c r="V13" s="3">
        <f t="shared" si="3"/>
        <v>149.27583312988281</v>
      </c>
      <c r="W13" s="3">
        <f t="shared" si="3"/>
        <v>167.71363830566406</v>
      </c>
      <c r="X13" s="3">
        <f t="shared" si="3"/>
        <v>184.09066772460938</v>
      </c>
      <c r="Y13" s="3">
        <f t="shared" si="3"/>
        <v>189.64485168457031</v>
      </c>
      <c r="Z13" s="3">
        <f t="shared" si="3"/>
        <v>197.32388305664063</v>
      </c>
      <c r="AA13" s="3">
        <f t="shared" si="3"/>
        <v>199.94879150390625</v>
      </c>
      <c r="AB13" s="3">
        <f t="shared" si="3"/>
        <v>203.335693359375</v>
      </c>
      <c r="AC13" s="3">
        <f t="shared" si="4"/>
        <v>-170.8994140625</v>
      </c>
      <c r="AD13" s="3">
        <f t="shared" ref="AD13:AD16" si="7">+$AC$11-AC13</f>
        <v>-61.261703491210938</v>
      </c>
      <c r="AE13" s="1">
        <f>+HLOOKUP($AC13,$C13:$AB$17,5,FALSE)</f>
        <v>0.93</v>
      </c>
    </row>
    <row r="14" spans="1:31" x14ac:dyDescent="0.25">
      <c r="A14" s="5">
        <f t="shared" si="6"/>
        <v>5</v>
      </c>
      <c r="B14" s="5" t="str">
        <f t="shared" si="5"/>
        <v>BASE Sin 4LT</v>
      </c>
      <c r="C14" s="3"/>
      <c r="D14" s="3"/>
      <c r="E14" s="3"/>
      <c r="F14" s="3"/>
      <c r="G14" s="3"/>
      <c r="H14" s="3">
        <f t="shared" si="1"/>
        <v>-10.332639694213867</v>
      </c>
      <c r="I14" s="3">
        <f t="shared" si="1"/>
        <v>-78.4295654296875</v>
      </c>
      <c r="J14" s="3">
        <f t="shared" si="2"/>
        <v>-132.20063781738281</v>
      </c>
      <c r="K14" s="3">
        <f t="shared" si="2"/>
        <v>-152.38682556152344</v>
      </c>
      <c r="L14" s="3">
        <f t="shared" si="2"/>
        <v>-150.75132751464844</v>
      </c>
      <c r="M14" s="3">
        <f t="shared" si="2"/>
        <v>-145.21040344238281</v>
      </c>
      <c r="N14" s="3">
        <f t="shared" si="2"/>
        <v>-135.06761169433594</v>
      </c>
      <c r="O14" s="3">
        <f t="shared" si="2"/>
        <v>-123.86643981933594</v>
      </c>
      <c r="P14" s="3">
        <f t="shared" si="3"/>
        <v>-104.95897674560547</v>
      </c>
      <c r="Q14" s="3">
        <f t="shared" si="3"/>
        <v>-80.860389709472656</v>
      </c>
      <c r="R14" s="3">
        <f t="shared" si="3"/>
        <v>-56.008453369140625</v>
      </c>
      <c r="S14" s="3">
        <f t="shared" si="3"/>
        <v>-25.761190414428711</v>
      </c>
      <c r="T14" s="3">
        <f t="shared" si="3"/>
        <v>42.886943817138672</v>
      </c>
      <c r="U14" s="3">
        <f t="shared" si="3"/>
        <v>112.94683074951172</v>
      </c>
      <c r="V14" s="3">
        <f t="shared" si="3"/>
        <v>184.41778564453125</v>
      </c>
      <c r="W14" s="3">
        <f t="shared" si="3"/>
        <v>225.27017211914063</v>
      </c>
      <c r="X14" s="3">
        <f t="shared" si="3"/>
        <v>255.894287109375</v>
      </c>
      <c r="Y14" s="3">
        <f t="shared" si="3"/>
        <v>286.88565063476563</v>
      </c>
      <c r="Z14" s="3">
        <f t="shared" si="3"/>
        <v>318.36911010742188</v>
      </c>
      <c r="AA14" s="3">
        <f t="shared" si="3"/>
        <v>350.5802001953125</v>
      </c>
      <c r="AB14" s="3">
        <f t="shared" si="3"/>
        <v>380.57144165039063</v>
      </c>
      <c r="AC14" s="3">
        <f t="shared" si="4"/>
        <v>-152.38682556152344</v>
      </c>
      <c r="AD14" s="3">
        <f t="shared" si="7"/>
        <v>-79.7742919921875</v>
      </c>
      <c r="AE14" s="1">
        <f>+HLOOKUP($AC14,$C14:$AB$17,4,FALSE)</f>
        <v>0.93</v>
      </c>
    </row>
    <row r="15" spans="1:31" x14ac:dyDescent="0.25">
      <c r="A15" s="5">
        <f t="shared" si="6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ref="C15:N16" si="8">+HLOOKUP(M$10,$C$2:$AB$8,$A15,FALSE)</f>
        <v>-55.333541870117188</v>
      </c>
      <c r="N15" s="3">
        <f t="shared" si="8"/>
        <v>-67.827232360839844</v>
      </c>
      <c r="O15" s="3">
        <f t="shared" si="2"/>
        <v>-62.786602020263672</v>
      </c>
      <c r="P15" s="3">
        <f t="shared" si="3"/>
        <v>-55.20751953125</v>
      </c>
      <c r="Q15" s="3">
        <f t="shared" si="3"/>
        <v>-46.068305969238281</v>
      </c>
      <c r="R15" s="3">
        <f t="shared" si="3"/>
        <v>-35.835319519042969</v>
      </c>
      <c r="S15" s="3">
        <f t="shared" si="3"/>
        <v>-24.465290069580078</v>
      </c>
      <c r="T15" s="3">
        <f t="shared" si="3"/>
        <v>43.237339019775391</v>
      </c>
      <c r="U15" s="3">
        <f t="shared" si="3"/>
        <v>113.23716735839844</v>
      </c>
      <c r="V15" s="3">
        <f t="shared" si="3"/>
        <v>184.650390625</v>
      </c>
      <c r="W15" s="3">
        <f t="shared" si="3"/>
        <v>225.27017211914063</v>
      </c>
      <c r="X15" s="3">
        <f t="shared" si="3"/>
        <v>255.894287109375</v>
      </c>
      <c r="Y15" s="3">
        <f t="shared" si="3"/>
        <v>286.88565063476563</v>
      </c>
      <c r="Z15" s="3">
        <f t="shared" si="3"/>
        <v>318.36911010742188</v>
      </c>
      <c r="AA15" s="3">
        <f t="shared" si="3"/>
        <v>350.5802001953125</v>
      </c>
      <c r="AB15" s="3">
        <f t="shared" si="3"/>
        <v>380.57138061523438</v>
      </c>
      <c r="AC15" s="3">
        <f t="shared" si="4"/>
        <v>-67.827232360839844</v>
      </c>
      <c r="AD15" s="3">
        <f t="shared" si="7"/>
        <v>-164.33388519287109</v>
      </c>
      <c r="AE15" s="1">
        <f>+HLOOKUP($AC15,$C15:$AB$17,3,FALSE)</f>
        <v>0.96</v>
      </c>
    </row>
    <row r="16" spans="1:31" x14ac:dyDescent="0.25">
      <c r="A16" s="5">
        <f t="shared" si="6"/>
        <v>7</v>
      </c>
      <c r="B16" s="5" t="str">
        <f>+B8</f>
        <v>ECO-BUR(2C) Sin 4LT</v>
      </c>
      <c r="C16" s="3"/>
      <c r="D16" s="3"/>
      <c r="E16" s="3"/>
      <c r="F16" s="3"/>
      <c r="G16" s="3"/>
      <c r="H16" s="3"/>
      <c r="I16" s="3"/>
      <c r="J16" s="3"/>
      <c r="K16" s="3">
        <f t="shared" si="8"/>
        <v>-2.2602026462554932</v>
      </c>
      <c r="L16" s="3">
        <f t="shared" si="2"/>
        <v>-63.925331115722656</v>
      </c>
      <c r="M16" s="3">
        <f t="shared" si="2"/>
        <v>-66.920852661132813</v>
      </c>
      <c r="N16" s="3">
        <f t="shared" si="2"/>
        <v>-64.376197814941406</v>
      </c>
      <c r="O16" s="3">
        <f t="shared" si="2"/>
        <v>-55.514698028564453</v>
      </c>
      <c r="P16" s="3">
        <f t="shared" si="3"/>
        <v>-45.11309814453125</v>
      </c>
      <c r="Q16" s="3">
        <f t="shared" si="3"/>
        <v>-33.979995727539063</v>
      </c>
      <c r="R16" s="3">
        <f t="shared" si="3"/>
        <v>-21.624174118041992</v>
      </c>
      <c r="S16" s="3">
        <f t="shared" si="3"/>
        <v>-3.1032719612121582</v>
      </c>
      <c r="T16" s="3">
        <f t="shared" si="3"/>
        <v>44.823230743408203</v>
      </c>
      <c r="U16" s="3">
        <f t="shared" si="3"/>
        <v>114.89101409912109</v>
      </c>
      <c r="V16" s="3">
        <f t="shared" si="3"/>
        <v>186.36990356445313</v>
      </c>
      <c r="W16" s="3">
        <f t="shared" si="3"/>
        <v>251.92243957519531</v>
      </c>
      <c r="X16" s="3">
        <f t="shared" si="3"/>
        <v>280.86483764648438</v>
      </c>
      <c r="Y16" s="3">
        <f t="shared" si="3"/>
        <v>310.6326904296875</v>
      </c>
      <c r="Z16" s="3">
        <f t="shared" si="3"/>
        <v>340.49676513671875</v>
      </c>
      <c r="AA16" s="3">
        <f t="shared" si="3"/>
        <v>371.080078125</v>
      </c>
      <c r="AB16" s="3">
        <f t="shared" si="3"/>
        <v>400.75640869140625</v>
      </c>
      <c r="AC16" s="3">
        <f t="shared" si="4"/>
        <v>-66.920852661132813</v>
      </c>
      <c r="AD16" s="3">
        <f t="shared" si="7"/>
        <v>-165.24026489257813</v>
      </c>
      <c r="AE16" s="1">
        <f>+HLOOKUP($AC16,$C16:$AB$17,2,FALSE)</f>
        <v>0.95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7" priority="4" operator="equal">
      <formula>$AC11</formula>
    </cfRule>
  </conditionalFormatting>
  <conditionalFormatting sqref="C3:AB3 Q4:W8">
    <cfRule type="cellIs" dxfId="6" priority="3" operator="equal">
      <formula>$AC3</formula>
    </cfRule>
  </conditionalFormatting>
  <conditionalFormatting sqref="C4:P6 X4:AB6">
    <cfRule type="cellIs" dxfId="5" priority="2" operator="equal">
      <formula>$AC4</formula>
    </cfRule>
  </conditionalFormatting>
  <conditionalFormatting sqref="C7:P8 X7:AB8">
    <cfRule type="cellIs" dxfId="4" priority="1" operator="equal">
      <formula>$AC7</formula>
    </cfRule>
  </conditionalFormatting>
  <pageMargins left="1" right="1" top="0.5" bottom="0.5" header="0.25" footer="0.25"/>
  <pageSetup scale="83" orientation="landscape" r:id="rId1"/>
  <headerFooter>
    <oddHeader>&amp;C&amp;D:&amp;A</oddHeader>
    <oddFooter>&amp;L&amp;P of &amp;F&amp;R&amp;R, &amp;S</oddFooter>
  </headerFooter>
  <colBreaks count="1" manualBreakCount="1">
    <brk id="1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D16" sqref="D16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6005</v>
      </c>
      <c r="B3" s="5" t="s">
        <v>10</v>
      </c>
      <c r="C3" s="3">
        <v>166.75712585449219</v>
      </c>
      <c r="D3" s="3">
        <v>164.50376892089844</v>
      </c>
      <c r="E3" s="3">
        <v>161.33306884765625</v>
      </c>
      <c r="F3" s="3">
        <v>154.88082885742188</v>
      </c>
      <c r="G3" s="3">
        <v>147.83621215820313</v>
      </c>
      <c r="H3" s="3">
        <v>141.7476806640625</v>
      </c>
      <c r="I3" s="3">
        <v>132.85345458984375</v>
      </c>
      <c r="J3" s="3">
        <v>102.87596130371094</v>
      </c>
      <c r="K3" s="3">
        <v>-16.347984313964844</v>
      </c>
      <c r="L3" s="3">
        <v>-133.12734985351563</v>
      </c>
      <c r="M3" s="3">
        <v>-207.3416748046875</v>
      </c>
      <c r="N3" s="3">
        <v>-235.5914306640625</v>
      </c>
      <c r="O3" s="3">
        <v>-266.06906127929688</v>
      </c>
      <c r="P3" s="3">
        <v>-286.24609375</v>
      </c>
      <c r="Q3" s="3">
        <v>-285.96185302734375</v>
      </c>
      <c r="R3" s="3">
        <v>-281.17605590820313</v>
      </c>
      <c r="S3" s="3">
        <v>-272.4525146484375</v>
      </c>
      <c r="T3" s="3">
        <v>-260.25433349609375</v>
      </c>
      <c r="U3" s="3">
        <v>-240.919921875</v>
      </c>
      <c r="V3" s="3">
        <v>-218.37458801269531</v>
      </c>
      <c r="W3" s="3">
        <v>-190.98294067382813</v>
      </c>
      <c r="X3" s="3">
        <v>-154.02215576171875</v>
      </c>
      <c r="Y3" s="3">
        <v>-102.85297393798828</v>
      </c>
      <c r="Z3" s="3">
        <v>-41.585262298583984</v>
      </c>
      <c r="AA3" s="3">
        <v>25.381397247314453</v>
      </c>
      <c r="AB3" s="3">
        <v>96.71209716796875</v>
      </c>
      <c r="AC3" s="3">
        <f t="shared" ref="AC3:AC8" si="0">+MIN(C3:W3)</f>
        <v>-286.24609375</v>
      </c>
    </row>
    <row r="4" spans="1:31" x14ac:dyDescent="0.25">
      <c r="A4" s="5">
        <v>6005</v>
      </c>
      <c r="B4" s="5" t="s">
        <v>13</v>
      </c>
      <c r="C4" s="3">
        <v>181.35476684570313</v>
      </c>
      <c r="D4" s="3">
        <v>180.20599365234375</v>
      </c>
      <c r="E4" s="3">
        <v>178.59375</v>
      </c>
      <c r="F4" s="3">
        <v>173.59288024902344</v>
      </c>
      <c r="G4" s="3">
        <v>168.09837341308594</v>
      </c>
      <c r="H4" s="3">
        <v>160.59552001953125</v>
      </c>
      <c r="I4" s="3">
        <v>152.24110412597656</v>
      </c>
      <c r="J4" s="3">
        <v>103.83370208740234</v>
      </c>
      <c r="K4" s="3">
        <v>-15.413780212402344</v>
      </c>
      <c r="L4" s="3">
        <v>-132.21377563476563</v>
      </c>
      <c r="M4" s="3">
        <v>-195.7369384765625</v>
      </c>
      <c r="N4" s="3">
        <v>-223.75462341308594</v>
      </c>
      <c r="O4" s="3">
        <v>-253.98512268066406</v>
      </c>
      <c r="P4" s="3">
        <v>-265.20205688476563</v>
      </c>
      <c r="Q4" s="3">
        <v>-263.2518310546875</v>
      </c>
      <c r="R4" s="3">
        <v>-257.93118286132813</v>
      </c>
      <c r="S4" s="3">
        <v>-248.74920654296875</v>
      </c>
      <c r="T4" s="3">
        <v>-233.73197937011719</v>
      </c>
      <c r="U4" s="3">
        <v>-213.19914245605469</v>
      </c>
      <c r="V4" s="3">
        <v>-188.81118774414063</v>
      </c>
      <c r="W4" s="3">
        <v>-157.07217407226563</v>
      </c>
      <c r="X4" s="3">
        <v>-113.00245666503906</v>
      </c>
      <c r="Y4" s="3">
        <v>-51.953704833984375</v>
      </c>
      <c r="Z4" s="3">
        <v>16.684944152832031</v>
      </c>
      <c r="AA4" s="3">
        <v>91.910064697265625</v>
      </c>
      <c r="AB4" s="3">
        <v>165.95899963378906</v>
      </c>
      <c r="AC4" s="3">
        <f t="shared" si="0"/>
        <v>-265.20205688476563</v>
      </c>
    </row>
    <row r="5" spans="1:31" x14ac:dyDescent="0.25">
      <c r="A5" s="5">
        <v>6005</v>
      </c>
      <c r="B5" s="5" t="s">
        <v>11</v>
      </c>
      <c r="C5" s="3">
        <v>225.05316162109375</v>
      </c>
      <c r="D5" s="3">
        <v>223.67877197265625</v>
      </c>
      <c r="E5" s="3">
        <v>219.46403503417969</v>
      </c>
      <c r="F5" s="3">
        <v>213.49098205566406</v>
      </c>
      <c r="G5" s="3">
        <v>209.104248046875</v>
      </c>
      <c r="H5" s="3">
        <v>201.49252319335938</v>
      </c>
      <c r="I5" s="3">
        <v>194.20196533203125</v>
      </c>
      <c r="J5" s="3">
        <v>133.37802124023438</v>
      </c>
      <c r="K5" s="3">
        <v>14.666160583496094</v>
      </c>
      <c r="L5" s="3">
        <v>-101.59292602539063</v>
      </c>
      <c r="M5" s="3">
        <v>-145.07723999023438</v>
      </c>
      <c r="N5" s="3">
        <v>-172.14653015136719</v>
      </c>
      <c r="O5" s="3">
        <v>-194.0584716796875</v>
      </c>
      <c r="P5" s="3">
        <v>-213.67025756835938</v>
      </c>
      <c r="Q5" s="3">
        <v>-205.61778259277344</v>
      </c>
      <c r="R5" s="3">
        <v>-195.05026245117188</v>
      </c>
      <c r="S5" s="3">
        <v>-177.71583557128906</v>
      </c>
      <c r="T5" s="3">
        <v>-151.977294921875</v>
      </c>
      <c r="U5" s="3">
        <v>-124.83102416992188</v>
      </c>
      <c r="V5" s="3">
        <v>-93.756759643554688</v>
      </c>
      <c r="W5" s="3">
        <v>-57.769702911376953</v>
      </c>
      <c r="X5" s="3">
        <v>-14.93202018737793</v>
      </c>
      <c r="Y5" s="3">
        <v>37.504318237304688</v>
      </c>
      <c r="Z5" s="3">
        <v>100.03840637207031</v>
      </c>
      <c r="AA5" s="3">
        <v>174.35346984863281</v>
      </c>
      <c r="AC5" s="3">
        <f t="shared" si="0"/>
        <v>-213.67025756835938</v>
      </c>
    </row>
    <row r="6" spans="1:31" x14ac:dyDescent="0.25">
      <c r="A6" s="5">
        <v>6005</v>
      </c>
      <c r="B6" s="5" t="s">
        <v>12</v>
      </c>
      <c r="C6" s="3">
        <v>463.92379760742188</v>
      </c>
      <c r="D6" s="3">
        <v>466.08706665039063</v>
      </c>
      <c r="E6" s="3">
        <v>459.4456787109375</v>
      </c>
      <c r="F6" s="3">
        <v>438.10791015625</v>
      </c>
      <c r="G6" s="3">
        <v>416.00259399414063</v>
      </c>
      <c r="H6" s="3">
        <v>363.38909912109375</v>
      </c>
      <c r="I6" s="3">
        <v>310.3076171875</v>
      </c>
      <c r="J6" s="3">
        <v>239.113037109375</v>
      </c>
      <c r="K6" s="3">
        <v>120.17406463623047</v>
      </c>
      <c r="L6" s="3">
        <v>3.6796684265136719</v>
      </c>
      <c r="M6" s="3">
        <v>-71.367027282714844</v>
      </c>
      <c r="N6" s="3">
        <v>-114.62351226806641</v>
      </c>
      <c r="O6" s="3">
        <v>-130.20001220703125</v>
      </c>
      <c r="P6" s="3">
        <v>-143.98393249511719</v>
      </c>
      <c r="Q6" s="3">
        <v>-156.78187561035156</v>
      </c>
      <c r="R6" s="3">
        <v>-163.39761352539063</v>
      </c>
      <c r="S6" s="3">
        <v>-164.47636413574219</v>
      </c>
      <c r="T6" s="3">
        <v>-128.26495361328125</v>
      </c>
      <c r="U6" s="3">
        <v>-79.959632873535156</v>
      </c>
      <c r="V6" s="3">
        <v>-27.281375885009766</v>
      </c>
      <c r="W6" s="3">
        <v>44.354595184326172</v>
      </c>
      <c r="X6" s="3">
        <v>137.983154296875</v>
      </c>
      <c r="Y6" s="3">
        <v>274.5894775390625</v>
      </c>
      <c r="Z6" s="3"/>
      <c r="AA6" s="3"/>
      <c r="AB6" s="3"/>
      <c r="AC6" s="3">
        <f t="shared" si="0"/>
        <v>-164.47636413574219</v>
      </c>
    </row>
    <row r="7" spans="1:31" x14ac:dyDescent="0.25">
      <c r="A7" s="5">
        <v>6005</v>
      </c>
      <c r="B7" s="5" t="s">
        <v>14</v>
      </c>
      <c r="C7" s="3">
        <v>522.31976318359375</v>
      </c>
      <c r="D7" s="3">
        <v>527.30828857421875</v>
      </c>
      <c r="E7" s="3">
        <v>518.9609375</v>
      </c>
      <c r="F7" s="3">
        <v>468.31503295898438</v>
      </c>
      <c r="G7" s="3">
        <v>417.19354248046875</v>
      </c>
      <c r="H7" s="3">
        <v>363.38909912109375</v>
      </c>
      <c r="I7" s="3">
        <v>310.3076171875</v>
      </c>
      <c r="J7" s="3">
        <v>239.113037109375</v>
      </c>
      <c r="K7" s="3">
        <v>120.17406463623047</v>
      </c>
      <c r="L7" s="3">
        <v>9.7847785949707031</v>
      </c>
      <c r="M7" s="3">
        <v>-33.310321807861328</v>
      </c>
      <c r="N7" s="3">
        <v>-45.158119201660156</v>
      </c>
      <c r="O7" s="3">
        <v>-55.083835601806641</v>
      </c>
      <c r="P7" s="3">
        <v>-63.042766571044922</v>
      </c>
      <c r="Q7" s="3">
        <v>-65.345985412597656</v>
      </c>
      <c r="R7" s="3">
        <v>-51.667030334472656</v>
      </c>
      <c r="S7" s="3">
        <v>-2.5101971626281738</v>
      </c>
      <c r="Z7" s="3"/>
      <c r="AA7" s="3"/>
      <c r="AC7" s="3">
        <f t="shared" si="0"/>
        <v>-65.345985412597656</v>
      </c>
    </row>
    <row r="8" spans="1:31" x14ac:dyDescent="0.25">
      <c r="A8" s="5">
        <v>6005</v>
      </c>
      <c r="B8" s="5" t="s">
        <v>15</v>
      </c>
      <c r="C8" s="3">
        <v>537.5531005859375</v>
      </c>
      <c r="D8" s="3">
        <v>541.2152099609375</v>
      </c>
      <c r="E8" s="3">
        <v>535.08770751953125</v>
      </c>
      <c r="F8" s="3">
        <v>501.73760986328125</v>
      </c>
      <c r="G8" s="3">
        <v>454.71090698242188</v>
      </c>
      <c r="H8" s="3">
        <v>404.58493041992188</v>
      </c>
      <c r="I8" s="3">
        <v>355.08969116210938</v>
      </c>
      <c r="J8" s="3">
        <v>281.2353515625</v>
      </c>
      <c r="K8" s="3">
        <v>163.10404968261719</v>
      </c>
      <c r="L8" s="3">
        <v>47.446311950683594</v>
      </c>
      <c r="M8" s="3">
        <v>-15.046389579772949</v>
      </c>
      <c r="N8" s="3">
        <v>-30.257904052734375</v>
      </c>
      <c r="O8" s="3">
        <v>-43.569095611572266</v>
      </c>
      <c r="P8" s="3">
        <v>-56.013256072998047</v>
      </c>
      <c r="Q8" s="3">
        <v>-66.708335876464844</v>
      </c>
      <c r="R8" s="3">
        <v>-69.098594665527344</v>
      </c>
      <c r="S8" s="3">
        <v>-62.674610137939453</v>
      </c>
      <c r="T8" s="3">
        <v>-15.12868595123291</v>
      </c>
      <c r="U8" s="3">
        <v>38.021053314208984</v>
      </c>
      <c r="V8" s="3">
        <v>110.86093139648438</v>
      </c>
      <c r="W8" s="3">
        <v>212.315673828125</v>
      </c>
      <c r="AC8" s="3">
        <f t="shared" si="0"/>
        <v>-69.098594665527344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O16" si="1">+HLOOKUP(C$10,$C$2:$AB$8,$A11,FALSE)</f>
        <v>96.71209716796875</v>
      </c>
      <c r="D11" s="3">
        <f t="shared" si="1"/>
        <v>25.381397247314453</v>
      </c>
      <c r="E11" s="3">
        <f t="shared" si="1"/>
        <v>-41.585262298583984</v>
      </c>
      <c r="F11" s="3">
        <f t="shared" si="1"/>
        <v>-102.85297393798828</v>
      </c>
      <c r="G11" s="3">
        <f t="shared" si="1"/>
        <v>-154.02215576171875</v>
      </c>
      <c r="H11" s="3">
        <f t="shared" si="1"/>
        <v>-190.98294067382813</v>
      </c>
      <c r="I11" s="3">
        <f t="shared" si="1"/>
        <v>-218.37458801269531</v>
      </c>
      <c r="J11" s="3">
        <f t="shared" si="1"/>
        <v>-240.919921875</v>
      </c>
      <c r="K11" s="3">
        <f t="shared" si="1"/>
        <v>-260.25433349609375</v>
      </c>
      <c r="L11" s="3">
        <f t="shared" si="1"/>
        <v>-272.4525146484375</v>
      </c>
      <c r="M11" s="3">
        <f t="shared" si="1"/>
        <v>-281.17605590820313</v>
      </c>
      <c r="N11" s="3">
        <f>+HLOOKUP(N$10,$C$2:$AB$8,$A11,FALSE)</f>
        <v>-285.96185302734375</v>
      </c>
      <c r="O11" s="3">
        <f>+HLOOKUP(O$10,$C$2:$AB$8,$A11,FALSE)</f>
        <v>-286.24609375</v>
      </c>
      <c r="P11" s="3">
        <f t="shared" ref="P11:AB16" si="2">+HLOOKUP(P$10,$C$2:$AB$8,$A11,FALSE)</f>
        <v>-266.06906127929688</v>
      </c>
      <c r="Q11" s="3">
        <f t="shared" si="2"/>
        <v>-235.5914306640625</v>
      </c>
      <c r="R11" s="3">
        <f t="shared" si="2"/>
        <v>-207.3416748046875</v>
      </c>
      <c r="S11" s="3">
        <f t="shared" si="2"/>
        <v>-133.12734985351563</v>
      </c>
      <c r="T11" s="3">
        <f t="shared" si="2"/>
        <v>-16.347984313964844</v>
      </c>
      <c r="U11" s="3">
        <f t="shared" si="2"/>
        <v>102.87596130371094</v>
      </c>
      <c r="V11" s="3">
        <f t="shared" si="2"/>
        <v>132.85345458984375</v>
      </c>
      <c r="W11" s="3">
        <f t="shared" si="2"/>
        <v>141.7476806640625</v>
      </c>
      <c r="X11" s="3">
        <f t="shared" si="2"/>
        <v>147.83621215820313</v>
      </c>
      <c r="Y11" s="3">
        <f t="shared" si="2"/>
        <v>154.88082885742188</v>
      </c>
      <c r="Z11" s="3">
        <f t="shared" si="2"/>
        <v>161.33306884765625</v>
      </c>
      <c r="AA11" s="3">
        <f t="shared" si="2"/>
        <v>164.50376892089844</v>
      </c>
      <c r="AB11" s="3">
        <f t="shared" si="2"/>
        <v>166.75712585449219</v>
      </c>
      <c r="AC11" s="3">
        <f>+MIN(C11:AB11)</f>
        <v>-286.24609375</v>
      </c>
      <c r="AE11" s="1">
        <f>+HLOOKUP($AC11,$C11:$AB$17,7,FALSE)</f>
        <v>0.97</v>
      </c>
    </row>
    <row r="12" spans="1:31" x14ac:dyDescent="0.25">
      <c r="A12" s="5">
        <f>+A11+1</f>
        <v>3</v>
      </c>
      <c r="B12" s="5" t="str">
        <f t="shared" ref="B12:B15" si="3">+B4</f>
        <v>VEL-DOM(5A) Con 4LT</v>
      </c>
      <c r="C12" s="3">
        <f t="shared" si="1"/>
        <v>165.95899963378906</v>
      </c>
      <c r="D12" s="3">
        <f t="shared" si="1"/>
        <v>91.910064697265625</v>
      </c>
      <c r="E12" s="3">
        <f t="shared" si="1"/>
        <v>16.684944152832031</v>
      </c>
      <c r="F12" s="3">
        <f t="shared" si="1"/>
        <v>-51.953704833984375</v>
      </c>
      <c r="G12" s="3">
        <f t="shared" si="1"/>
        <v>-113.00245666503906</v>
      </c>
      <c r="H12" s="3">
        <f t="shared" si="1"/>
        <v>-157.07217407226563</v>
      </c>
      <c r="I12" s="3">
        <f t="shared" si="1"/>
        <v>-188.81118774414063</v>
      </c>
      <c r="J12" s="3">
        <f t="shared" si="1"/>
        <v>-213.19914245605469</v>
      </c>
      <c r="K12" s="3">
        <f t="shared" si="1"/>
        <v>-233.73197937011719</v>
      </c>
      <c r="L12" s="3">
        <f t="shared" si="1"/>
        <v>-248.74920654296875</v>
      </c>
      <c r="M12" s="3">
        <f t="shared" si="1"/>
        <v>-257.93118286132813</v>
      </c>
      <c r="N12" s="3">
        <f t="shared" si="1"/>
        <v>-263.2518310546875</v>
      </c>
      <c r="O12" s="3">
        <f t="shared" si="1"/>
        <v>-265.20205688476563</v>
      </c>
      <c r="P12" s="3">
        <f t="shared" si="2"/>
        <v>-253.98512268066406</v>
      </c>
      <c r="Q12" s="3">
        <f t="shared" si="2"/>
        <v>-223.75462341308594</v>
      </c>
      <c r="R12" s="3">
        <f t="shared" si="2"/>
        <v>-195.7369384765625</v>
      </c>
      <c r="S12" s="3">
        <f t="shared" si="2"/>
        <v>-132.21377563476563</v>
      </c>
      <c r="T12" s="3">
        <f t="shared" si="2"/>
        <v>-15.413780212402344</v>
      </c>
      <c r="U12" s="3">
        <f t="shared" si="2"/>
        <v>103.83370208740234</v>
      </c>
      <c r="V12" s="3">
        <f t="shared" si="2"/>
        <v>152.24110412597656</v>
      </c>
      <c r="W12" s="3">
        <f t="shared" si="2"/>
        <v>160.59552001953125</v>
      </c>
      <c r="X12" s="3">
        <f t="shared" si="2"/>
        <v>168.09837341308594</v>
      </c>
      <c r="Y12" s="3">
        <f t="shared" si="2"/>
        <v>173.59288024902344</v>
      </c>
      <c r="Z12" s="3">
        <f t="shared" si="2"/>
        <v>178.59375</v>
      </c>
      <c r="AA12" s="3">
        <f t="shared" si="2"/>
        <v>180.20599365234375</v>
      </c>
      <c r="AB12" s="3">
        <f t="shared" si="2"/>
        <v>181.35476684570313</v>
      </c>
      <c r="AC12" s="3">
        <f t="shared" ref="AC12:AC16" si="4">+MIN(C12:AB12)</f>
        <v>-265.20205688476563</v>
      </c>
      <c r="AD12" s="3">
        <f>+$AC$11-AC12</f>
        <v>-21.044036865234375</v>
      </c>
      <c r="AE12" s="1">
        <f>+HLOOKUP($AC12,$C12:$AB$17,6,FALSE)</f>
        <v>0.97</v>
      </c>
    </row>
    <row r="13" spans="1:31" x14ac:dyDescent="0.25">
      <c r="A13" s="5">
        <f t="shared" ref="A13:A16" si="5">+A12+1</f>
        <v>4</v>
      </c>
      <c r="B13" s="5" t="str">
        <f t="shared" si="3"/>
        <v>ECO-BUR(2C) Con 4LT</v>
      </c>
      <c r="C13" s="3"/>
      <c r="D13" s="3">
        <f t="shared" si="1"/>
        <v>174.35346984863281</v>
      </c>
      <c r="E13" s="3">
        <f t="shared" si="1"/>
        <v>100.03840637207031</v>
      </c>
      <c r="F13" s="3">
        <f t="shared" si="1"/>
        <v>37.504318237304688</v>
      </c>
      <c r="G13" s="3">
        <f t="shared" si="1"/>
        <v>-14.93202018737793</v>
      </c>
      <c r="H13" s="3">
        <f t="shared" si="1"/>
        <v>-57.769702911376953</v>
      </c>
      <c r="I13" s="3">
        <f t="shared" si="1"/>
        <v>-93.756759643554688</v>
      </c>
      <c r="J13" s="3">
        <f t="shared" si="1"/>
        <v>-124.83102416992188</v>
      </c>
      <c r="K13" s="3">
        <f t="shared" si="1"/>
        <v>-151.977294921875</v>
      </c>
      <c r="L13" s="3">
        <f t="shared" si="1"/>
        <v>-177.71583557128906</v>
      </c>
      <c r="M13" s="3">
        <f t="shared" si="1"/>
        <v>-195.05026245117188</v>
      </c>
      <c r="N13" s="3">
        <f t="shared" si="1"/>
        <v>-205.61778259277344</v>
      </c>
      <c r="O13" s="3">
        <f t="shared" si="1"/>
        <v>-213.67025756835938</v>
      </c>
      <c r="P13" s="3">
        <f t="shared" si="2"/>
        <v>-194.0584716796875</v>
      </c>
      <c r="Q13" s="3">
        <f t="shared" si="2"/>
        <v>-172.14653015136719</v>
      </c>
      <c r="R13" s="3">
        <f t="shared" si="2"/>
        <v>-145.07723999023438</v>
      </c>
      <c r="S13" s="3">
        <f t="shared" si="2"/>
        <v>-101.59292602539063</v>
      </c>
      <c r="T13" s="3">
        <f t="shared" si="2"/>
        <v>14.666160583496094</v>
      </c>
      <c r="U13" s="3">
        <f t="shared" si="2"/>
        <v>133.37802124023438</v>
      </c>
      <c r="V13" s="3">
        <f t="shared" si="2"/>
        <v>194.20196533203125</v>
      </c>
      <c r="W13" s="3">
        <f t="shared" si="2"/>
        <v>201.49252319335938</v>
      </c>
      <c r="X13" s="3">
        <f t="shared" si="2"/>
        <v>209.104248046875</v>
      </c>
      <c r="Y13" s="3">
        <f t="shared" si="2"/>
        <v>213.49098205566406</v>
      </c>
      <c r="Z13" s="3">
        <f t="shared" si="2"/>
        <v>219.46403503417969</v>
      </c>
      <c r="AA13" s="3">
        <f t="shared" si="2"/>
        <v>223.67877197265625</v>
      </c>
      <c r="AB13" s="3">
        <f t="shared" si="2"/>
        <v>225.05316162109375</v>
      </c>
      <c r="AC13" s="3">
        <f t="shared" si="4"/>
        <v>-213.67025756835938</v>
      </c>
      <c r="AD13" s="3">
        <f t="shared" ref="AD13:AD16" si="6">+$AC$11-AC13</f>
        <v>-72.575836181640625</v>
      </c>
      <c r="AE13" s="1">
        <f>+HLOOKUP($AC13,$C13:$AB$17,5,FALSE)</f>
        <v>0.97</v>
      </c>
    </row>
    <row r="14" spans="1:31" x14ac:dyDescent="0.25">
      <c r="A14" s="5">
        <f t="shared" si="5"/>
        <v>5</v>
      </c>
      <c r="B14" s="5" t="str">
        <f t="shared" si="3"/>
        <v>BASE Sin 4LT</v>
      </c>
      <c r="C14" s="3"/>
      <c r="D14" s="3"/>
      <c r="E14" s="3"/>
      <c r="F14" s="3">
        <f t="shared" si="1"/>
        <v>274.5894775390625</v>
      </c>
      <c r="G14" s="3">
        <f t="shared" si="1"/>
        <v>137.983154296875</v>
      </c>
      <c r="H14" s="3">
        <f t="shared" si="1"/>
        <v>44.354595184326172</v>
      </c>
      <c r="I14" s="3">
        <f t="shared" si="1"/>
        <v>-27.281375885009766</v>
      </c>
      <c r="J14" s="3">
        <f t="shared" si="1"/>
        <v>-79.959632873535156</v>
      </c>
      <c r="K14" s="3">
        <f t="shared" si="1"/>
        <v>-128.26495361328125</v>
      </c>
      <c r="L14" s="3">
        <f t="shared" si="1"/>
        <v>-164.47636413574219</v>
      </c>
      <c r="M14" s="3">
        <f t="shared" si="1"/>
        <v>-163.39761352539063</v>
      </c>
      <c r="N14" s="3">
        <f t="shared" si="1"/>
        <v>-156.78187561035156</v>
      </c>
      <c r="O14" s="3">
        <f t="shared" si="1"/>
        <v>-143.98393249511719</v>
      </c>
      <c r="P14" s="3">
        <f t="shared" si="2"/>
        <v>-130.20001220703125</v>
      </c>
      <c r="Q14" s="3">
        <f t="shared" si="2"/>
        <v>-114.62351226806641</v>
      </c>
      <c r="R14" s="3">
        <f t="shared" si="2"/>
        <v>-71.367027282714844</v>
      </c>
      <c r="S14" s="3">
        <f t="shared" si="2"/>
        <v>3.6796684265136719</v>
      </c>
      <c r="T14" s="3">
        <f t="shared" si="2"/>
        <v>120.17406463623047</v>
      </c>
      <c r="U14" s="3">
        <f t="shared" si="2"/>
        <v>239.113037109375</v>
      </c>
      <c r="V14" s="3">
        <f t="shared" si="2"/>
        <v>310.3076171875</v>
      </c>
      <c r="W14" s="3">
        <f t="shared" si="2"/>
        <v>363.38909912109375</v>
      </c>
      <c r="X14" s="3">
        <f t="shared" si="2"/>
        <v>416.00259399414063</v>
      </c>
      <c r="Y14" s="3">
        <f t="shared" si="2"/>
        <v>438.10791015625</v>
      </c>
      <c r="Z14" s="3">
        <f t="shared" si="2"/>
        <v>459.4456787109375</v>
      </c>
      <c r="AA14" s="3">
        <f t="shared" si="2"/>
        <v>466.08706665039063</v>
      </c>
      <c r="AB14" s="3">
        <f t="shared" si="2"/>
        <v>463.92379760742188</v>
      </c>
      <c r="AC14" s="3">
        <f t="shared" si="4"/>
        <v>-164.47636413574219</v>
      </c>
      <c r="AD14" s="3">
        <f t="shared" si="6"/>
        <v>-121.76972961425781</v>
      </c>
      <c r="AE14" s="1">
        <f>+HLOOKUP($AC14,$C14:$AB$17,4,FALSE)</f>
        <v>0.94</v>
      </c>
    </row>
    <row r="15" spans="1:31" x14ac:dyDescent="0.25">
      <c r="A15" s="5">
        <f t="shared" si="5"/>
        <v>6</v>
      </c>
      <c r="B15" s="5" t="str">
        <f t="shared" si="3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>
        <f t="shared" si="1"/>
        <v>-2.5101971626281738</v>
      </c>
      <c r="M15" s="3">
        <f t="shared" si="1"/>
        <v>-51.667030334472656</v>
      </c>
      <c r="N15" s="3">
        <f t="shared" si="1"/>
        <v>-65.345985412597656</v>
      </c>
      <c r="O15" s="3">
        <f t="shared" si="1"/>
        <v>-63.042766571044922</v>
      </c>
      <c r="P15" s="3">
        <f t="shared" si="2"/>
        <v>-55.083835601806641</v>
      </c>
      <c r="Q15" s="3">
        <f t="shared" si="2"/>
        <v>-45.158119201660156</v>
      </c>
      <c r="R15" s="3">
        <f t="shared" si="2"/>
        <v>-33.310321807861328</v>
      </c>
      <c r="S15" s="3">
        <f t="shared" si="2"/>
        <v>9.7847785949707031</v>
      </c>
      <c r="T15" s="3">
        <f t="shared" si="2"/>
        <v>120.17406463623047</v>
      </c>
      <c r="U15" s="3">
        <f t="shared" si="2"/>
        <v>239.113037109375</v>
      </c>
      <c r="V15" s="3">
        <f t="shared" si="2"/>
        <v>310.3076171875</v>
      </c>
      <c r="W15" s="3">
        <f t="shared" si="2"/>
        <v>363.38909912109375</v>
      </c>
      <c r="X15" s="3">
        <f t="shared" si="2"/>
        <v>417.19354248046875</v>
      </c>
      <c r="Y15" s="3">
        <f t="shared" si="2"/>
        <v>468.31503295898438</v>
      </c>
      <c r="Z15" s="3">
        <f t="shared" si="2"/>
        <v>518.9609375</v>
      </c>
      <c r="AA15" s="3">
        <f t="shared" si="2"/>
        <v>527.30828857421875</v>
      </c>
      <c r="AB15" s="3">
        <f t="shared" si="2"/>
        <v>522.31976318359375</v>
      </c>
      <c r="AC15" s="3">
        <f t="shared" si="4"/>
        <v>-65.345985412597656</v>
      </c>
      <c r="AD15" s="3">
        <f t="shared" si="6"/>
        <v>-220.90010833740234</v>
      </c>
      <c r="AE15" s="1">
        <f>+HLOOKUP($AC15,$C15:$AB$17,3,FALSE)</f>
        <v>0.96</v>
      </c>
    </row>
    <row r="16" spans="1:31" x14ac:dyDescent="0.25">
      <c r="A16" s="5">
        <f t="shared" si="5"/>
        <v>7</v>
      </c>
      <c r="B16" s="5" t="str">
        <f>+B8</f>
        <v>ECO-BUR(2C) Sin 4LT</v>
      </c>
      <c r="C16" s="3"/>
      <c r="D16" s="3"/>
      <c r="E16" s="3"/>
      <c r="F16" s="3"/>
      <c r="G16" s="3"/>
      <c r="H16" s="3">
        <f t="shared" si="1"/>
        <v>212.315673828125</v>
      </c>
      <c r="I16" s="3">
        <f t="shared" si="1"/>
        <v>110.86093139648438</v>
      </c>
      <c r="J16" s="3">
        <f t="shared" si="1"/>
        <v>38.021053314208984</v>
      </c>
      <c r="K16" s="3">
        <f t="shared" si="1"/>
        <v>-15.12868595123291</v>
      </c>
      <c r="L16" s="3">
        <f t="shared" si="1"/>
        <v>-62.674610137939453</v>
      </c>
      <c r="M16" s="3">
        <f t="shared" si="1"/>
        <v>-69.098594665527344</v>
      </c>
      <c r="N16" s="3">
        <f t="shared" si="1"/>
        <v>-66.708335876464844</v>
      </c>
      <c r="O16" s="3">
        <f t="shared" si="1"/>
        <v>-56.013256072998047</v>
      </c>
      <c r="P16" s="3">
        <f t="shared" si="2"/>
        <v>-43.569095611572266</v>
      </c>
      <c r="Q16" s="3">
        <f t="shared" si="2"/>
        <v>-30.257904052734375</v>
      </c>
      <c r="R16" s="3">
        <f t="shared" si="2"/>
        <v>-15.046389579772949</v>
      </c>
      <c r="S16" s="3">
        <f t="shared" si="2"/>
        <v>47.446311950683594</v>
      </c>
      <c r="T16" s="3">
        <f t="shared" si="2"/>
        <v>163.10404968261719</v>
      </c>
      <c r="U16" s="3">
        <f t="shared" si="2"/>
        <v>281.2353515625</v>
      </c>
      <c r="V16" s="3">
        <f t="shared" si="2"/>
        <v>355.08969116210938</v>
      </c>
      <c r="W16" s="3">
        <f t="shared" si="2"/>
        <v>404.58493041992188</v>
      </c>
      <c r="X16" s="3">
        <f t="shared" si="2"/>
        <v>454.71090698242188</v>
      </c>
      <c r="Y16" s="3">
        <f t="shared" si="2"/>
        <v>501.73760986328125</v>
      </c>
      <c r="Z16" s="3">
        <f t="shared" si="2"/>
        <v>535.08770751953125</v>
      </c>
      <c r="AA16" s="3">
        <f t="shared" si="2"/>
        <v>541.2152099609375</v>
      </c>
      <c r="AB16" s="3">
        <f t="shared" si="2"/>
        <v>537.5531005859375</v>
      </c>
      <c r="AC16" s="3">
        <f t="shared" si="4"/>
        <v>-69.098594665527344</v>
      </c>
      <c r="AD16" s="3">
        <f t="shared" si="6"/>
        <v>-217.14749908447266</v>
      </c>
      <c r="AE16" s="1">
        <f>+HLOOKUP($AC16,$C16:$AB$17,2,FALSE)</f>
        <v>0.95</v>
      </c>
    </row>
    <row r="17" spans="3:28" x14ac:dyDescent="0.25">
      <c r="C17" s="3">
        <f>+C10</f>
        <v>0.85</v>
      </c>
      <c r="D17" s="3">
        <f t="shared" ref="D17:AB17" si="7">+D10</f>
        <v>0.86</v>
      </c>
      <c r="E17" s="3">
        <f t="shared" si="7"/>
        <v>0.87</v>
      </c>
      <c r="F17" s="3">
        <f t="shared" si="7"/>
        <v>0.88</v>
      </c>
      <c r="G17" s="3">
        <f t="shared" si="7"/>
        <v>0.89</v>
      </c>
      <c r="H17" s="3">
        <f t="shared" si="7"/>
        <v>0.9</v>
      </c>
      <c r="I17" s="3">
        <f t="shared" si="7"/>
        <v>0.91</v>
      </c>
      <c r="J17" s="3">
        <f t="shared" si="7"/>
        <v>0.92</v>
      </c>
      <c r="K17" s="3">
        <f t="shared" si="7"/>
        <v>0.93</v>
      </c>
      <c r="L17" s="3">
        <f t="shared" si="7"/>
        <v>0.94</v>
      </c>
      <c r="M17" s="3">
        <f t="shared" si="7"/>
        <v>0.95</v>
      </c>
      <c r="N17" s="3">
        <f t="shared" si="7"/>
        <v>0.96</v>
      </c>
      <c r="O17" s="3">
        <f t="shared" si="7"/>
        <v>0.97</v>
      </c>
      <c r="P17" s="3">
        <f t="shared" si="7"/>
        <v>0.98</v>
      </c>
      <c r="Q17" s="3">
        <f t="shared" si="7"/>
        <v>0.99</v>
      </c>
      <c r="R17" s="3">
        <f t="shared" si="7"/>
        <v>1</v>
      </c>
      <c r="S17" s="3">
        <f t="shared" si="7"/>
        <v>1.01</v>
      </c>
      <c r="T17" s="3">
        <f t="shared" si="7"/>
        <v>1.02</v>
      </c>
      <c r="U17" s="3">
        <f t="shared" si="7"/>
        <v>1.03</v>
      </c>
      <c r="V17" s="3">
        <f t="shared" si="7"/>
        <v>1.04</v>
      </c>
      <c r="W17" s="3">
        <f t="shared" si="7"/>
        <v>1.05</v>
      </c>
      <c r="X17" s="3">
        <f t="shared" si="7"/>
        <v>1.06</v>
      </c>
      <c r="Y17" s="3">
        <f t="shared" si="7"/>
        <v>1.07</v>
      </c>
      <c r="Z17" s="3">
        <f t="shared" si="7"/>
        <v>1.08</v>
      </c>
      <c r="AA17" s="3">
        <f t="shared" si="7"/>
        <v>1.0900000000000001</v>
      </c>
      <c r="AB17" s="3">
        <f t="shared" si="7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3" priority="4" operator="equal">
      <formula>$AC11</formula>
    </cfRule>
  </conditionalFormatting>
  <conditionalFormatting sqref="C3:AB3 Q4:W8">
    <cfRule type="cellIs" dxfId="2" priority="3" operator="equal">
      <formula>$AC3</formula>
    </cfRule>
  </conditionalFormatting>
  <conditionalFormatting sqref="C4:P6 X4:AB6">
    <cfRule type="cellIs" dxfId="1" priority="2" operator="equal">
      <formula>$AC4</formula>
    </cfRule>
  </conditionalFormatting>
  <conditionalFormatting sqref="C7:P8 X7:AB8">
    <cfRule type="cellIs" dxfId="0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6002</vt:lpstr>
      <vt:lpstr>6004</vt:lpstr>
      <vt:lpstr>6005</vt:lpstr>
      <vt:lpstr>'6004'!Área_de_impresión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Luis Loo Martínez</dc:creator>
  <cp:lastModifiedBy>Ian Luis Loo Martínez</cp:lastModifiedBy>
  <dcterms:created xsi:type="dcterms:W3CDTF">2019-02-01T14:51:08Z</dcterms:created>
  <dcterms:modified xsi:type="dcterms:W3CDTF">2019-10-02T15:02:57Z</dcterms:modified>
</cp:coreProperties>
</file>