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errero\OneDrive\Proyectos\A 0379 Empresas Comparadoras ASEP PA\Work\Ec Efic\"/>
    </mc:Choice>
  </mc:AlternateContent>
  <bookViews>
    <workbookView xWindow="0" yWindow="0" windowWidth="23040" windowHeight="9348" xr2:uid="{F5621DA6-D758-4E61-8180-279318C6F5E3}"/>
  </bookViews>
  <sheets>
    <sheet name="DatosPerdidas 2016" sheetId="1" r:id="rId1"/>
    <sheet name="DatosPerdidas2015" sheetId="2" r:id="rId2"/>
  </sheets>
  <definedNames>
    <definedName name="_xlnm._FilterDatabase" localSheetId="0" hidden="1">'DatosPerdidas 2016'!$A$1:$J$115</definedName>
    <definedName name="_xlnm._FilterDatabase" localSheetId="1" hidden="1">DatosPerdidas2015!$A$1:$J$113</definedName>
  </definedNames>
  <calcPr calcId="171027" calcMode="manual" iterate="1" iterateDelta="9.999999999999445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E121" i="1"/>
  <c r="L15" i="1"/>
  <c r="D122" i="1"/>
  <c r="M15" i="1"/>
  <c r="E122" i="1"/>
  <c r="D123" i="1"/>
  <c r="E123" i="1"/>
  <c r="L19" i="1"/>
  <c r="D124" i="1"/>
  <c r="M19" i="1"/>
  <c r="E124" i="1"/>
  <c r="D125" i="1"/>
  <c r="E125" i="1"/>
  <c r="L32" i="1"/>
  <c r="D126" i="1"/>
  <c r="M32" i="1"/>
  <c r="E126" i="1"/>
  <c r="D127" i="1"/>
  <c r="E127" i="1"/>
  <c r="L33" i="1"/>
  <c r="D128" i="1"/>
  <c r="M33" i="1"/>
  <c r="E128" i="1"/>
  <c r="D129" i="1"/>
  <c r="E129" i="1"/>
  <c r="L37" i="1"/>
  <c r="D130" i="1"/>
  <c r="M37" i="1"/>
  <c r="E130" i="1"/>
  <c r="D131" i="1"/>
  <c r="E131" i="1"/>
  <c r="L41" i="1"/>
  <c r="D132" i="1"/>
  <c r="M41" i="1"/>
  <c r="E132" i="1"/>
  <c r="D133" i="1"/>
  <c r="E133" i="1"/>
  <c r="L45" i="1"/>
  <c r="D134" i="1"/>
  <c r="M45" i="1"/>
  <c r="E134" i="1"/>
  <c r="D135" i="1"/>
  <c r="E135" i="1"/>
  <c r="L51" i="1"/>
  <c r="D136" i="1"/>
  <c r="M51" i="1"/>
  <c r="E136" i="1"/>
  <c r="D137" i="1"/>
  <c r="E137" i="1"/>
  <c r="L59" i="1"/>
  <c r="D138" i="1"/>
  <c r="M59" i="1"/>
  <c r="E138" i="1"/>
  <c r="D139" i="1"/>
  <c r="E139" i="1"/>
  <c r="L60" i="1"/>
  <c r="D140" i="1"/>
  <c r="M60" i="1"/>
  <c r="E140" i="1"/>
  <c r="D141" i="1"/>
  <c r="E141" i="1"/>
  <c r="L83" i="1"/>
  <c r="D142" i="1"/>
  <c r="M83" i="1"/>
  <c r="E142" i="1"/>
  <c r="D143" i="1"/>
  <c r="E143" i="1"/>
  <c r="L86" i="1"/>
  <c r="D144" i="1"/>
  <c r="M86" i="1"/>
  <c r="E144" i="1"/>
  <c r="D145" i="1"/>
  <c r="E145" i="1"/>
  <c r="L93" i="1"/>
  <c r="D146" i="1"/>
  <c r="M93" i="1"/>
  <c r="E146" i="1"/>
  <c r="D147" i="1"/>
  <c r="E147" i="1"/>
  <c r="L95" i="1"/>
  <c r="D148" i="1"/>
  <c r="M95" i="1"/>
  <c r="E148" i="1"/>
  <c r="D149" i="1"/>
  <c r="E149" i="1"/>
  <c r="L106" i="1"/>
  <c r="D150" i="1"/>
  <c r="M106" i="1"/>
  <c r="E150" i="1"/>
  <c r="D151" i="1"/>
  <c r="E151" i="1"/>
  <c r="L113" i="1"/>
  <c r="D152" i="1"/>
  <c r="M113" i="1"/>
  <c r="E152" i="1"/>
  <c r="D153" i="1"/>
  <c r="E153" i="1"/>
  <c r="L115" i="1"/>
  <c r="D154" i="1"/>
  <c r="M115" i="1"/>
  <c r="E154" i="1"/>
  <c r="D155" i="1"/>
  <c r="E155" i="1"/>
  <c r="M6" i="1"/>
  <c r="E120" i="1"/>
  <c r="L6" i="1"/>
  <c r="D120" i="1"/>
  <c r="K6" i="1"/>
  <c r="K115" i="1"/>
  <c r="K113" i="1"/>
  <c r="K106" i="1"/>
  <c r="K95" i="1"/>
  <c r="K93" i="1"/>
  <c r="K86" i="1"/>
  <c r="K83" i="1"/>
  <c r="K60" i="1"/>
  <c r="K59" i="1"/>
  <c r="K51" i="1"/>
  <c r="K45" i="1"/>
  <c r="K41" i="1"/>
  <c r="K37" i="1"/>
  <c r="K33" i="1"/>
  <c r="K32" i="1"/>
  <c r="K19" i="1"/>
  <c r="K15" i="1"/>
</calcChain>
</file>

<file path=xl/sharedStrings.xml><?xml version="1.0" encoding="utf-8"?>
<sst xmlns="http://schemas.openxmlformats.org/spreadsheetml/2006/main" count="254" uniqueCount="129">
  <si>
    <t xml:space="preserve">Black Hills/Colorado Electric Utility Company, LP                     </t>
  </si>
  <si>
    <t xml:space="preserve">UGI Utilities, Inc.                                                   </t>
  </si>
  <si>
    <t xml:space="preserve">Cheyenne Light, Fuel and Power Company                                </t>
  </si>
  <si>
    <t xml:space="preserve">NSTAR Electric Company                                                </t>
  </si>
  <si>
    <t xml:space="preserve">Unitil Energy Systems, Inc.                                           </t>
  </si>
  <si>
    <t xml:space="preserve">UNS Electric, Inc.                                                    </t>
  </si>
  <si>
    <t xml:space="preserve">Interstate Power and Light Company                                    </t>
  </si>
  <si>
    <t xml:space="preserve">Golden State Water Company                                            </t>
  </si>
  <si>
    <t xml:space="preserve">MidAmerican Energy Company                                            </t>
  </si>
  <si>
    <t xml:space="preserve">Chugach Electric Association, Inc.                                    </t>
  </si>
  <si>
    <t xml:space="preserve">Wisconsin Public Service Corporation                                  </t>
  </si>
  <si>
    <t xml:space="preserve">Wisconsin Power and Light Company                                     </t>
  </si>
  <si>
    <t xml:space="preserve">Wisconsin Electric Power Company                                      </t>
  </si>
  <si>
    <t xml:space="preserve">Wheeling Power Company                                                </t>
  </si>
  <si>
    <t xml:space="preserve">Western Massachusetts Electric Company                                </t>
  </si>
  <si>
    <t xml:space="preserve">WEST PENN POWER COMPANY                                               </t>
  </si>
  <si>
    <t xml:space="preserve">Avista Corporation                                                    </t>
  </si>
  <si>
    <t xml:space="preserve">KCP&amp;L Greater Missouri Operations Company                             </t>
  </si>
  <si>
    <t xml:space="preserve">Upper Peninsula Power Company                                         </t>
  </si>
  <si>
    <t xml:space="preserve">The United Illuminating Company                                       </t>
  </si>
  <si>
    <t xml:space="preserve">Duke Energy Kentucky, Inc.                                            </t>
  </si>
  <si>
    <t xml:space="preserve">UNION ELECTRIC COMPANY                                                </t>
  </si>
  <si>
    <t xml:space="preserve">Tucson Electric Power Company                                         </t>
  </si>
  <si>
    <t xml:space="preserve">Toledo Edison Company, The                                            </t>
  </si>
  <si>
    <t xml:space="preserve">Tampa Electric Company                                                </t>
  </si>
  <si>
    <t xml:space="preserve">Superior Water, Light and Power Company                               </t>
  </si>
  <si>
    <t xml:space="preserve">Southwestern Public Service Company                                   </t>
  </si>
  <si>
    <t xml:space="preserve">Southwestern Electric Power Company                                   </t>
  </si>
  <si>
    <t xml:space="preserve">Southern Indiana Gas and Electric Company                             </t>
  </si>
  <si>
    <t xml:space="preserve">Southern California Edison Company                                    </t>
  </si>
  <si>
    <t xml:space="preserve">South Carolina Electric &amp; Gas Company                                 </t>
  </si>
  <si>
    <t xml:space="preserve">Sierra Pacific Power Company d/b/a NV Energy                          </t>
  </si>
  <si>
    <t xml:space="preserve">San Diego Gas &amp; Electric Company                                      </t>
  </si>
  <si>
    <t xml:space="preserve">Rockland Electric Company                                             </t>
  </si>
  <si>
    <t xml:space="preserve">Rochester Gas and Electric Corporation                                </t>
  </si>
  <si>
    <t xml:space="preserve">Puget Sound Energy, Inc.                                              </t>
  </si>
  <si>
    <t xml:space="preserve">Public Service Electric and Gas Company                               </t>
  </si>
  <si>
    <t xml:space="preserve">Public Service Company of Oklahoma                                    </t>
  </si>
  <si>
    <t xml:space="preserve">Public Service Company of New Mexico                                  </t>
  </si>
  <si>
    <t xml:space="preserve">Public Service Company of New Hampshire                               </t>
  </si>
  <si>
    <t xml:space="preserve">Public Service Company of Colorado                                    </t>
  </si>
  <si>
    <t xml:space="preserve">Duke Energy Indiana, LLC                                              </t>
  </si>
  <si>
    <t xml:space="preserve">Potomac Electric Power Company                                        </t>
  </si>
  <si>
    <t xml:space="preserve">THE POTOMAC EDISON COMPANY                                            </t>
  </si>
  <si>
    <t xml:space="preserve">Portland General Electric Company                                     </t>
  </si>
  <si>
    <t xml:space="preserve">PPL Electric Utilities Corporation                                    </t>
  </si>
  <si>
    <t xml:space="preserve">Pennsylvania Power Company                                            </t>
  </si>
  <si>
    <t xml:space="preserve">Pennsylvania Electric Company                                         </t>
  </si>
  <si>
    <t xml:space="preserve">PECO Energy Company                                                   </t>
  </si>
  <si>
    <t xml:space="preserve">PacifiCorp                                                            </t>
  </si>
  <si>
    <t xml:space="preserve">Otter Tail Power Company                                              </t>
  </si>
  <si>
    <t xml:space="preserve">Orange and Rockland Utilities, Inc                                    </t>
  </si>
  <si>
    <t xml:space="preserve">Oklahoma Gas and Electric Company                                     </t>
  </si>
  <si>
    <t xml:space="preserve">Ohio Power Company                                                    </t>
  </si>
  <si>
    <t xml:space="preserve">Ohio Edison Company                                                   </t>
  </si>
  <si>
    <t xml:space="preserve">Northwestern Wisconsin Electric Company                               </t>
  </si>
  <si>
    <t xml:space="preserve">Northern States Power Company (Wisconsin)                             </t>
  </si>
  <si>
    <t xml:space="preserve">Northern States Power Company (Minnesota)                             </t>
  </si>
  <si>
    <t xml:space="preserve">Northern Indiana Public Service Company                               </t>
  </si>
  <si>
    <t xml:space="preserve">Niagara Mohawk Power Corporation                                      </t>
  </si>
  <si>
    <t xml:space="preserve">New York State Electric &amp; Gas Corporation                             </t>
  </si>
  <si>
    <t xml:space="preserve">Entergy New Orleans, Inc.                                             </t>
  </si>
  <si>
    <t xml:space="preserve">Nevada Power Company, d/b/a NV Energy                                 </t>
  </si>
  <si>
    <t xml:space="preserve">The Narragansett Electric Company                                     </t>
  </si>
  <si>
    <t xml:space="preserve">Mt. Carmel Public Utility Co                                          </t>
  </si>
  <si>
    <t xml:space="preserve">MONONGAHELA POWER COMPANY                                             </t>
  </si>
  <si>
    <t xml:space="preserve">Entergy Mississippi, Inc.                                             </t>
  </si>
  <si>
    <t xml:space="preserve">Mississippi Power Company                                             </t>
  </si>
  <si>
    <t xml:space="preserve">ALLETE, Inc.                                                          </t>
  </si>
  <si>
    <t xml:space="preserve">Metropolitan Edison Company                                           </t>
  </si>
  <si>
    <t xml:space="preserve">MDU Resources Group, Inc.                                             </t>
  </si>
  <si>
    <t xml:space="preserve">Massachusetts Electric Company                                        </t>
  </si>
  <si>
    <t xml:space="preserve">Madison Gas and Electric Company                                      </t>
  </si>
  <si>
    <t xml:space="preserve">Louisville Gas and Electric Company                                   </t>
  </si>
  <si>
    <t xml:space="preserve">Lockhart Power Company                                                </t>
  </si>
  <si>
    <t xml:space="preserve">Kingsport Power Company                                               </t>
  </si>
  <si>
    <t xml:space="preserve">Kentucky Utilities Company                                            </t>
  </si>
  <si>
    <t xml:space="preserve">Kentucky Power Company                                                </t>
  </si>
  <si>
    <t xml:space="preserve">Kansas Gas and Electric Company                                       </t>
  </si>
  <si>
    <t xml:space="preserve">Kansas City Power &amp; Light Company                                     </t>
  </si>
  <si>
    <t xml:space="preserve">Jersey Central Power &amp; Light Company                                  </t>
  </si>
  <si>
    <t xml:space="preserve">Indianapolis Power &amp; Light Company                                    </t>
  </si>
  <si>
    <t xml:space="preserve">Indiana Michigan Power Company                                        </t>
  </si>
  <si>
    <t xml:space="preserve">Idaho Power Company                                                   </t>
  </si>
  <si>
    <t xml:space="preserve">Gulf Power Company                                                    </t>
  </si>
  <si>
    <t xml:space="preserve">Green Mountain Power Corp                                             </t>
  </si>
  <si>
    <t xml:space="preserve">Liberty Utilities (Granite State Electric) Corp.                      </t>
  </si>
  <si>
    <t xml:space="preserve">Georgia Power Company                                                 </t>
  </si>
  <si>
    <t xml:space="preserve">Florida Power &amp; Light Company                                         </t>
  </si>
  <si>
    <t xml:space="preserve">Duke Energy Florida, LLC                                              </t>
  </si>
  <si>
    <t xml:space="preserve">Fitchburg Gas and Electric Light Company                              </t>
  </si>
  <si>
    <t xml:space="preserve">The Empire District Electric Company                                  </t>
  </si>
  <si>
    <t xml:space="preserve">El Paso Electric Company                                              </t>
  </si>
  <si>
    <t xml:space="preserve">Duquesne Light Company                                                </t>
  </si>
  <si>
    <t xml:space="preserve">Duke Energy Carolinas, LLC                                            </t>
  </si>
  <si>
    <t xml:space="preserve">DTE Electric Company                                                  </t>
  </si>
  <si>
    <t xml:space="preserve">Delmarva Power &amp; Light Company                                        </t>
  </si>
  <si>
    <t xml:space="preserve">The Dayton Power and Light Company                                    </t>
  </si>
  <si>
    <t xml:space="preserve">Consumers Energy Company                                              </t>
  </si>
  <si>
    <t xml:space="preserve">Connecticut Light and Power Company, The                              </t>
  </si>
  <si>
    <t xml:space="preserve">Commonwealth Edison Company                                           </t>
  </si>
  <si>
    <t xml:space="preserve">Cleveland Electric Illuminating Company, The                          </t>
  </si>
  <si>
    <t xml:space="preserve">Duke Energy Ohio, Inc.                                                </t>
  </si>
  <si>
    <t xml:space="preserve">Cleco Power LLC                                                       </t>
  </si>
  <si>
    <t xml:space="preserve">Duke Energy Progress, LLC                                             </t>
  </si>
  <si>
    <t xml:space="preserve">Emera Maine                                                           </t>
  </si>
  <si>
    <t xml:space="preserve">Atlantic City Electric Company                                        </t>
  </si>
  <si>
    <t xml:space="preserve">Entergy Arkansas, Inc.                                                </t>
  </si>
  <si>
    <t xml:space="preserve">Arizona Public Service Company                                        </t>
  </si>
  <si>
    <t xml:space="preserve">Appalachian Power Company                                             </t>
  </si>
  <si>
    <t xml:space="preserve">Alaska Electric Light and Power Company                               </t>
  </si>
  <si>
    <t xml:space="preserve">ALABAMA POWER COMPANY                                                 </t>
  </si>
  <si>
    <t>EnergiaPerdidasUsuProp_%</t>
  </si>
  <si>
    <t>EnergiaPerdidasUsuProp</t>
  </si>
  <si>
    <t>EnergiaIngresoUsuProp</t>
  </si>
  <si>
    <t>PerdVentRevent</t>
  </si>
  <si>
    <t>Venta para reventa [MWh]</t>
  </si>
  <si>
    <t>Venta totales de energía [MWh]</t>
  </si>
  <si>
    <t>VARIABLES PARA EL CALCULO DE LAS EC EF DE PERDIDAS</t>
  </si>
  <si>
    <t>respondent_ID</t>
  </si>
  <si>
    <t>respondent_name</t>
  </si>
  <si>
    <t>Año</t>
  </si>
  <si>
    <t>Energia_Ventas</t>
  </si>
  <si>
    <t>Energia_Perdidas</t>
  </si>
  <si>
    <t>ep</t>
  </si>
  <si>
    <t>mwh</t>
  </si>
  <si>
    <t>year</t>
  </si>
  <si>
    <t>emp</t>
  </si>
  <si>
    <t>PARA PANEL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</si>
</sst>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??\ _€_-;_-@_-"/>
    <numFmt numFmtId="165" formatCode="_-* #,##0.00\ _€_-;\-* #,##0.00\ _€_-;_-* &quot;-&quot;??\ _€_-;_-@_-"/>
    <numFmt numFmtId="166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0" fontId="0" fillId="0" borderId="1" xfId="2" applyNumberFormat="1" applyFont="1" applyBorder="1"/>
    <xf numFmtId="164" fontId="0" fillId="2" borderId="1" xfId="0" applyNumberFormat="1" applyFill="1" applyBorder="1"/>
    <xf numFmtId="164" fontId="0" fillId="0" borderId="1" xfId="0" applyNumberFormat="1" applyBorder="1"/>
    <xf numFmtId="164" fontId="0" fillId="0" borderId="1" xfId="1" applyNumberFormat="1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6" fontId="0" fillId="0" borderId="0" xfId="0" applyNumberFormat="1"/>
    <xf numFmtId="0" fontId="4" fillId="0" borderId="0" xfId="0" applyFont="1"/>
    <xf numFmtId="0" fontId="4" fillId="2" borderId="0" xfId="0" applyFont="1" applyFill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164" fontId="4" fillId="0" borderId="1" xfId="1" applyNumberFormat="1" applyFont="1" applyBorder="1"/>
    <xf numFmtId="164" fontId="4" fillId="0" borderId="1" xfId="0" applyNumberFormat="1" applyFont="1" applyBorder="1"/>
    <xf numFmtId="164" fontId="4" fillId="2" borderId="1" xfId="0" applyNumberFormat="1" applyFont="1" applyFill="1" applyBorder="1"/>
    <xf numFmtId="10" fontId="4" fillId="0" borderId="1" xfId="2" applyNumberFormat="1" applyFont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3" borderId="0" xfId="0" applyFont="1" applyFill="1"/>
    <xf numFmtId="0" fontId="6" fillId="3" borderId="0" xfId="0" applyFont="1" applyFill="1"/>
    <xf numFmtId="0" fontId="5" fillId="3" borderId="1" xfId="0" applyFont="1" applyFill="1" applyBorder="1" applyAlignment="1">
      <alignment horizontal="center"/>
    </xf>
    <xf numFmtId="10" fontId="4" fillId="3" borderId="1" xfId="2" applyNumberFormat="1" applyFont="1" applyFill="1" applyBorder="1"/>
    <xf numFmtId="10" fontId="4" fillId="3" borderId="0" xfId="2" applyNumberFormat="1" applyFont="1" applyFill="1"/>
    <xf numFmtId="164" fontId="4" fillId="3" borderId="0" xfId="1" applyNumberFormat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2BEE1-F15F-43DC-9A21-820EB3082179}">
  <sheetPr filterMode="1"/>
  <dimension ref="A1:M155"/>
  <sheetViews>
    <sheetView tabSelected="1" topLeftCell="E1" zoomScale="80" zoomScaleNormal="80" workbookViewId="0">
      <selection activeCell="K6" sqref="K6:K115"/>
    </sheetView>
  </sheetViews>
  <sheetFormatPr baseColWidth="10" defaultColWidth="11.44140625" defaultRowHeight="14.4" x14ac:dyDescent="0.3"/>
  <cols>
    <col min="1" max="1" width="14.21875" style="23" bestFit="1" customWidth="1"/>
    <col min="2" max="2" width="58.44140625" style="23" bestFit="1" customWidth="1"/>
    <col min="3" max="3" width="9.77734375" style="23" customWidth="1"/>
    <col min="4" max="4" width="29.5546875" style="23" bestFit="1" customWidth="1"/>
    <col min="5" max="5" width="29.5546875" style="23" customWidth="1"/>
    <col min="6" max="6" width="34.77734375" style="23" bestFit="1" customWidth="1"/>
    <col min="7" max="7" width="25.21875" style="23" bestFit="1" customWidth="1"/>
    <col min="8" max="9" width="25.21875" style="23" customWidth="1"/>
    <col min="10" max="10" width="25.77734375" style="23" bestFit="1" customWidth="1"/>
    <col min="11" max="11" width="24.21875" style="23" customWidth="1"/>
    <col min="12" max="12" width="15.21875" style="23" bestFit="1" customWidth="1"/>
    <col min="13" max="13" width="14.21875" style="23" bestFit="1" customWidth="1"/>
    <col min="14" max="16384" width="11.44140625" style="23"/>
  </cols>
  <sheetData>
    <row r="1" spans="1:13" s="12" customFormat="1" x14ac:dyDescent="0.3">
      <c r="H1" s="13" t="s">
        <v>118</v>
      </c>
      <c r="I1" s="13"/>
      <c r="J1" s="25"/>
      <c r="K1" s="26">
        <v>2015</v>
      </c>
      <c r="L1" s="26">
        <v>2015</v>
      </c>
      <c r="M1" s="26">
        <v>2015</v>
      </c>
    </row>
    <row r="2" spans="1:13" s="12" customFormat="1" hidden="1" x14ac:dyDescent="0.3">
      <c r="F2" s="12" t="s">
        <v>117</v>
      </c>
      <c r="H2" s="13"/>
      <c r="I2" s="13"/>
    </row>
    <row r="3" spans="1:13" s="12" customFormat="1" x14ac:dyDescent="0.3">
      <c r="A3" s="14" t="s">
        <v>119</v>
      </c>
      <c r="B3" s="14" t="s">
        <v>120</v>
      </c>
      <c r="C3" s="14" t="s">
        <v>121</v>
      </c>
      <c r="D3" s="14" t="s">
        <v>116</v>
      </c>
      <c r="E3" s="14" t="s">
        <v>115</v>
      </c>
      <c r="F3" s="14" t="s">
        <v>122</v>
      </c>
      <c r="G3" s="14" t="s">
        <v>123</v>
      </c>
      <c r="H3" s="15" t="s">
        <v>114</v>
      </c>
      <c r="I3" s="15" t="s">
        <v>113</v>
      </c>
      <c r="J3" s="27" t="s">
        <v>112</v>
      </c>
      <c r="K3" s="27" t="s">
        <v>112</v>
      </c>
      <c r="L3" s="27" t="s">
        <v>122</v>
      </c>
      <c r="M3" s="27" t="s">
        <v>123</v>
      </c>
    </row>
    <row r="4" spans="1:13" s="12" customFormat="1" hidden="1" x14ac:dyDescent="0.3">
      <c r="A4" s="16">
        <v>2</v>
      </c>
      <c r="B4" s="17" t="s">
        <v>111</v>
      </c>
      <c r="C4" s="18">
        <v>2016</v>
      </c>
      <c r="D4" s="19">
        <v>8921349</v>
      </c>
      <c r="E4" s="19">
        <v>135858.10659898445</v>
      </c>
      <c r="F4" s="19">
        <v>63873423</v>
      </c>
      <c r="G4" s="20">
        <v>3139046</v>
      </c>
      <c r="H4" s="21">
        <v>57955261.893401012</v>
      </c>
      <c r="I4" s="21">
        <v>3003187.8934010155</v>
      </c>
      <c r="J4" s="22">
        <v>5.1819072078819625E-2</v>
      </c>
    </row>
    <row r="5" spans="1:13" s="12" customFormat="1" hidden="1" x14ac:dyDescent="0.3">
      <c r="A5" s="16">
        <v>3</v>
      </c>
      <c r="B5" s="17" t="s">
        <v>110</v>
      </c>
      <c r="C5" s="18">
        <v>2016</v>
      </c>
      <c r="D5" s="19">
        <v>0</v>
      </c>
      <c r="E5" s="19">
        <v>0</v>
      </c>
      <c r="F5" s="19">
        <v>395154</v>
      </c>
      <c r="G5" s="20">
        <v>18118</v>
      </c>
      <c r="H5" s="21">
        <v>413272</v>
      </c>
      <c r="I5" s="21">
        <v>18118</v>
      </c>
      <c r="J5" s="22">
        <v>4.3840376313904646E-2</v>
      </c>
    </row>
    <row r="6" spans="1:13" s="12" customFormat="1" x14ac:dyDescent="0.3">
      <c r="A6" s="16">
        <v>6</v>
      </c>
      <c r="B6" s="17" t="s">
        <v>109</v>
      </c>
      <c r="C6" s="18">
        <v>2016</v>
      </c>
      <c r="D6" s="19">
        <v>6424581</v>
      </c>
      <c r="E6" s="19">
        <v>97836.258883249015</v>
      </c>
      <c r="F6" s="19">
        <v>34862820</v>
      </c>
      <c r="G6" s="20">
        <v>2345762</v>
      </c>
      <c r="H6" s="21">
        <v>30686164.741116751</v>
      </c>
      <c r="I6" s="21">
        <v>2247925.741116751</v>
      </c>
      <c r="J6" s="28">
        <v>7.3255350092829588E-2</v>
      </c>
      <c r="K6" s="29">
        <f>VLOOKUP(A6,DatosPerdidas2015!$A$2:$J$113,10,FALSE)</f>
        <v>8.0522167001613645E-2</v>
      </c>
      <c r="L6" s="30">
        <f>VLOOKUP(A6,DatosPerdidas2015!$A$2:$J$113,8,FALSE)</f>
        <v>31456077.527918782</v>
      </c>
      <c r="M6" s="30">
        <f>VLOOKUP(A6,DatosPerdidas2015!$A$2:$J$113,9,FALSE)</f>
        <v>2532911.5279187821</v>
      </c>
    </row>
    <row r="7" spans="1:13" s="12" customFormat="1" hidden="1" x14ac:dyDescent="0.3">
      <c r="A7" s="16">
        <v>7</v>
      </c>
      <c r="B7" s="17" t="s">
        <v>108</v>
      </c>
      <c r="C7" s="18">
        <v>2016</v>
      </c>
      <c r="D7" s="19">
        <v>3906044</v>
      </c>
      <c r="E7" s="19">
        <v>59482.903553299606</v>
      </c>
      <c r="F7" s="19">
        <v>31928046</v>
      </c>
      <c r="G7" s="20">
        <v>1808396</v>
      </c>
      <c r="H7" s="21">
        <v>29770915.0964467</v>
      </c>
      <c r="I7" s="21">
        <v>1748913.0964467004</v>
      </c>
      <c r="J7" s="22">
        <v>5.8745694943567302E-2</v>
      </c>
    </row>
    <row r="8" spans="1:13" s="12" customFormat="1" hidden="1" x14ac:dyDescent="0.3">
      <c r="A8" s="16">
        <v>8</v>
      </c>
      <c r="B8" s="17" t="s">
        <v>107</v>
      </c>
      <c r="C8" s="18">
        <v>2016</v>
      </c>
      <c r="D8" s="19">
        <v>8724404</v>
      </c>
      <c r="E8" s="19">
        <v>132858.94416243583</v>
      </c>
      <c r="F8" s="19">
        <v>29363790</v>
      </c>
      <c r="G8" s="20">
        <v>1404219</v>
      </c>
      <c r="H8" s="21">
        <v>21910746.055837564</v>
      </c>
      <c r="I8" s="21">
        <v>1271360.0558375642</v>
      </c>
      <c r="J8" s="22">
        <v>5.8024498691081422E-2</v>
      </c>
    </row>
    <row r="9" spans="1:13" s="12" customFormat="1" hidden="1" x14ac:dyDescent="0.3">
      <c r="A9" s="16">
        <v>9</v>
      </c>
      <c r="B9" s="17" t="s">
        <v>106</v>
      </c>
      <c r="C9" s="18">
        <v>2016</v>
      </c>
      <c r="D9" s="19">
        <v>1664386</v>
      </c>
      <c r="E9" s="19">
        <v>25345.979695431422</v>
      </c>
      <c r="F9" s="19">
        <v>10723259</v>
      </c>
      <c r="G9" s="20">
        <v>572188</v>
      </c>
      <c r="H9" s="21">
        <v>9605715.0203045681</v>
      </c>
      <c r="I9" s="21">
        <v>546842.02030456858</v>
      </c>
      <c r="J9" s="22">
        <v>5.6928819889894032E-2</v>
      </c>
    </row>
    <row r="10" spans="1:13" s="12" customFormat="1" hidden="1" x14ac:dyDescent="0.3">
      <c r="A10" s="16">
        <v>11</v>
      </c>
      <c r="B10" s="17" t="s">
        <v>105</v>
      </c>
      <c r="C10" s="18">
        <v>2016</v>
      </c>
      <c r="D10" s="19">
        <v>288737</v>
      </c>
      <c r="E10" s="19">
        <v>4397.0101522842888</v>
      </c>
      <c r="F10" s="19">
        <v>2217874</v>
      </c>
      <c r="G10" s="20">
        <v>85832</v>
      </c>
      <c r="H10" s="21">
        <v>2010571.9898477157</v>
      </c>
      <c r="I10" s="21">
        <v>81434.989847715711</v>
      </c>
      <c r="J10" s="22">
        <v>4.0503394187782225E-2</v>
      </c>
    </row>
    <row r="11" spans="1:13" s="12" customFormat="1" hidden="1" x14ac:dyDescent="0.3">
      <c r="A11" s="16">
        <v>17</v>
      </c>
      <c r="B11" s="17" t="s">
        <v>104</v>
      </c>
      <c r="C11" s="18">
        <v>2016</v>
      </c>
      <c r="D11" s="19">
        <v>25184327</v>
      </c>
      <c r="E11" s="19">
        <v>383517.67005076259</v>
      </c>
      <c r="F11" s="19">
        <v>69052154</v>
      </c>
      <c r="G11" s="20">
        <v>2527023</v>
      </c>
      <c r="H11" s="21">
        <v>46011332.329949237</v>
      </c>
      <c r="I11" s="21">
        <v>2143505.3299492374</v>
      </c>
      <c r="J11" s="22">
        <v>4.658646514684836E-2</v>
      </c>
    </row>
    <row r="12" spans="1:13" s="12" customFormat="1" hidden="1" x14ac:dyDescent="0.3">
      <c r="A12" s="16">
        <v>22</v>
      </c>
      <c r="B12" s="17" t="s">
        <v>103</v>
      </c>
      <c r="C12" s="18">
        <v>2016</v>
      </c>
      <c r="D12" s="19">
        <v>3132319</v>
      </c>
      <c r="E12" s="19">
        <v>47700.289340101648</v>
      </c>
      <c r="F12" s="19">
        <v>11596427</v>
      </c>
      <c r="G12" s="20">
        <v>1253415</v>
      </c>
      <c r="H12" s="21">
        <v>9669822.7106598988</v>
      </c>
      <c r="I12" s="21">
        <v>1205714.7106598984</v>
      </c>
      <c r="J12" s="22">
        <v>0.12468839881942537</v>
      </c>
    </row>
    <row r="13" spans="1:13" s="12" customFormat="1" hidden="1" x14ac:dyDescent="0.3">
      <c r="A13" s="16">
        <v>27</v>
      </c>
      <c r="B13" s="17" t="s">
        <v>102</v>
      </c>
      <c r="C13" s="18">
        <v>2016</v>
      </c>
      <c r="D13" s="19">
        <v>830870</v>
      </c>
      <c r="E13" s="19">
        <v>12652.842639593873</v>
      </c>
      <c r="F13" s="19">
        <v>21320518</v>
      </c>
      <c r="G13" s="20">
        <v>216505</v>
      </c>
      <c r="H13" s="21">
        <v>20693500.157360405</v>
      </c>
      <c r="I13" s="21">
        <v>203852.15736040613</v>
      </c>
      <c r="J13" s="22">
        <v>9.8510235489523319E-3</v>
      </c>
    </row>
    <row r="14" spans="1:13" s="12" customFormat="1" hidden="1" x14ac:dyDescent="0.3">
      <c r="A14" s="16">
        <v>30</v>
      </c>
      <c r="B14" s="17" t="s">
        <v>101</v>
      </c>
      <c r="C14" s="18">
        <v>2016</v>
      </c>
      <c r="D14" s="19">
        <v>0</v>
      </c>
      <c r="E14" s="19">
        <v>0</v>
      </c>
      <c r="F14" s="19">
        <v>18817928</v>
      </c>
      <c r="G14" s="20">
        <v>73783</v>
      </c>
      <c r="H14" s="21">
        <v>18891711</v>
      </c>
      <c r="I14" s="21">
        <v>73783</v>
      </c>
      <c r="J14" s="22">
        <v>3.9055753076044832E-3</v>
      </c>
    </row>
    <row r="15" spans="1:13" s="12" customFormat="1" x14ac:dyDescent="0.3">
      <c r="A15" s="16">
        <v>32</v>
      </c>
      <c r="B15" s="17" t="s">
        <v>100</v>
      </c>
      <c r="C15" s="18">
        <v>2016</v>
      </c>
      <c r="D15" s="19">
        <v>705078</v>
      </c>
      <c r="E15" s="19">
        <v>10737.228426395915</v>
      </c>
      <c r="F15" s="19">
        <v>89608490</v>
      </c>
      <c r="G15" s="20">
        <v>7995872</v>
      </c>
      <c r="H15" s="21">
        <v>96888546.771573603</v>
      </c>
      <c r="I15" s="21">
        <v>7985134.7715736041</v>
      </c>
      <c r="J15" s="28">
        <v>8.2415672828693776E-2</v>
      </c>
      <c r="K15" s="29">
        <f>VLOOKUP(A15,DatosPerdidas2015!$A$2:$J$113,10,FALSE)</f>
        <v>8.1755495796762362E-2</v>
      </c>
      <c r="L15" s="30">
        <f>VLOOKUP(A15,DatosPerdidas2015!$A$2:$J$113,8,FALSE)</f>
        <v>94453666.31979695</v>
      </c>
      <c r="M15" s="30">
        <f>VLOOKUP(A15,DatosPerdidas2015!$A$2:$J$113,9,FALSE)</f>
        <v>7722106.3197969543</v>
      </c>
    </row>
    <row r="16" spans="1:13" s="12" customFormat="1" hidden="1" x14ac:dyDescent="0.3">
      <c r="A16" s="16">
        <v>39</v>
      </c>
      <c r="B16" s="17" t="s">
        <v>99</v>
      </c>
      <c r="C16" s="18">
        <v>2016</v>
      </c>
      <c r="D16" s="19">
        <v>725698</v>
      </c>
      <c r="E16" s="19">
        <v>11051.238578680204</v>
      </c>
      <c r="F16" s="19">
        <v>22342433</v>
      </c>
      <c r="G16" s="20">
        <v>917830</v>
      </c>
      <c r="H16" s="21">
        <v>22523513.761421319</v>
      </c>
      <c r="I16" s="21">
        <v>906778.7614213198</v>
      </c>
      <c r="J16" s="22">
        <v>4.0259205158942241E-2</v>
      </c>
    </row>
    <row r="17" spans="1:13" s="12" customFormat="1" hidden="1" x14ac:dyDescent="0.3">
      <c r="A17" s="16">
        <v>41</v>
      </c>
      <c r="B17" s="17" t="s">
        <v>98</v>
      </c>
      <c r="C17" s="18">
        <v>2016</v>
      </c>
      <c r="D17" s="19">
        <v>3086806</v>
      </c>
      <c r="E17" s="19">
        <v>47007.197969543282</v>
      </c>
      <c r="F17" s="19">
        <v>36746531</v>
      </c>
      <c r="G17" s="20">
        <v>1787613</v>
      </c>
      <c r="H17" s="21">
        <v>35400330.802030459</v>
      </c>
      <c r="I17" s="21">
        <v>1740605.8020304567</v>
      </c>
      <c r="J17" s="22">
        <v>4.9169195953689245E-2</v>
      </c>
    </row>
    <row r="18" spans="1:13" s="12" customFormat="1" hidden="1" x14ac:dyDescent="0.3">
      <c r="A18" s="16">
        <v>42</v>
      </c>
      <c r="B18" s="17" t="s">
        <v>97</v>
      </c>
      <c r="C18" s="18">
        <v>2016</v>
      </c>
      <c r="D18" s="19">
        <v>12302113</v>
      </c>
      <c r="E18" s="19">
        <v>187341.8223350253</v>
      </c>
      <c r="F18" s="19">
        <v>16158129</v>
      </c>
      <c r="G18" s="20">
        <v>177560</v>
      </c>
      <c r="H18" s="21">
        <v>3846234.1776649747</v>
      </c>
      <c r="I18" s="21">
        <v>-9781.8223350252956</v>
      </c>
      <c r="J18" s="22">
        <v>-2.5432206889086976E-3</v>
      </c>
    </row>
    <row r="19" spans="1:13" s="12" customFormat="1" x14ac:dyDescent="0.3">
      <c r="A19" s="16">
        <v>43</v>
      </c>
      <c r="B19" s="17" t="s">
        <v>96</v>
      </c>
      <c r="C19" s="18">
        <v>2016</v>
      </c>
      <c r="D19" s="19">
        <v>345287</v>
      </c>
      <c r="E19" s="19">
        <v>5258.1776649746462</v>
      </c>
      <c r="F19" s="19">
        <v>12486406</v>
      </c>
      <c r="G19" s="20">
        <v>1076291</v>
      </c>
      <c r="H19" s="21">
        <v>13212151.822335025</v>
      </c>
      <c r="I19" s="21">
        <v>1071032.8223350253</v>
      </c>
      <c r="J19" s="28">
        <v>8.1064223052936299E-2</v>
      </c>
      <c r="K19" s="29">
        <f>VLOOKUP(A19,DatosPerdidas2015!$A$2:$J$113,10,FALSE)</f>
        <v>5.8387849538324529E-2</v>
      </c>
      <c r="L19" s="30">
        <f>VLOOKUP(A19,DatosPerdidas2015!$A$2:$J$113,8,FALSE)</f>
        <v>13248240.258883249</v>
      </c>
      <c r="M19" s="30">
        <f>VLOOKUP(A19,DatosPerdidas2015!$A$2:$J$113,9,FALSE)</f>
        <v>773536.25888324878</v>
      </c>
    </row>
    <row r="20" spans="1:13" s="12" customFormat="1" hidden="1" x14ac:dyDescent="0.3">
      <c r="A20" s="16">
        <v>44</v>
      </c>
      <c r="B20" s="17" t="s">
        <v>95</v>
      </c>
      <c r="C20" s="18">
        <v>2016</v>
      </c>
      <c r="D20" s="19">
        <v>2333576</v>
      </c>
      <c r="E20" s="19">
        <v>35536.690355329774</v>
      </c>
      <c r="F20" s="19">
        <v>45998164</v>
      </c>
      <c r="G20" s="20">
        <v>1544444</v>
      </c>
      <c r="H20" s="21">
        <v>45173495.309644669</v>
      </c>
      <c r="I20" s="21">
        <v>1508907.3096446702</v>
      </c>
      <c r="J20" s="22">
        <v>3.3402491866121202E-2</v>
      </c>
    </row>
    <row r="21" spans="1:13" s="12" customFormat="1" hidden="1" x14ac:dyDescent="0.3">
      <c r="A21" s="16">
        <v>45</v>
      </c>
      <c r="B21" s="17" t="s">
        <v>94</v>
      </c>
      <c r="C21" s="18">
        <v>2016</v>
      </c>
      <c r="D21" s="19">
        <v>9081806</v>
      </c>
      <c r="E21" s="19">
        <v>138301.61421319842</v>
      </c>
      <c r="F21" s="19">
        <v>88544715</v>
      </c>
      <c r="G21" s="20">
        <v>4782092</v>
      </c>
      <c r="H21" s="21">
        <v>84106699.385786802</v>
      </c>
      <c r="I21" s="21">
        <v>4643790.3857868016</v>
      </c>
      <c r="J21" s="22">
        <v>5.5213085517555764E-2</v>
      </c>
    </row>
    <row r="22" spans="1:13" s="12" customFormat="1" hidden="1" x14ac:dyDescent="0.3">
      <c r="A22" s="16">
        <v>46</v>
      </c>
      <c r="B22" s="17" t="s">
        <v>93</v>
      </c>
      <c r="C22" s="18">
        <v>2016</v>
      </c>
      <c r="D22" s="19">
        <v>19051</v>
      </c>
      <c r="E22" s="19">
        <v>290.1167512690372</v>
      </c>
      <c r="F22" s="19">
        <v>13172591</v>
      </c>
      <c r="G22" s="20">
        <v>871710</v>
      </c>
      <c r="H22" s="21">
        <v>14024959.883248731</v>
      </c>
      <c r="I22" s="21">
        <v>871419.88324873091</v>
      </c>
      <c r="J22" s="22">
        <v>6.2133502733904139E-2</v>
      </c>
    </row>
    <row r="23" spans="1:13" s="12" customFormat="1" hidden="1" x14ac:dyDescent="0.3">
      <c r="A23" s="16">
        <v>49</v>
      </c>
      <c r="B23" s="17" t="s">
        <v>92</v>
      </c>
      <c r="C23" s="18">
        <v>2016</v>
      </c>
      <c r="D23" s="19">
        <v>2786020</v>
      </c>
      <c r="E23" s="19">
        <v>42426.700507614296</v>
      </c>
      <c r="F23" s="19">
        <v>10598511</v>
      </c>
      <c r="G23" s="20">
        <v>556519</v>
      </c>
      <c r="H23" s="21">
        <v>8326583.2994923852</v>
      </c>
      <c r="I23" s="21">
        <v>514092.2994923857</v>
      </c>
      <c r="J23" s="22">
        <v>6.1741086469852095E-2</v>
      </c>
    </row>
    <row r="24" spans="1:13" s="12" customFormat="1" hidden="1" x14ac:dyDescent="0.3">
      <c r="A24" s="16">
        <v>51</v>
      </c>
      <c r="B24" s="17" t="s">
        <v>91</v>
      </c>
      <c r="C24" s="18">
        <v>2016</v>
      </c>
      <c r="D24" s="19">
        <v>331947</v>
      </c>
      <c r="E24" s="19">
        <v>5055.0304568528081</v>
      </c>
      <c r="F24" s="19">
        <v>4950707</v>
      </c>
      <c r="G24" s="20">
        <v>173366</v>
      </c>
      <c r="H24" s="21">
        <v>4787070.9695431469</v>
      </c>
      <c r="I24" s="21">
        <v>168310.96954314719</v>
      </c>
      <c r="J24" s="22">
        <v>3.5159489093434082E-2</v>
      </c>
    </row>
    <row r="25" spans="1:13" s="12" customFormat="1" hidden="1" x14ac:dyDescent="0.3">
      <c r="A25" s="16">
        <v>54</v>
      </c>
      <c r="B25" s="17" t="s">
        <v>90</v>
      </c>
      <c r="C25" s="18">
        <v>2016</v>
      </c>
      <c r="D25" s="19">
        <v>11066</v>
      </c>
      <c r="E25" s="19">
        <v>168.51776649746171</v>
      </c>
      <c r="F25" s="19">
        <v>444498</v>
      </c>
      <c r="G25" s="20">
        <v>4517</v>
      </c>
      <c r="H25" s="21">
        <v>437780.48223350255</v>
      </c>
      <c r="I25" s="21">
        <v>4348.4822335025383</v>
      </c>
      <c r="J25" s="22">
        <v>9.9330198809163741E-3</v>
      </c>
    </row>
    <row r="26" spans="1:13" s="12" customFormat="1" hidden="1" x14ac:dyDescent="0.3">
      <c r="A26" s="16">
        <v>55</v>
      </c>
      <c r="B26" s="17" t="s">
        <v>89</v>
      </c>
      <c r="C26" s="18">
        <v>2016</v>
      </c>
      <c r="D26" s="19">
        <v>1886974</v>
      </c>
      <c r="E26" s="19">
        <v>28735.644670050824</v>
      </c>
      <c r="F26" s="19">
        <v>40660935</v>
      </c>
      <c r="G26" s="20">
        <v>2160162</v>
      </c>
      <c r="H26" s="21">
        <v>40905387.355329946</v>
      </c>
      <c r="I26" s="21">
        <v>2131426.3553299494</v>
      </c>
      <c r="J26" s="22">
        <v>5.2106250377610124E-2</v>
      </c>
    </row>
    <row r="27" spans="1:13" s="12" customFormat="1" hidden="1" x14ac:dyDescent="0.3">
      <c r="A27" s="16">
        <v>56</v>
      </c>
      <c r="B27" s="17" t="s">
        <v>88</v>
      </c>
      <c r="C27" s="18">
        <v>2016</v>
      </c>
      <c r="D27" s="19">
        <v>9617045</v>
      </c>
      <c r="E27" s="19">
        <v>146452.46192893386</v>
      </c>
      <c r="F27" s="19">
        <v>119279691</v>
      </c>
      <c r="G27" s="20">
        <v>6246790</v>
      </c>
      <c r="H27" s="21">
        <v>115762983.53807107</v>
      </c>
      <c r="I27" s="21">
        <v>6100337.5380710661</v>
      </c>
      <c r="J27" s="22">
        <v>5.2696789177559884E-2</v>
      </c>
    </row>
    <row r="28" spans="1:13" s="12" customFormat="1" hidden="1" x14ac:dyDescent="0.3">
      <c r="A28" s="16">
        <v>57</v>
      </c>
      <c r="B28" s="17" t="s">
        <v>87</v>
      </c>
      <c r="C28" s="18">
        <v>2016</v>
      </c>
      <c r="D28" s="19">
        <v>4813965</v>
      </c>
      <c r="E28" s="19">
        <v>73309.111675127409</v>
      </c>
      <c r="F28" s="19">
        <v>89686468</v>
      </c>
      <c r="G28" s="20">
        <v>3836232</v>
      </c>
      <c r="H28" s="21">
        <v>88635425.888324872</v>
      </c>
      <c r="I28" s="21">
        <v>3762922.8883248726</v>
      </c>
      <c r="J28" s="22">
        <v>4.2453938147326349E-2</v>
      </c>
    </row>
    <row r="29" spans="1:13" s="12" customFormat="1" hidden="1" x14ac:dyDescent="0.3">
      <c r="A29" s="16">
        <v>59</v>
      </c>
      <c r="B29" s="17" t="s">
        <v>86</v>
      </c>
      <c r="C29" s="18">
        <v>2016</v>
      </c>
      <c r="D29" s="19">
        <v>1118</v>
      </c>
      <c r="E29" s="19">
        <v>17.025380710659874</v>
      </c>
      <c r="F29" s="19">
        <v>910242</v>
      </c>
      <c r="G29" s="20">
        <v>19764</v>
      </c>
      <c r="H29" s="21">
        <v>928870.97461928939</v>
      </c>
      <c r="I29" s="21">
        <v>19746.97461928934</v>
      </c>
      <c r="J29" s="22">
        <v>2.1259114730528543E-2</v>
      </c>
    </row>
    <row r="30" spans="1:13" s="12" customFormat="1" hidden="1" x14ac:dyDescent="0.3">
      <c r="A30" s="16">
        <v>61</v>
      </c>
      <c r="B30" s="17" t="s">
        <v>85</v>
      </c>
      <c r="C30" s="18">
        <v>2016</v>
      </c>
      <c r="D30" s="19">
        <v>465911</v>
      </c>
      <c r="E30" s="19">
        <v>7095.0913705583662</v>
      </c>
      <c r="F30" s="19">
        <v>4688744</v>
      </c>
      <c r="G30" s="20">
        <v>219547</v>
      </c>
      <c r="H30" s="21">
        <v>4435284.9086294416</v>
      </c>
      <c r="I30" s="21">
        <v>212451.90862944163</v>
      </c>
      <c r="J30" s="22">
        <v>4.790039715737042E-2</v>
      </c>
    </row>
    <row r="31" spans="1:13" s="12" customFormat="1" hidden="1" x14ac:dyDescent="0.3">
      <c r="A31" s="16">
        <v>62</v>
      </c>
      <c r="B31" s="17" t="s">
        <v>84</v>
      </c>
      <c r="C31" s="18">
        <v>2016</v>
      </c>
      <c r="D31" s="19">
        <v>3535264</v>
      </c>
      <c r="E31" s="19">
        <v>53836.507614213042</v>
      </c>
      <c r="F31" s="19">
        <v>14616769</v>
      </c>
      <c r="G31" s="20">
        <v>602414</v>
      </c>
      <c r="H31" s="21">
        <v>11630082.492385786</v>
      </c>
      <c r="I31" s="21">
        <v>548577.49238578696</v>
      </c>
      <c r="J31" s="22">
        <v>4.7168839322071929E-2</v>
      </c>
    </row>
    <row r="32" spans="1:13" s="12" customFormat="1" x14ac:dyDescent="0.3">
      <c r="A32" s="16">
        <v>70</v>
      </c>
      <c r="B32" s="17" t="s">
        <v>83</v>
      </c>
      <c r="C32" s="18">
        <v>2016</v>
      </c>
      <c r="D32" s="19">
        <v>1185879</v>
      </c>
      <c r="E32" s="19">
        <v>18059.071065989789</v>
      </c>
      <c r="F32" s="19">
        <v>15381629</v>
      </c>
      <c r="G32" s="20">
        <v>1181741</v>
      </c>
      <c r="H32" s="21">
        <v>15359431.92893401</v>
      </c>
      <c r="I32" s="21">
        <v>1163681.9289340102</v>
      </c>
      <c r="J32" s="28">
        <v>7.5763344264176385E-2</v>
      </c>
      <c r="K32" s="29">
        <f>VLOOKUP(A32,DatosPerdidas2015!$A$2:$J$113,10,FALSE)</f>
        <v>6.7504209270397658E-2</v>
      </c>
      <c r="L32" s="30">
        <f>VLOOKUP(A32,DatosPerdidas2015!$A$2:$J$113,8,FALSE)</f>
        <v>15297112.482233502</v>
      </c>
      <c r="M32" s="30">
        <f>VLOOKUP(A32,DatosPerdidas2015!$A$2:$J$113,9,FALSE)</f>
        <v>1032619.4822335024</v>
      </c>
    </row>
    <row r="33" spans="1:13" s="12" customFormat="1" x14ac:dyDescent="0.3">
      <c r="A33" s="16">
        <v>73</v>
      </c>
      <c r="B33" s="17" t="s">
        <v>82</v>
      </c>
      <c r="C33" s="18">
        <v>2016</v>
      </c>
      <c r="D33" s="19">
        <v>9971793</v>
      </c>
      <c r="E33" s="19">
        <v>151854.71573604085</v>
      </c>
      <c r="F33" s="19">
        <v>28379413</v>
      </c>
      <c r="G33" s="20">
        <v>1837631</v>
      </c>
      <c r="H33" s="21">
        <v>20093396.284263961</v>
      </c>
      <c r="I33" s="21">
        <v>1685776.2842639592</v>
      </c>
      <c r="J33" s="28">
        <v>8.3897030666944344E-2</v>
      </c>
      <c r="K33" s="29">
        <f>VLOOKUP(A33,DatosPerdidas2015!$A$2:$J$113,10,FALSE)</f>
        <v>9.9665495225073092E-2</v>
      </c>
      <c r="L33" s="30">
        <f>VLOOKUP(A33,DatosPerdidas2015!$A$2:$J$113,8,FALSE)</f>
        <v>20009910.654822335</v>
      </c>
      <c r="M33" s="30">
        <f>VLOOKUP(A33,DatosPerdidas2015!$A$2:$J$113,9,FALSE)</f>
        <v>1994297.6548223346</v>
      </c>
    </row>
    <row r="34" spans="1:13" s="12" customFormat="1" hidden="1" x14ac:dyDescent="0.3">
      <c r="A34" s="16">
        <v>74</v>
      </c>
      <c r="B34" s="17" t="s">
        <v>81</v>
      </c>
      <c r="C34" s="18">
        <v>2016</v>
      </c>
      <c r="D34" s="19">
        <v>506694</v>
      </c>
      <c r="E34" s="19">
        <v>7716.1522842639824</v>
      </c>
      <c r="F34" s="19">
        <v>14185985</v>
      </c>
      <c r="G34" s="20">
        <v>462350</v>
      </c>
      <c r="H34" s="21">
        <v>14133924.847715735</v>
      </c>
      <c r="I34" s="21">
        <v>454633.84771573602</v>
      </c>
      <c r="J34" s="22">
        <v>3.2166142993834579E-2</v>
      </c>
    </row>
    <row r="35" spans="1:13" s="12" customFormat="1" hidden="1" x14ac:dyDescent="0.3">
      <c r="A35" s="16">
        <v>77</v>
      </c>
      <c r="B35" s="17" t="s">
        <v>80</v>
      </c>
      <c r="C35" s="18">
        <v>2016</v>
      </c>
      <c r="D35" s="19">
        <v>307567</v>
      </c>
      <c r="E35" s="19">
        <v>4683.7614213197958</v>
      </c>
      <c r="F35" s="19">
        <v>21250880</v>
      </c>
      <c r="G35" s="20">
        <v>915387</v>
      </c>
      <c r="H35" s="21">
        <v>21854016.238578681</v>
      </c>
      <c r="I35" s="21">
        <v>910703.2385786802</v>
      </c>
      <c r="J35" s="22">
        <v>4.1672122352093097E-2</v>
      </c>
    </row>
    <row r="36" spans="1:13" s="12" customFormat="1" hidden="1" x14ac:dyDescent="0.3">
      <c r="A36" s="16">
        <v>79</v>
      </c>
      <c r="B36" s="17" t="s">
        <v>79</v>
      </c>
      <c r="C36" s="18">
        <v>2016</v>
      </c>
      <c r="D36" s="19">
        <v>6628443</v>
      </c>
      <c r="E36" s="19">
        <v>100940.756345178</v>
      </c>
      <c r="F36" s="19">
        <v>21433876</v>
      </c>
      <c r="G36" s="20">
        <v>710073</v>
      </c>
      <c r="H36" s="21">
        <v>15414565.243654821</v>
      </c>
      <c r="I36" s="21">
        <v>609132.243654822</v>
      </c>
      <c r="J36" s="22">
        <v>3.9516667127901146E-2</v>
      </c>
    </row>
    <row r="37" spans="1:13" s="12" customFormat="1" x14ac:dyDescent="0.3">
      <c r="A37" s="16">
        <v>80</v>
      </c>
      <c r="B37" s="17" t="s">
        <v>78</v>
      </c>
      <c r="C37" s="18">
        <v>2016</v>
      </c>
      <c r="D37" s="19">
        <v>1553860</v>
      </c>
      <c r="E37" s="19">
        <v>23662.842639593873</v>
      </c>
      <c r="F37" s="19">
        <v>11297034</v>
      </c>
      <c r="G37" s="20">
        <v>834136</v>
      </c>
      <c r="H37" s="21">
        <v>10553647.157360407</v>
      </c>
      <c r="I37" s="21">
        <v>810473.15736040613</v>
      </c>
      <c r="J37" s="28">
        <v>7.6795551838698684E-2</v>
      </c>
      <c r="K37" s="29">
        <f>VLOOKUP(A37,DatosPerdidas2015!$A$2:$J$113,10,FALSE)</f>
        <v>0.15867448117724567</v>
      </c>
      <c r="L37" s="30">
        <f>VLOOKUP(A37,DatosPerdidas2015!$A$2:$J$113,8,FALSE)</f>
        <v>11478696.157360407</v>
      </c>
      <c r="M37" s="30">
        <f>VLOOKUP(A37,DatosPerdidas2015!$A$2:$J$113,9,FALSE)</f>
        <v>1821376.1573604061</v>
      </c>
    </row>
    <row r="38" spans="1:13" s="12" customFormat="1" hidden="1" x14ac:dyDescent="0.3">
      <c r="A38" s="16">
        <v>81</v>
      </c>
      <c r="B38" s="17" t="s">
        <v>77</v>
      </c>
      <c r="C38" s="18">
        <v>2016</v>
      </c>
      <c r="D38" s="19">
        <v>1413350</v>
      </c>
      <c r="E38" s="19">
        <v>21523.096446700627</v>
      </c>
      <c r="F38" s="19">
        <v>7276047</v>
      </c>
      <c r="G38" s="20">
        <v>418186</v>
      </c>
      <c r="H38" s="21">
        <v>6259359.9035532996</v>
      </c>
      <c r="I38" s="21">
        <v>396662.90355329937</v>
      </c>
      <c r="J38" s="22">
        <v>6.3371160895880532E-2</v>
      </c>
    </row>
    <row r="39" spans="1:13" s="12" customFormat="1" hidden="1" x14ac:dyDescent="0.3">
      <c r="A39" s="16">
        <v>82</v>
      </c>
      <c r="B39" s="17" t="s">
        <v>76</v>
      </c>
      <c r="C39" s="18">
        <v>2016</v>
      </c>
      <c r="D39" s="19">
        <v>2556599</v>
      </c>
      <c r="E39" s="19">
        <v>38932.979695431422</v>
      </c>
      <c r="F39" s="19">
        <v>21437963</v>
      </c>
      <c r="G39" s="20">
        <v>1294152</v>
      </c>
      <c r="H39" s="21">
        <v>20136583.020304568</v>
      </c>
      <c r="I39" s="21">
        <v>1255219.0203045686</v>
      </c>
      <c r="J39" s="22">
        <v>6.2335254151058207E-2</v>
      </c>
    </row>
    <row r="40" spans="1:13" s="12" customFormat="1" hidden="1" x14ac:dyDescent="0.3">
      <c r="A40" s="16">
        <v>83</v>
      </c>
      <c r="B40" s="17" t="s">
        <v>75</v>
      </c>
      <c r="C40" s="18">
        <v>2016</v>
      </c>
      <c r="D40" s="19">
        <v>0</v>
      </c>
      <c r="E40" s="19">
        <v>0</v>
      </c>
      <c r="F40" s="19">
        <v>2038552</v>
      </c>
      <c r="G40" s="20">
        <v>58035</v>
      </c>
      <c r="H40" s="21">
        <v>2096587</v>
      </c>
      <c r="I40" s="21">
        <v>58035</v>
      </c>
      <c r="J40" s="22">
        <v>2.7680702017135468E-2</v>
      </c>
    </row>
    <row r="41" spans="1:13" s="12" customFormat="1" x14ac:dyDescent="0.3">
      <c r="A41" s="16">
        <v>84</v>
      </c>
      <c r="B41" s="17" t="s">
        <v>74</v>
      </c>
      <c r="C41" s="18">
        <v>2016</v>
      </c>
      <c r="D41" s="19">
        <v>183818</v>
      </c>
      <c r="E41" s="19">
        <v>2799.2588832487236</v>
      </c>
      <c r="F41" s="19">
        <v>379378</v>
      </c>
      <c r="G41" s="20">
        <v>20867</v>
      </c>
      <c r="H41" s="21">
        <v>213627.74111675128</v>
      </c>
      <c r="I41" s="21">
        <v>18067.741116751276</v>
      </c>
      <c r="J41" s="28">
        <v>8.4575818769140762E-2</v>
      </c>
      <c r="K41" s="29">
        <f>VLOOKUP(A41,DatosPerdidas2015!$A$2:$J$113,10,FALSE)</f>
        <v>7.2248861856346519E-2</v>
      </c>
      <c r="L41" s="30">
        <f>VLOOKUP(A41,DatosPerdidas2015!$A$2:$J$113,8,FALSE)</f>
        <v>216514.95939086293</v>
      </c>
      <c r="M41" s="30">
        <f>VLOOKUP(A41,DatosPerdidas2015!$A$2:$J$113,9,FALSE)</f>
        <v>15642.959390862932</v>
      </c>
    </row>
    <row r="42" spans="1:13" s="12" customFormat="1" hidden="1" x14ac:dyDescent="0.3">
      <c r="A42" s="16">
        <v>88</v>
      </c>
      <c r="B42" s="17" t="s">
        <v>73</v>
      </c>
      <c r="C42" s="18">
        <v>2016</v>
      </c>
      <c r="D42" s="19">
        <v>1209441</v>
      </c>
      <c r="E42" s="19">
        <v>18417.883248731028</v>
      </c>
      <c r="F42" s="19">
        <v>13156493</v>
      </c>
      <c r="G42" s="20">
        <v>600401</v>
      </c>
      <c r="H42" s="21">
        <v>12529035.116751269</v>
      </c>
      <c r="I42" s="21">
        <v>581983.11675126897</v>
      </c>
      <c r="J42" s="22">
        <v>4.6450753096953165E-2</v>
      </c>
    </row>
    <row r="43" spans="1:13" s="12" customFormat="1" hidden="1" x14ac:dyDescent="0.3">
      <c r="A43" s="16">
        <v>89</v>
      </c>
      <c r="B43" s="17" t="s">
        <v>72</v>
      </c>
      <c r="C43" s="18">
        <v>2016</v>
      </c>
      <c r="D43" s="19">
        <v>414952</v>
      </c>
      <c r="E43" s="19">
        <v>6319.0659898477024</v>
      </c>
      <c r="F43" s="19">
        <v>3741999</v>
      </c>
      <c r="G43" s="20">
        <v>95609</v>
      </c>
      <c r="H43" s="21">
        <v>3416336.9340101522</v>
      </c>
      <c r="I43" s="21">
        <v>89289.934010152298</v>
      </c>
      <c r="J43" s="22">
        <v>2.6136161548135802E-2</v>
      </c>
    </row>
    <row r="44" spans="1:13" s="12" customFormat="1" hidden="1" x14ac:dyDescent="0.3">
      <c r="A44" s="16">
        <v>93</v>
      </c>
      <c r="B44" s="17" t="s">
        <v>71</v>
      </c>
      <c r="C44" s="18">
        <v>2016</v>
      </c>
      <c r="D44" s="19">
        <v>3586</v>
      </c>
      <c r="E44" s="19">
        <v>54.609137055837436</v>
      </c>
      <c r="F44" s="19">
        <v>6486573</v>
      </c>
      <c r="G44" s="20">
        <v>283863</v>
      </c>
      <c r="H44" s="21">
        <v>6766795.3908629445</v>
      </c>
      <c r="I44" s="21">
        <v>283808.39086294419</v>
      </c>
      <c r="J44" s="22">
        <v>4.1941328866861326E-2</v>
      </c>
    </row>
    <row r="45" spans="1:13" s="12" customFormat="1" x14ac:dyDescent="0.3">
      <c r="A45" s="16">
        <v>95</v>
      </c>
      <c r="B45" s="17" t="s">
        <v>70</v>
      </c>
      <c r="C45" s="18">
        <v>2016</v>
      </c>
      <c r="D45" s="19">
        <v>45018</v>
      </c>
      <c r="E45" s="19">
        <v>685.55329949238512</v>
      </c>
      <c r="F45" s="19">
        <v>3303555</v>
      </c>
      <c r="G45" s="20">
        <v>227910</v>
      </c>
      <c r="H45" s="21">
        <v>3485761.4467005078</v>
      </c>
      <c r="I45" s="21">
        <v>227224.4467005076</v>
      </c>
      <c r="J45" s="28">
        <v>6.5186459307360181E-2</v>
      </c>
      <c r="K45" s="29">
        <f>VLOOKUP(A45,DatosPerdidas2015!$A$2:$J$113,10,FALSE)</f>
        <v>6.7518348726222782E-2</v>
      </c>
      <c r="L45" s="30">
        <f>VLOOKUP(A45,DatosPerdidas2015!$A$2:$J$113,8,FALSE)</f>
        <v>3556120.375634518</v>
      </c>
      <c r="M45" s="30">
        <f>VLOOKUP(A45,DatosPerdidas2015!$A$2:$J$113,9,FALSE)</f>
        <v>240103.37563451775</v>
      </c>
    </row>
    <row r="46" spans="1:13" s="12" customFormat="1" hidden="1" x14ac:dyDescent="0.3">
      <c r="A46" s="16">
        <v>96</v>
      </c>
      <c r="B46" s="17" t="s">
        <v>69</v>
      </c>
      <c r="C46" s="18">
        <v>2016</v>
      </c>
      <c r="D46" s="19">
        <v>239090</v>
      </c>
      <c r="E46" s="19">
        <v>3640.9644670050766</v>
      </c>
      <c r="F46" s="19">
        <v>14143059</v>
      </c>
      <c r="G46" s="20">
        <v>522135</v>
      </c>
      <c r="H46" s="21">
        <v>14422463.035532994</v>
      </c>
      <c r="I46" s="21">
        <v>518494.03553299489</v>
      </c>
      <c r="J46" s="22">
        <v>3.5950449951271689E-2</v>
      </c>
    </row>
    <row r="47" spans="1:13" s="12" customFormat="1" hidden="1" x14ac:dyDescent="0.3">
      <c r="A47" s="16">
        <v>98</v>
      </c>
      <c r="B47" s="17" t="s">
        <v>68</v>
      </c>
      <c r="C47" s="18">
        <v>2016</v>
      </c>
      <c r="D47" s="19">
        <v>5965953</v>
      </c>
      <c r="E47" s="19">
        <v>90852.076142132282</v>
      </c>
      <c r="F47" s="19">
        <v>14147335</v>
      </c>
      <c r="G47" s="20">
        <v>487187</v>
      </c>
      <c r="H47" s="21">
        <v>8577716.9238578677</v>
      </c>
      <c r="I47" s="21">
        <v>396334.92385786772</v>
      </c>
      <c r="J47" s="22">
        <v>4.6205176432846683E-2</v>
      </c>
    </row>
    <row r="48" spans="1:13" s="12" customFormat="1" hidden="1" x14ac:dyDescent="0.3">
      <c r="A48" s="16">
        <v>99</v>
      </c>
      <c r="B48" s="17" t="s">
        <v>67</v>
      </c>
      <c r="C48" s="18">
        <v>2016</v>
      </c>
      <c r="D48" s="19">
        <v>5027863</v>
      </c>
      <c r="E48" s="19">
        <v>76566.441624365747</v>
      </c>
      <c r="F48" s="19">
        <v>14866485</v>
      </c>
      <c r="G48" s="20">
        <v>599133</v>
      </c>
      <c r="H48" s="21">
        <v>10361188.558375634</v>
      </c>
      <c r="I48" s="21">
        <v>522566.55837563425</v>
      </c>
      <c r="J48" s="22">
        <v>5.0435001296565453E-2</v>
      </c>
    </row>
    <row r="49" spans="1:13" s="12" customFormat="1" hidden="1" x14ac:dyDescent="0.3">
      <c r="A49" s="16">
        <v>100</v>
      </c>
      <c r="B49" s="17" t="s">
        <v>66</v>
      </c>
      <c r="C49" s="18">
        <v>2016</v>
      </c>
      <c r="D49" s="19">
        <v>1020511</v>
      </c>
      <c r="E49" s="19">
        <v>15540.776649746229</v>
      </c>
      <c r="F49" s="19">
        <v>14462253</v>
      </c>
      <c r="G49" s="20">
        <v>842370</v>
      </c>
      <c r="H49" s="21">
        <v>14268571.223350253</v>
      </c>
      <c r="I49" s="21">
        <v>826829.22335025377</v>
      </c>
      <c r="J49" s="22">
        <v>5.7947583567243444E-2</v>
      </c>
    </row>
    <row r="50" spans="1:13" s="12" customFormat="1" hidden="1" x14ac:dyDescent="0.3">
      <c r="A50" s="16">
        <v>101</v>
      </c>
      <c r="B50" s="17" t="s">
        <v>65</v>
      </c>
      <c r="C50" s="18">
        <v>2016</v>
      </c>
      <c r="D50" s="19">
        <v>5860360</v>
      </c>
      <c r="E50" s="19">
        <v>89244.060913705267</v>
      </c>
      <c r="F50" s="19">
        <v>17434322</v>
      </c>
      <c r="G50" s="20">
        <v>359145</v>
      </c>
      <c r="H50" s="21">
        <v>11843862.939086296</v>
      </c>
      <c r="I50" s="21">
        <v>269900.93908629473</v>
      </c>
      <c r="J50" s="22">
        <v>2.2788252487757718E-2</v>
      </c>
    </row>
    <row r="51" spans="1:13" s="12" customFormat="1" x14ac:dyDescent="0.3">
      <c r="A51" s="16">
        <v>105</v>
      </c>
      <c r="B51" s="17" t="s">
        <v>64</v>
      </c>
      <c r="C51" s="18">
        <v>2016</v>
      </c>
      <c r="D51" s="19">
        <v>3612</v>
      </c>
      <c r="E51" s="19">
        <v>55.005076142132111</v>
      </c>
      <c r="F51" s="19">
        <v>95751</v>
      </c>
      <c r="G51" s="20">
        <v>8233</v>
      </c>
      <c r="H51" s="21">
        <v>100316.99492385787</v>
      </c>
      <c r="I51" s="21">
        <v>8177.9949238578683</v>
      </c>
      <c r="J51" s="28">
        <v>8.1521530126227273E-2</v>
      </c>
      <c r="K51" s="29">
        <f>VLOOKUP(A51,DatosPerdidas2015!$A$2:$J$113,10,FALSE)</f>
        <v>6.8749939886139935E-2</v>
      </c>
      <c r="L51" s="30">
        <f>VLOOKUP(A51,DatosPerdidas2015!$A$2:$J$113,8,FALSE)</f>
        <v>103441.6040609137</v>
      </c>
      <c r="M51" s="30">
        <f>VLOOKUP(A51,DatosPerdidas2015!$A$2:$J$113,9,FALSE)</f>
        <v>7111.6040609137053</v>
      </c>
    </row>
    <row r="52" spans="1:13" s="12" customFormat="1" hidden="1" x14ac:dyDescent="0.3">
      <c r="A52" s="16">
        <v>107</v>
      </c>
      <c r="B52" s="17" t="s">
        <v>63</v>
      </c>
      <c r="C52" s="18">
        <v>2016</v>
      </c>
      <c r="D52" s="19">
        <v>0</v>
      </c>
      <c r="E52" s="19">
        <v>0</v>
      </c>
      <c r="F52" s="19">
        <v>3954763</v>
      </c>
      <c r="G52" s="20">
        <v>244199</v>
      </c>
      <c r="H52" s="21">
        <v>4198962</v>
      </c>
      <c r="I52" s="21">
        <v>244199</v>
      </c>
      <c r="J52" s="22">
        <v>5.8156992132817588E-2</v>
      </c>
    </row>
    <row r="53" spans="1:13" s="12" customFormat="1" hidden="1" x14ac:dyDescent="0.3">
      <c r="A53" s="16">
        <v>108</v>
      </c>
      <c r="B53" s="17" t="s">
        <v>62</v>
      </c>
      <c r="C53" s="18">
        <v>2016</v>
      </c>
      <c r="D53" s="19">
        <v>3480551</v>
      </c>
      <c r="E53" s="19">
        <v>53003.314720812254</v>
      </c>
      <c r="F53" s="19">
        <v>25062084</v>
      </c>
      <c r="G53" s="20">
        <v>709296</v>
      </c>
      <c r="H53" s="21">
        <v>22237825.685279187</v>
      </c>
      <c r="I53" s="21">
        <v>656292.68527918775</v>
      </c>
      <c r="J53" s="22">
        <v>2.9512448499568689E-2</v>
      </c>
    </row>
    <row r="54" spans="1:13" s="12" customFormat="1" hidden="1" x14ac:dyDescent="0.3">
      <c r="A54" s="16">
        <v>114</v>
      </c>
      <c r="B54" s="17" t="s">
        <v>61</v>
      </c>
      <c r="C54" s="18">
        <v>2016</v>
      </c>
      <c r="D54" s="19">
        <v>1211857</v>
      </c>
      <c r="E54" s="19">
        <v>18454.675126903458</v>
      </c>
      <c r="F54" s="19">
        <v>6947771</v>
      </c>
      <c r="G54" s="20">
        <v>243150</v>
      </c>
      <c r="H54" s="21">
        <v>5960609.3248730963</v>
      </c>
      <c r="I54" s="21">
        <v>224695.32487309654</v>
      </c>
      <c r="J54" s="22">
        <v>3.7696703915061636E-2</v>
      </c>
    </row>
    <row r="55" spans="1:13" s="12" customFormat="1" hidden="1" x14ac:dyDescent="0.3">
      <c r="A55" s="16">
        <v>115</v>
      </c>
      <c r="B55" s="17" t="s">
        <v>60</v>
      </c>
      <c r="C55" s="18">
        <v>2016</v>
      </c>
      <c r="D55" s="19">
        <v>1943941</v>
      </c>
      <c r="E55" s="19">
        <v>29603.162436548155</v>
      </c>
      <c r="F55" s="19">
        <v>17455920</v>
      </c>
      <c r="G55" s="20">
        <v>713238</v>
      </c>
      <c r="H55" s="21">
        <v>16195613.837563451</v>
      </c>
      <c r="I55" s="21">
        <v>683634.83756345185</v>
      </c>
      <c r="J55" s="22">
        <v>4.2211110021520573E-2</v>
      </c>
    </row>
    <row r="56" spans="1:13" s="12" customFormat="1" hidden="1" x14ac:dyDescent="0.3">
      <c r="A56" s="16">
        <v>117</v>
      </c>
      <c r="B56" s="17" t="s">
        <v>59</v>
      </c>
      <c r="C56" s="18">
        <v>2016</v>
      </c>
      <c r="D56" s="19">
        <v>286874</v>
      </c>
      <c r="E56" s="19">
        <v>4368.6395939086215</v>
      </c>
      <c r="F56" s="19">
        <v>13600814</v>
      </c>
      <c r="G56" s="20">
        <v>548722</v>
      </c>
      <c r="H56" s="21">
        <v>13858293.360406091</v>
      </c>
      <c r="I56" s="21">
        <v>544353.36040609144</v>
      </c>
      <c r="J56" s="22">
        <v>3.9279970935045941E-2</v>
      </c>
    </row>
    <row r="57" spans="1:13" s="12" customFormat="1" hidden="1" x14ac:dyDescent="0.3">
      <c r="A57" s="16">
        <v>119</v>
      </c>
      <c r="B57" s="17" t="s">
        <v>58</v>
      </c>
      <c r="C57" s="18">
        <v>2016</v>
      </c>
      <c r="D57" s="19">
        <v>18998</v>
      </c>
      <c r="E57" s="19">
        <v>289.30964467005106</v>
      </c>
      <c r="F57" s="19">
        <v>16831194</v>
      </c>
      <c r="G57" s="20">
        <v>913075</v>
      </c>
      <c r="H57" s="21">
        <v>17724981.690355331</v>
      </c>
      <c r="I57" s="21">
        <v>912785.69035533001</v>
      </c>
      <c r="J57" s="22">
        <v>5.1497130225640952E-2</v>
      </c>
    </row>
    <row r="58" spans="1:13" s="12" customFormat="1" hidden="1" x14ac:dyDescent="0.3">
      <c r="A58" s="16">
        <v>120</v>
      </c>
      <c r="B58" s="17" t="s">
        <v>57</v>
      </c>
      <c r="C58" s="18">
        <v>2016</v>
      </c>
      <c r="D58" s="19">
        <v>6897102</v>
      </c>
      <c r="E58" s="19">
        <v>105032.01015228406</v>
      </c>
      <c r="F58" s="19">
        <v>41519021</v>
      </c>
      <c r="G58" s="20">
        <v>1143438</v>
      </c>
      <c r="H58" s="21">
        <v>35660324.98984772</v>
      </c>
      <c r="I58" s="21">
        <v>1038405.9898477159</v>
      </c>
      <c r="J58" s="22">
        <v>2.9119364171340107E-2</v>
      </c>
    </row>
    <row r="59" spans="1:13" s="12" customFormat="1" x14ac:dyDescent="0.3">
      <c r="A59" s="16">
        <v>121</v>
      </c>
      <c r="B59" s="17" t="s">
        <v>56</v>
      </c>
      <c r="C59" s="18">
        <v>2016</v>
      </c>
      <c r="D59" s="19">
        <v>0</v>
      </c>
      <c r="E59" s="19">
        <v>0</v>
      </c>
      <c r="F59" s="19">
        <v>6641542</v>
      </c>
      <c r="G59" s="20">
        <v>681128</v>
      </c>
      <c r="H59" s="21">
        <v>7322670</v>
      </c>
      <c r="I59" s="21">
        <v>681128</v>
      </c>
      <c r="J59" s="28">
        <v>9.3016345130942674E-2</v>
      </c>
      <c r="K59" s="29">
        <f>VLOOKUP(A59,DatosPerdidas2015!$A$2:$J$113,10,FALSE)</f>
        <v>7.1462844475299617E-2</v>
      </c>
      <c r="L59" s="30">
        <f>VLOOKUP(A59,DatosPerdidas2015!$A$2:$J$113,8,FALSE)</f>
        <v>7158895</v>
      </c>
      <c r="M59" s="30">
        <f>VLOOKUP(A59,DatosPerdidas2015!$A$2:$J$113,9,FALSE)</f>
        <v>511595</v>
      </c>
    </row>
    <row r="60" spans="1:13" s="12" customFormat="1" x14ac:dyDescent="0.3">
      <c r="A60" s="16">
        <v>123</v>
      </c>
      <c r="B60" s="17" t="s">
        <v>55</v>
      </c>
      <c r="C60" s="18">
        <v>2016</v>
      </c>
      <c r="D60" s="19">
        <v>6086</v>
      </c>
      <c r="E60" s="19">
        <v>92.68020304568563</v>
      </c>
      <c r="F60" s="19">
        <v>174598</v>
      </c>
      <c r="G60" s="20">
        <v>13286</v>
      </c>
      <c r="H60" s="21">
        <v>181705.31979695431</v>
      </c>
      <c r="I60" s="21">
        <v>13193.319796954314</v>
      </c>
      <c r="J60" s="28">
        <v>7.2608329859010862E-2</v>
      </c>
      <c r="K60" s="29">
        <f>VLOOKUP(A60,DatosPerdidas2015!$A$2:$J$113,10,FALSE)</f>
        <v>8.7082412329628822E-2</v>
      </c>
      <c r="L60" s="30">
        <f>VLOOKUP(A60,DatosPerdidas2015!$A$2:$J$113,8,FALSE)</f>
        <v>182261.79695431472</v>
      </c>
      <c r="M60" s="30">
        <f>VLOOKUP(A60,DatosPerdidas2015!$A$2:$J$113,9,FALSE)</f>
        <v>15871.796954314721</v>
      </c>
    </row>
    <row r="61" spans="1:13" s="12" customFormat="1" hidden="1" x14ac:dyDescent="0.3">
      <c r="A61" s="16">
        <v>126</v>
      </c>
      <c r="B61" s="17" t="s">
        <v>54</v>
      </c>
      <c r="C61" s="18">
        <v>2016</v>
      </c>
      <c r="D61" s="19">
        <v>2224648</v>
      </c>
      <c r="E61" s="19">
        <v>33877.888324873056</v>
      </c>
      <c r="F61" s="19">
        <v>26451421</v>
      </c>
      <c r="G61" s="20">
        <v>199773</v>
      </c>
      <c r="H61" s="21">
        <v>24392668.111675128</v>
      </c>
      <c r="I61" s="21">
        <v>165895.11167512694</v>
      </c>
      <c r="J61" s="22">
        <v>6.8010236074061989E-3</v>
      </c>
    </row>
    <row r="62" spans="1:13" s="12" customFormat="1" hidden="1" x14ac:dyDescent="0.3">
      <c r="A62" s="16">
        <v>127</v>
      </c>
      <c r="B62" s="17" t="s">
        <v>53</v>
      </c>
      <c r="C62" s="18">
        <v>2016</v>
      </c>
      <c r="D62" s="19">
        <v>2482245</v>
      </c>
      <c r="E62" s="19">
        <v>37800.685279187746</v>
      </c>
      <c r="F62" s="19">
        <v>45870876</v>
      </c>
      <c r="G62" s="20">
        <v>986047</v>
      </c>
      <c r="H62" s="21">
        <v>44336877.314720809</v>
      </c>
      <c r="I62" s="21">
        <v>948246.31472081225</v>
      </c>
      <c r="J62" s="22">
        <v>2.1387304928801872E-2</v>
      </c>
    </row>
    <row r="63" spans="1:13" s="12" customFormat="1" hidden="1" x14ac:dyDescent="0.3">
      <c r="A63" s="16">
        <v>130</v>
      </c>
      <c r="B63" s="17" t="s">
        <v>52</v>
      </c>
      <c r="C63" s="18">
        <v>2016</v>
      </c>
      <c r="D63" s="19">
        <v>2959728</v>
      </c>
      <c r="E63" s="19">
        <v>45072</v>
      </c>
      <c r="F63" s="19">
        <v>29762475</v>
      </c>
      <c r="G63" s="20">
        <v>1095772</v>
      </c>
      <c r="H63" s="21">
        <v>27853447</v>
      </c>
      <c r="I63" s="21">
        <v>1050700</v>
      </c>
      <c r="J63" s="22">
        <v>3.772244060133742E-2</v>
      </c>
    </row>
    <row r="64" spans="1:13" s="12" customFormat="1" hidden="1" x14ac:dyDescent="0.3">
      <c r="A64" s="16">
        <v>131</v>
      </c>
      <c r="B64" s="17" t="s">
        <v>51</v>
      </c>
      <c r="C64" s="18">
        <v>2016</v>
      </c>
      <c r="D64" s="19">
        <v>234057</v>
      </c>
      <c r="E64" s="19">
        <v>3564.3197969543107</v>
      </c>
      <c r="F64" s="19">
        <v>4315576</v>
      </c>
      <c r="G64" s="20">
        <v>140243</v>
      </c>
      <c r="H64" s="21">
        <v>4218197.6802030457</v>
      </c>
      <c r="I64" s="21">
        <v>136678.68020304569</v>
      </c>
      <c r="J64" s="22">
        <v>3.2402151479175481E-2</v>
      </c>
    </row>
    <row r="65" spans="1:10" s="12" customFormat="1" hidden="1" x14ac:dyDescent="0.3">
      <c r="A65" s="16">
        <v>132</v>
      </c>
      <c r="B65" s="17" t="s">
        <v>50</v>
      </c>
      <c r="C65" s="18">
        <v>2016</v>
      </c>
      <c r="D65" s="19">
        <v>205208</v>
      </c>
      <c r="E65" s="19">
        <v>3124.9949238578847</v>
      </c>
      <c r="F65" s="19">
        <v>4955630</v>
      </c>
      <c r="G65" s="20">
        <v>55837</v>
      </c>
      <c r="H65" s="21">
        <v>4803134.005076142</v>
      </c>
      <c r="I65" s="21">
        <v>52712.005076142115</v>
      </c>
      <c r="J65" s="22">
        <v>1.0974502277145293E-2</v>
      </c>
    </row>
    <row r="66" spans="1:10" s="12" customFormat="1" hidden="1" x14ac:dyDescent="0.3">
      <c r="A66" s="16">
        <v>134</v>
      </c>
      <c r="B66" s="17" t="s">
        <v>49</v>
      </c>
      <c r="C66" s="18">
        <v>2016</v>
      </c>
      <c r="D66" s="19">
        <v>6640965</v>
      </c>
      <c r="E66" s="19">
        <v>101131.44670050777</v>
      </c>
      <c r="F66" s="19">
        <v>60958902</v>
      </c>
      <c r="G66" s="20">
        <v>3792322</v>
      </c>
      <c r="H66" s="21">
        <v>58009127.553299494</v>
      </c>
      <c r="I66" s="21">
        <v>3691190.5532994922</v>
      </c>
      <c r="J66" s="22">
        <v>6.3631202691472669E-2</v>
      </c>
    </row>
    <row r="67" spans="1:10" s="12" customFormat="1" hidden="1" x14ac:dyDescent="0.3">
      <c r="A67" s="16">
        <v>135</v>
      </c>
      <c r="B67" s="17" t="s">
        <v>48</v>
      </c>
      <c r="C67" s="18">
        <v>2016</v>
      </c>
      <c r="D67" s="19">
        <v>21718</v>
      </c>
      <c r="E67" s="19">
        <v>330.73096446700583</v>
      </c>
      <c r="F67" s="19">
        <v>37940620</v>
      </c>
      <c r="G67" s="20">
        <v>2288175</v>
      </c>
      <c r="H67" s="21">
        <v>40206746.269035533</v>
      </c>
      <c r="I67" s="21">
        <v>2287844.2690355331</v>
      </c>
      <c r="J67" s="22">
        <v>5.690199982179292E-2</v>
      </c>
    </row>
    <row r="68" spans="1:10" s="12" customFormat="1" hidden="1" x14ac:dyDescent="0.3">
      <c r="A68" s="16">
        <v>136</v>
      </c>
      <c r="B68" s="17" t="s">
        <v>47</v>
      </c>
      <c r="C68" s="18">
        <v>2016</v>
      </c>
      <c r="D68" s="19">
        <v>764828</v>
      </c>
      <c r="E68" s="19">
        <v>11647.12690355326</v>
      </c>
      <c r="F68" s="19">
        <v>14386263</v>
      </c>
      <c r="G68" s="20">
        <v>331452</v>
      </c>
      <c r="H68" s="21">
        <v>13941239.873096447</v>
      </c>
      <c r="I68" s="21">
        <v>319804.87309644674</v>
      </c>
      <c r="J68" s="22">
        <v>2.293948572777952E-2</v>
      </c>
    </row>
    <row r="69" spans="1:10" s="12" customFormat="1" hidden="1" x14ac:dyDescent="0.3">
      <c r="A69" s="16">
        <v>137</v>
      </c>
      <c r="B69" s="17" t="s">
        <v>46</v>
      </c>
      <c r="C69" s="18">
        <v>2016</v>
      </c>
      <c r="D69" s="19">
        <v>0</v>
      </c>
      <c r="E69" s="19">
        <v>0</v>
      </c>
      <c r="F69" s="19">
        <v>4615081</v>
      </c>
      <c r="G69" s="20">
        <v>116573</v>
      </c>
      <c r="H69" s="21">
        <v>4731654</v>
      </c>
      <c r="I69" s="21">
        <v>116573</v>
      </c>
      <c r="J69" s="22">
        <v>2.4636839464593142E-2</v>
      </c>
    </row>
    <row r="70" spans="1:10" s="12" customFormat="1" hidden="1" x14ac:dyDescent="0.3">
      <c r="A70" s="16">
        <v>138</v>
      </c>
      <c r="B70" s="17" t="s">
        <v>45</v>
      </c>
      <c r="C70" s="18">
        <v>2016</v>
      </c>
      <c r="D70" s="19">
        <v>981396</v>
      </c>
      <c r="E70" s="19">
        <v>14945.116751269088</v>
      </c>
      <c r="F70" s="19">
        <v>37618811</v>
      </c>
      <c r="G70" s="20">
        <v>2456084</v>
      </c>
      <c r="H70" s="21">
        <v>39078553.883248731</v>
      </c>
      <c r="I70" s="21">
        <v>2441138.883248731</v>
      </c>
      <c r="J70" s="22">
        <v>6.2467482561967082E-2</v>
      </c>
    </row>
    <row r="71" spans="1:10" s="12" customFormat="1" hidden="1" x14ac:dyDescent="0.3">
      <c r="A71" s="16">
        <v>141</v>
      </c>
      <c r="B71" s="17" t="s">
        <v>44</v>
      </c>
      <c r="C71" s="18">
        <v>2016</v>
      </c>
      <c r="D71" s="19">
        <v>3999098</v>
      </c>
      <c r="E71" s="19">
        <v>60899.969543147366</v>
      </c>
      <c r="F71" s="19">
        <v>21247271</v>
      </c>
      <c r="G71" s="20">
        <v>1119364</v>
      </c>
      <c r="H71" s="21">
        <v>18306637.030456852</v>
      </c>
      <c r="I71" s="21">
        <v>1058464.0304568526</v>
      </c>
      <c r="J71" s="22">
        <v>5.7818594900629766E-2</v>
      </c>
    </row>
    <row r="72" spans="1:10" s="12" customFormat="1" hidden="1" x14ac:dyDescent="0.3">
      <c r="A72" s="16">
        <v>142</v>
      </c>
      <c r="B72" s="17" t="s">
        <v>43</v>
      </c>
      <c r="C72" s="18">
        <v>2016</v>
      </c>
      <c r="D72" s="19">
        <v>1024877</v>
      </c>
      <c r="E72" s="19">
        <v>15607.263959390926</v>
      </c>
      <c r="F72" s="19">
        <v>11554451</v>
      </c>
      <c r="G72" s="20">
        <v>212791</v>
      </c>
      <c r="H72" s="21">
        <v>10726757.736040609</v>
      </c>
      <c r="I72" s="21">
        <v>197183.73604060907</v>
      </c>
      <c r="J72" s="22">
        <v>1.8382417212434617E-2</v>
      </c>
    </row>
    <row r="73" spans="1:10" s="12" customFormat="1" hidden="1" x14ac:dyDescent="0.3">
      <c r="A73" s="16">
        <v>143</v>
      </c>
      <c r="B73" s="17" t="s">
        <v>42</v>
      </c>
      <c r="C73" s="18">
        <v>2016</v>
      </c>
      <c r="D73" s="19">
        <v>0</v>
      </c>
      <c r="E73" s="19">
        <v>0</v>
      </c>
      <c r="F73" s="19">
        <v>26114290</v>
      </c>
      <c r="G73" s="20">
        <v>781901</v>
      </c>
      <c r="H73" s="21">
        <v>26896191</v>
      </c>
      <c r="I73" s="21">
        <v>781901</v>
      </c>
      <c r="J73" s="22">
        <v>2.9071068092876049E-2</v>
      </c>
    </row>
    <row r="74" spans="1:10" s="12" customFormat="1" hidden="1" x14ac:dyDescent="0.3">
      <c r="A74" s="16">
        <v>144</v>
      </c>
      <c r="B74" s="17" t="s">
        <v>41</v>
      </c>
      <c r="C74" s="18">
        <v>2016</v>
      </c>
      <c r="D74" s="19">
        <v>6310443</v>
      </c>
      <c r="E74" s="19">
        <v>96098.116751269437</v>
      </c>
      <c r="F74" s="19">
        <v>34368826</v>
      </c>
      <c r="G74" s="20">
        <v>1423889</v>
      </c>
      <c r="H74" s="21">
        <v>29386173.883248731</v>
      </c>
      <c r="I74" s="21">
        <v>1327790.8832487306</v>
      </c>
      <c r="J74" s="22">
        <v>4.5184204262999454E-2</v>
      </c>
    </row>
    <row r="75" spans="1:10" s="12" customFormat="1" hidden="1" x14ac:dyDescent="0.3">
      <c r="A75" s="16">
        <v>145</v>
      </c>
      <c r="B75" s="17" t="s">
        <v>40</v>
      </c>
      <c r="C75" s="18">
        <v>2016</v>
      </c>
      <c r="D75" s="19">
        <v>5671807</v>
      </c>
      <c r="E75" s="19">
        <v>86372.695431471802</v>
      </c>
      <c r="F75" s="19">
        <v>34472722</v>
      </c>
      <c r="G75" s="20">
        <v>1463176</v>
      </c>
      <c r="H75" s="21">
        <v>30177718.304568529</v>
      </c>
      <c r="I75" s="21">
        <v>1376803.3045685282</v>
      </c>
      <c r="J75" s="22">
        <v>4.5623174378962156E-2</v>
      </c>
    </row>
    <row r="76" spans="1:10" s="12" customFormat="1" hidden="1" x14ac:dyDescent="0.3">
      <c r="A76" s="16">
        <v>146</v>
      </c>
      <c r="B76" s="17" t="s">
        <v>39</v>
      </c>
      <c r="C76" s="18">
        <v>2016</v>
      </c>
      <c r="D76" s="19">
        <v>528942</v>
      </c>
      <c r="E76" s="19">
        <v>8054.9543147208169</v>
      </c>
      <c r="F76" s="19">
        <v>8388691</v>
      </c>
      <c r="G76" s="20">
        <v>244433</v>
      </c>
      <c r="H76" s="21">
        <v>8096127.0456852792</v>
      </c>
      <c r="I76" s="21">
        <v>236378.04568527918</v>
      </c>
      <c r="J76" s="22">
        <v>2.9196434832535596E-2</v>
      </c>
    </row>
    <row r="77" spans="1:10" s="12" customFormat="1" hidden="1" x14ac:dyDescent="0.3">
      <c r="A77" s="16">
        <v>147</v>
      </c>
      <c r="B77" s="17" t="s">
        <v>38</v>
      </c>
      <c r="C77" s="18">
        <v>2016</v>
      </c>
      <c r="D77" s="19">
        <v>3328667</v>
      </c>
      <c r="E77" s="19">
        <v>50690.360406091437</v>
      </c>
      <c r="F77" s="19">
        <v>12280191</v>
      </c>
      <c r="G77" s="20">
        <v>634914</v>
      </c>
      <c r="H77" s="21">
        <v>9535747.6395939086</v>
      </c>
      <c r="I77" s="21">
        <v>584223.63959390856</v>
      </c>
      <c r="J77" s="22">
        <v>6.126668423649563E-2</v>
      </c>
    </row>
    <row r="78" spans="1:10" s="12" customFormat="1" hidden="1" x14ac:dyDescent="0.3">
      <c r="A78" s="16">
        <v>148</v>
      </c>
      <c r="B78" s="17" t="s">
        <v>37</v>
      </c>
      <c r="C78" s="18">
        <v>2016</v>
      </c>
      <c r="D78" s="19">
        <v>1140656</v>
      </c>
      <c r="E78" s="19">
        <v>17370.395939086331</v>
      </c>
      <c r="F78" s="19">
        <v>19425199</v>
      </c>
      <c r="G78" s="20">
        <v>862430</v>
      </c>
      <c r="H78" s="21">
        <v>19129602.604060914</v>
      </c>
      <c r="I78" s="21">
        <v>845059.60406091367</v>
      </c>
      <c r="J78" s="22">
        <v>4.4175491856873222E-2</v>
      </c>
    </row>
    <row r="79" spans="1:10" s="12" customFormat="1" hidden="1" x14ac:dyDescent="0.3">
      <c r="A79" s="16">
        <v>149</v>
      </c>
      <c r="B79" s="17" t="s">
        <v>36</v>
      </c>
      <c r="C79" s="18">
        <v>2016</v>
      </c>
      <c r="D79" s="19">
        <v>699102</v>
      </c>
      <c r="E79" s="19">
        <v>10646.223350253771</v>
      </c>
      <c r="F79" s="19">
        <v>42288312</v>
      </c>
      <c r="G79" s="20">
        <v>1039645</v>
      </c>
      <c r="H79" s="21">
        <v>42618208.776649743</v>
      </c>
      <c r="I79" s="21">
        <v>1028998.7766497462</v>
      </c>
      <c r="J79" s="22">
        <v>2.4144580595642687E-2</v>
      </c>
    </row>
    <row r="80" spans="1:10" s="12" customFormat="1" hidden="1" x14ac:dyDescent="0.3">
      <c r="A80" s="16">
        <v>150</v>
      </c>
      <c r="B80" s="17" t="s">
        <v>35</v>
      </c>
      <c r="C80" s="18">
        <v>2016</v>
      </c>
      <c r="D80" s="19">
        <v>8695342</v>
      </c>
      <c r="E80" s="19">
        <v>132416.37563451752</v>
      </c>
      <c r="F80" s="19">
        <v>29143765</v>
      </c>
      <c r="G80" s="20">
        <v>1469938</v>
      </c>
      <c r="H80" s="21">
        <v>21785944.624365482</v>
      </c>
      <c r="I80" s="21">
        <v>1337521.6243654825</v>
      </c>
      <c r="J80" s="22">
        <v>6.139378610508324E-2</v>
      </c>
    </row>
    <row r="81" spans="1:13" s="12" customFormat="1" hidden="1" x14ac:dyDescent="0.3">
      <c r="A81" s="16">
        <v>151</v>
      </c>
      <c r="B81" s="17" t="s">
        <v>34</v>
      </c>
      <c r="C81" s="18">
        <v>2016</v>
      </c>
      <c r="D81" s="19">
        <v>159375</v>
      </c>
      <c r="E81" s="19">
        <v>2427.0304568528081</v>
      </c>
      <c r="F81" s="19">
        <v>7365999</v>
      </c>
      <c r="G81" s="20">
        <v>409303</v>
      </c>
      <c r="H81" s="21">
        <v>7613499.9695431469</v>
      </c>
      <c r="I81" s="21">
        <v>406875.96954314719</v>
      </c>
      <c r="J81" s="22">
        <v>5.3441383223327449E-2</v>
      </c>
    </row>
    <row r="82" spans="1:13" s="12" customFormat="1" hidden="1" x14ac:dyDescent="0.3">
      <c r="A82" s="16">
        <v>152</v>
      </c>
      <c r="B82" s="17" t="s">
        <v>33</v>
      </c>
      <c r="C82" s="18">
        <v>2016</v>
      </c>
      <c r="D82" s="19">
        <v>0</v>
      </c>
      <c r="E82" s="19">
        <v>0</v>
      </c>
      <c r="F82" s="19">
        <v>1601861</v>
      </c>
      <c r="G82" s="20">
        <v>55049</v>
      </c>
      <c r="H82" s="21">
        <v>1656910</v>
      </c>
      <c r="I82" s="21">
        <v>55049</v>
      </c>
      <c r="J82" s="22">
        <v>3.3223892667676579E-2</v>
      </c>
    </row>
    <row r="83" spans="1:13" s="12" customFormat="1" x14ac:dyDescent="0.3">
      <c r="A83" s="16">
        <v>155</v>
      </c>
      <c r="B83" s="17" t="s">
        <v>32</v>
      </c>
      <c r="C83" s="18">
        <v>2016</v>
      </c>
      <c r="D83" s="19">
        <v>13790851</v>
      </c>
      <c r="E83" s="19">
        <v>210012.95939086378</v>
      </c>
      <c r="F83" s="19">
        <v>29443890</v>
      </c>
      <c r="G83" s="20">
        <v>1315605</v>
      </c>
      <c r="H83" s="21">
        <v>16758631.040609136</v>
      </c>
      <c r="I83" s="21">
        <v>1105592.0406091362</v>
      </c>
      <c r="J83" s="28">
        <v>6.5971500770563574E-2</v>
      </c>
      <c r="K83" s="29">
        <f>VLOOKUP(A83,DatosPerdidas2015!$A$2:$J$113,10,FALSE)</f>
        <v>7.3339388594524976E-2</v>
      </c>
      <c r="L83" s="30">
        <f>VLOOKUP(A83,DatosPerdidas2015!$A$2:$J$113,8,FALSE)</f>
        <v>17554445.284263961</v>
      </c>
      <c r="M83" s="30">
        <f>VLOOKUP(A83,DatosPerdidas2015!$A$2:$J$113,9,FALSE)</f>
        <v>1287432.284263961</v>
      </c>
    </row>
    <row r="84" spans="1:13" s="12" customFormat="1" hidden="1" x14ac:dyDescent="0.3">
      <c r="A84" s="16">
        <v>157</v>
      </c>
      <c r="B84" s="17" t="s">
        <v>31</v>
      </c>
      <c r="C84" s="18">
        <v>2016</v>
      </c>
      <c r="D84" s="19">
        <v>661795</v>
      </c>
      <c r="E84" s="19">
        <v>10078.096446700511</v>
      </c>
      <c r="F84" s="19">
        <v>9000293</v>
      </c>
      <c r="G84" s="20">
        <v>397074</v>
      </c>
      <c r="H84" s="21">
        <v>8725493.9035532996</v>
      </c>
      <c r="I84" s="21">
        <v>386995.90355329949</v>
      </c>
      <c r="J84" s="22">
        <v>4.435232066298303E-2</v>
      </c>
    </row>
    <row r="85" spans="1:13" s="12" customFormat="1" hidden="1" x14ac:dyDescent="0.3">
      <c r="A85" s="16">
        <v>159</v>
      </c>
      <c r="B85" s="17" t="s">
        <v>30</v>
      </c>
      <c r="C85" s="18">
        <v>2016</v>
      </c>
      <c r="D85" s="19">
        <v>946981</v>
      </c>
      <c r="E85" s="19">
        <v>14421.03045685275</v>
      </c>
      <c r="F85" s="19">
        <v>23471194</v>
      </c>
      <c r="G85" s="20">
        <v>981150</v>
      </c>
      <c r="H85" s="21">
        <v>23490941.969543148</v>
      </c>
      <c r="I85" s="21">
        <v>966728.96954314725</v>
      </c>
      <c r="J85" s="22">
        <v>4.115326540743007E-2</v>
      </c>
    </row>
    <row r="86" spans="1:13" s="12" customFormat="1" x14ac:dyDescent="0.3">
      <c r="A86" s="16">
        <v>161</v>
      </c>
      <c r="B86" s="17" t="s">
        <v>29</v>
      </c>
      <c r="C86" s="18">
        <v>2016</v>
      </c>
      <c r="D86" s="19">
        <v>4011815</v>
      </c>
      <c r="E86" s="19">
        <v>61093.629441624507</v>
      </c>
      <c r="F86" s="19">
        <v>88194998</v>
      </c>
      <c r="G86" s="20">
        <v>6670268</v>
      </c>
      <c r="H86" s="21">
        <v>90792357.370558381</v>
      </c>
      <c r="I86" s="21">
        <v>6609174.3705583755</v>
      </c>
      <c r="J86" s="28">
        <v>7.2794391091573971E-2</v>
      </c>
      <c r="K86" s="29">
        <f>VLOOKUP(A86,DatosPerdidas2015!$A$2:$J$113,10,FALSE)</f>
        <v>3.6748562526052631E-2</v>
      </c>
      <c r="L86" s="30">
        <f>VLOOKUP(A86,DatosPerdidas2015!$A$2:$J$113,8,FALSE)</f>
        <v>89762099.111675128</v>
      </c>
      <c r="M86" s="30">
        <f>VLOOKUP(A86,DatosPerdidas2015!$A$2:$J$113,9,FALSE)</f>
        <v>3298628.1116751269</v>
      </c>
    </row>
    <row r="87" spans="1:13" s="12" customFormat="1" hidden="1" x14ac:dyDescent="0.3">
      <c r="A87" s="16">
        <v>163</v>
      </c>
      <c r="B87" s="17" t="s">
        <v>28</v>
      </c>
      <c r="C87" s="18">
        <v>2016</v>
      </c>
      <c r="D87" s="19">
        <v>136053</v>
      </c>
      <c r="E87" s="19">
        <v>2071.8730964467104</v>
      </c>
      <c r="F87" s="19">
        <v>5610259</v>
      </c>
      <c r="G87" s="20">
        <v>286440</v>
      </c>
      <c r="H87" s="21">
        <v>5758574.1269035535</v>
      </c>
      <c r="I87" s="21">
        <v>284368.12690355326</v>
      </c>
      <c r="J87" s="22">
        <v>4.9381690786094133E-2</v>
      </c>
    </row>
    <row r="88" spans="1:13" s="12" customFormat="1" hidden="1" x14ac:dyDescent="0.3">
      <c r="A88" s="16">
        <v>164</v>
      </c>
      <c r="B88" s="17" t="s">
        <v>27</v>
      </c>
      <c r="C88" s="18">
        <v>2016</v>
      </c>
      <c r="D88" s="19">
        <v>8802524</v>
      </c>
      <c r="E88" s="19">
        <v>134048.58883248828</v>
      </c>
      <c r="F88" s="19">
        <v>26169526</v>
      </c>
      <c r="G88" s="20">
        <v>572876</v>
      </c>
      <c r="H88" s="21">
        <v>17805829.41116751</v>
      </c>
      <c r="I88" s="21">
        <v>438827.41116751172</v>
      </c>
      <c r="J88" s="22">
        <v>2.464515418148883E-2</v>
      </c>
    </row>
    <row r="89" spans="1:13" s="12" customFormat="1" hidden="1" x14ac:dyDescent="0.3">
      <c r="A89" s="16">
        <v>166</v>
      </c>
      <c r="B89" s="17" t="s">
        <v>26</v>
      </c>
      <c r="C89" s="18">
        <v>2016</v>
      </c>
      <c r="D89" s="19">
        <v>9124367</v>
      </c>
      <c r="E89" s="19">
        <v>138949.75126903504</v>
      </c>
      <c r="F89" s="19">
        <v>28383129</v>
      </c>
      <c r="G89" s="20">
        <v>737384</v>
      </c>
      <c r="H89" s="21">
        <v>19857196.248730965</v>
      </c>
      <c r="I89" s="21">
        <v>598434.24873096496</v>
      </c>
      <c r="J89" s="22">
        <v>3.0136895523163787E-2</v>
      </c>
    </row>
    <row r="90" spans="1:13" s="12" customFormat="1" hidden="1" x14ac:dyDescent="0.3">
      <c r="A90" s="16">
        <v>167</v>
      </c>
      <c r="B90" s="17" t="s">
        <v>25</v>
      </c>
      <c r="C90" s="18">
        <v>2016</v>
      </c>
      <c r="D90" s="19">
        <v>0</v>
      </c>
      <c r="E90" s="19">
        <v>0</v>
      </c>
      <c r="F90" s="19">
        <v>820880</v>
      </c>
      <c r="G90" s="20">
        <v>12866</v>
      </c>
      <c r="H90" s="21">
        <v>833746</v>
      </c>
      <c r="I90" s="21">
        <v>12866</v>
      </c>
      <c r="J90" s="22">
        <v>1.5431558292333636E-2</v>
      </c>
    </row>
    <row r="91" spans="1:13" s="12" customFormat="1" hidden="1" x14ac:dyDescent="0.3">
      <c r="A91" s="16">
        <v>170</v>
      </c>
      <c r="B91" s="17" t="s">
        <v>24</v>
      </c>
      <c r="C91" s="18">
        <v>2016</v>
      </c>
      <c r="D91" s="19">
        <v>205617</v>
      </c>
      <c r="E91" s="19">
        <v>3131.2233502538002</v>
      </c>
      <c r="F91" s="19">
        <v>19440142</v>
      </c>
      <c r="G91" s="20">
        <v>924144</v>
      </c>
      <c r="H91" s="21">
        <v>20155537.776649747</v>
      </c>
      <c r="I91" s="21">
        <v>921012.77664974623</v>
      </c>
      <c r="J91" s="22">
        <v>4.5695271783655525E-2</v>
      </c>
    </row>
    <row r="92" spans="1:13" s="12" customFormat="1" hidden="1" x14ac:dyDescent="0.3">
      <c r="A92" s="16">
        <v>175</v>
      </c>
      <c r="B92" s="17" t="s">
        <v>23</v>
      </c>
      <c r="C92" s="18">
        <v>2016</v>
      </c>
      <c r="D92" s="19">
        <v>1436777</v>
      </c>
      <c r="E92" s="19">
        <v>21879.852791878162</v>
      </c>
      <c r="F92" s="19">
        <v>12079562</v>
      </c>
      <c r="G92" s="20">
        <v>74952</v>
      </c>
      <c r="H92" s="21">
        <v>10695857.147208123</v>
      </c>
      <c r="I92" s="21">
        <v>53072.147208121838</v>
      </c>
      <c r="J92" s="22">
        <v>4.9619349321596866E-3</v>
      </c>
    </row>
    <row r="93" spans="1:13" s="12" customFormat="1" x14ac:dyDescent="0.3">
      <c r="A93" s="16">
        <v>176</v>
      </c>
      <c r="B93" s="17" t="s">
        <v>22</v>
      </c>
      <c r="C93" s="18">
        <v>2016</v>
      </c>
      <c r="D93" s="19">
        <v>4822021</v>
      </c>
      <c r="E93" s="19">
        <v>73431.791878172196</v>
      </c>
      <c r="F93" s="19">
        <v>13718397</v>
      </c>
      <c r="G93" s="20">
        <v>833502</v>
      </c>
      <c r="H93" s="21">
        <v>9656446.2081218287</v>
      </c>
      <c r="I93" s="21">
        <v>760070.2081218278</v>
      </c>
      <c r="J93" s="28">
        <v>7.8711173007161697E-2</v>
      </c>
      <c r="K93" s="29">
        <f>VLOOKUP(A93,DatosPerdidas2015!$A$2:$J$113,10,FALSE)</f>
        <v>7.4576452435168819E-2</v>
      </c>
      <c r="L93" s="30">
        <f>VLOOKUP(A93,DatosPerdidas2015!$A$2:$J$113,8,FALSE)</f>
        <v>9782622.263959391</v>
      </c>
      <c r="M93" s="30">
        <f>VLOOKUP(A93,DatosPerdidas2015!$A$2:$J$113,9,FALSE)</f>
        <v>729553.26395939104</v>
      </c>
    </row>
    <row r="94" spans="1:13" s="12" customFormat="1" hidden="1" x14ac:dyDescent="0.3">
      <c r="A94" s="16">
        <v>177</v>
      </c>
      <c r="B94" s="17" t="s">
        <v>21</v>
      </c>
      <c r="C94" s="18">
        <v>2016</v>
      </c>
      <c r="D94" s="19">
        <v>7124951</v>
      </c>
      <c r="E94" s="19">
        <v>108501.79187817313</v>
      </c>
      <c r="F94" s="19">
        <v>39997209</v>
      </c>
      <c r="G94" s="20">
        <v>1420531</v>
      </c>
      <c r="H94" s="21">
        <v>34184287.208121829</v>
      </c>
      <c r="I94" s="21">
        <v>1312029.2081218269</v>
      </c>
      <c r="J94" s="22">
        <v>3.8381060869688177E-2</v>
      </c>
    </row>
    <row r="95" spans="1:13" s="12" customFormat="1" x14ac:dyDescent="0.3">
      <c r="A95" s="16">
        <v>178</v>
      </c>
      <c r="B95" s="17" t="s">
        <v>20</v>
      </c>
      <c r="C95" s="18">
        <v>2016</v>
      </c>
      <c r="D95" s="19">
        <v>573788</v>
      </c>
      <c r="E95" s="19">
        <v>8737.8883248730563</v>
      </c>
      <c r="F95" s="19">
        <v>4672987</v>
      </c>
      <c r="G95" s="20">
        <v>295058</v>
      </c>
      <c r="H95" s="21">
        <v>4385519.1116751265</v>
      </c>
      <c r="I95" s="21">
        <v>286320.11167512694</v>
      </c>
      <c r="J95" s="28">
        <v>6.5287621461478915E-2</v>
      </c>
      <c r="K95" s="29">
        <f>VLOOKUP(A95,DatosPerdidas2015!$A$2:$J$113,10,FALSE)</f>
        <v>2.7550032834399538E-2</v>
      </c>
      <c r="L95" s="30">
        <f>VLOOKUP(A95,DatosPerdidas2015!$A$2:$J$113,8,FALSE)</f>
        <v>4147555.2842639592</v>
      </c>
      <c r="M95" s="30">
        <f>VLOOKUP(A95,DatosPerdidas2015!$A$2:$J$113,9,FALSE)</f>
        <v>114265.28426395939</v>
      </c>
    </row>
    <row r="96" spans="1:13" s="12" customFormat="1" hidden="1" x14ac:dyDescent="0.3">
      <c r="A96" s="16">
        <v>179</v>
      </c>
      <c r="B96" s="17" t="s">
        <v>19</v>
      </c>
      <c r="C96" s="18">
        <v>2016</v>
      </c>
      <c r="D96" s="19">
        <v>0</v>
      </c>
      <c r="E96" s="19">
        <v>0</v>
      </c>
      <c r="F96" s="19">
        <v>5334351</v>
      </c>
      <c r="G96" s="20">
        <v>220815</v>
      </c>
      <c r="H96" s="21">
        <v>5555166</v>
      </c>
      <c r="I96" s="21">
        <v>220815</v>
      </c>
      <c r="J96" s="22">
        <v>3.9749487234044853E-2</v>
      </c>
    </row>
    <row r="97" spans="1:13" s="12" customFormat="1" hidden="1" x14ac:dyDescent="0.3">
      <c r="A97" s="16">
        <v>181</v>
      </c>
      <c r="B97" s="17" t="s">
        <v>18</v>
      </c>
      <c r="C97" s="18">
        <v>2016</v>
      </c>
      <c r="D97" s="19">
        <v>98706</v>
      </c>
      <c r="E97" s="19">
        <v>1503.1370558375638</v>
      </c>
      <c r="F97" s="19">
        <v>831622</v>
      </c>
      <c r="G97" s="20">
        <v>32375</v>
      </c>
      <c r="H97" s="21">
        <v>763787.86294416245</v>
      </c>
      <c r="I97" s="21">
        <v>30871.862944162436</v>
      </c>
      <c r="J97" s="22">
        <v>4.0419420682021701E-2</v>
      </c>
    </row>
    <row r="98" spans="1:13" s="12" customFormat="1" hidden="1" x14ac:dyDescent="0.3">
      <c r="A98" s="16">
        <v>182</v>
      </c>
      <c r="B98" s="17" t="s">
        <v>17</v>
      </c>
      <c r="C98" s="18">
        <v>2016</v>
      </c>
      <c r="D98" s="19">
        <v>436878</v>
      </c>
      <c r="E98" s="19">
        <v>6652.9644670051057</v>
      </c>
      <c r="F98" s="19">
        <v>8465650</v>
      </c>
      <c r="G98" s="20">
        <v>356410</v>
      </c>
      <c r="H98" s="21">
        <v>8378529.0355329951</v>
      </c>
      <c r="I98" s="21">
        <v>349757.03553299489</v>
      </c>
      <c r="J98" s="22">
        <v>4.1744443929201624E-2</v>
      </c>
    </row>
    <row r="99" spans="1:13" s="12" customFormat="1" hidden="1" x14ac:dyDescent="0.3">
      <c r="A99" s="16">
        <v>187</v>
      </c>
      <c r="B99" s="17" t="s">
        <v>16</v>
      </c>
      <c r="C99" s="18">
        <v>2016</v>
      </c>
      <c r="D99" s="19">
        <v>3224296</v>
      </c>
      <c r="E99" s="19">
        <v>49100.954314720817</v>
      </c>
      <c r="F99" s="19">
        <v>11733626</v>
      </c>
      <c r="G99" s="20">
        <v>543186</v>
      </c>
      <c r="H99" s="21">
        <v>9003415.0456852801</v>
      </c>
      <c r="I99" s="21">
        <v>494085.04568527918</v>
      </c>
      <c r="J99" s="22">
        <v>5.4877515162656008E-2</v>
      </c>
    </row>
    <row r="100" spans="1:13" s="12" customFormat="1" hidden="1" x14ac:dyDescent="0.3">
      <c r="A100" s="16">
        <v>188</v>
      </c>
      <c r="B100" s="17" t="s">
        <v>15</v>
      </c>
      <c r="C100" s="18">
        <v>2016</v>
      </c>
      <c r="D100" s="19">
        <v>32920</v>
      </c>
      <c r="E100" s="19">
        <v>501.31979695431801</v>
      </c>
      <c r="F100" s="19">
        <v>19998876</v>
      </c>
      <c r="G100" s="20">
        <v>456740</v>
      </c>
      <c r="H100" s="21">
        <v>20422194.680203047</v>
      </c>
      <c r="I100" s="21">
        <v>456238.68020304566</v>
      </c>
      <c r="J100" s="22">
        <v>2.2340335470668892E-2</v>
      </c>
    </row>
    <row r="101" spans="1:13" s="12" customFormat="1" hidden="1" x14ac:dyDescent="0.3">
      <c r="A101" s="16">
        <v>190</v>
      </c>
      <c r="B101" s="17" t="s">
        <v>14</v>
      </c>
      <c r="C101" s="18">
        <v>2016</v>
      </c>
      <c r="D101" s="19">
        <v>160154</v>
      </c>
      <c r="E101" s="19">
        <v>2438.8934010152298</v>
      </c>
      <c r="F101" s="19">
        <v>3706255</v>
      </c>
      <c r="G101" s="20">
        <v>8818</v>
      </c>
      <c r="H101" s="21">
        <v>3552480.1065989849</v>
      </c>
      <c r="I101" s="21">
        <v>6379.1065989847702</v>
      </c>
      <c r="J101" s="22">
        <v>1.7956769376794328E-3</v>
      </c>
    </row>
    <row r="102" spans="1:13" s="12" customFormat="1" hidden="1" x14ac:dyDescent="0.3">
      <c r="A102" s="16">
        <v>192</v>
      </c>
      <c r="B102" s="17" t="s">
        <v>13</v>
      </c>
      <c r="C102" s="18">
        <v>2016</v>
      </c>
      <c r="D102" s="19">
        <v>1325465</v>
      </c>
      <c r="E102" s="19">
        <v>20184.746192893479</v>
      </c>
      <c r="F102" s="19">
        <v>5106836</v>
      </c>
      <c r="G102" s="20">
        <v>110885</v>
      </c>
      <c r="H102" s="21">
        <v>3872071.2538071065</v>
      </c>
      <c r="I102" s="21">
        <v>90700.253807106521</v>
      </c>
      <c r="J102" s="22">
        <v>2.3424221266054444E-2</v>
      </c>
    </row>
    <row r="103" spans="1:13" s="12" customFormat="1" hidden="1" x14ac:dyDescent="0.3">
      <c r="A103" s="16">
        <v>193</v>
      </c>
      <c r="B103" s="17" t="s">
        <v>12</v>
      </c>
      <c r="C103" s="18">
        <v>2016</v>
      </c>
      <c r="D103" s="19">
        <v>9573003</v>
      </c>
      <c r="E103" s="19">
        <v>145781.77157360502</v>
      </c>
      <c r="F103" s="19">
        <v>35894209</v>
      </c>
      <c r="G103" s="20">
        <v>886634</v>
      </c>
      <c r="H103" s="21">
        <v>27062058.228426397</v>
      </c>
      <c r="I103" s="21">
        <v>740852.22842639498</v>
      </c>
      <c r="J103" s="22">
        <v>2.7376048864169264E-2</v>
      </c>
    </row>
    <row r="104" spans="1:13" s="12" customFormat="1" hidden="1" x14ac:dyDescent="0.3">
      <c r="A104" s="16">
        <v>194</v>
      </c>
      <c r="B104" s="17" t="s">
        <v>11</v>
      </c>
      <c r="C104" s="18">
        <v>2016</v>
      </c>
      <c r="D104" s="19">
        <v>3611171</v>
      </c>
      <c r="E104" s="19">
        <v>54992.451776649803</v>
      </c>
      <c r="F104" s="19">
        <v>14480783</v>
      </c>
      <c r="G104" s="20">
        <v>283183</v>
      </c>
      <c r="H104" s="21">
        <v>11097802.54822335</v>
      </c>
      <c r="I104" s="21">
        <v>228190.5482233502</v>
      </c>
      <c r="J104" s="22">
        <v>2.0561777634066958E-2</v>
      </c>
    </row>
    <row r="105" spans="1:13" s="12" customFormat="1" hidden="1" x14ac:dyDescent="0.3">
      <c r="A105" s="16">
        <v>195</v>
      </c>
      <c r="B105" s="17" t="s">
        <v>10</v>
      </c>
      <c r="C105" s="18">
        <v>2016</v>
      </c>
      <c r="D105" s="19">
        <v>3514873</v>
      </c>
      <c r="E105" s="19">
        <v>53525.98477157345</v>
      </c>
      <c r="F105" s="19">
        <v>14636889</v>
      </c>
      <c r="G105" s="20">
        <v>416161</v>
      </c>
      <c r="H105" s="21">
        <v>11484651.015228426</v>
      </c>
      <c r="I105" s="21">
        <v>362635.01522842655</v>
      </c>
      <c r="J105" s="22">
        <v>3.1575623390521793E-2</v>
      </c>
    </row>
    <row r="106" spans="1:13" s="12" customFormat="1" x14ac:dyDescent="0.3">
      <c r="A106" s="16">
        <v>202</v>
      </c>
      <c r="B106" s="17" t="s">
        <v>9</v>
      </c>
      <c r="C106" s="18">
        <v>2016</v>
      </c>
      <c r="D106" s="19">
        <v>84063</v>
      </c>
      <c r="E106" s="19">
        <v>1280.1472081218235</v>
      </c>
      <c r="F106" s="19">
        <v>1197083</v>
      </c>
      <c r="G106" s="20">
        <v>101939</v>
      </c>
      <c r="H106" s="21">
        <v>1213678.8527918782</v>
      </c>
      <c r="I106" s="21">
        <v>100658.85279187818</v>
      </c>
      <c r="J106" s="28">
        <v>8.2936975098748936E-2</v>
      </c>
      <c r="K106" s="29">
        <f>VLOOKUP(A106,DatosPerdidas2015!$A$2:$J$113,10,FALSE)</f>
        <v>5.7609701900099432E-2</v>
      </c>
      <c r="L106" s="30">
        <f>VLOOKUP(A106,DatosPerdidas2015!$A$2:$J$113,8,FALSE)</f>
        <v>1202715.0558375635</v>
      </c>
      <c r="M106" s="30">
        <f>VLOOKUP(A106,DatosPerdidas2015!$A$2:$J$113,9,FALSE)</f>
        <v>69288.055837563472</v>
      </c>
    </row>
    <row r="107" spans="1:13" s="12" customFormat="1" hidden="1" x14ac:dyDescent="0.3">
      <c r="A107" s="16">
        <v>210</v>
      </c>
      <c r="B107" s="17" t="s">
        <v>8</v>
      </c>
      <c r="C107" s="18">
        <v>2016</v>
      </c>
      <c r="D107" s="19">
        <v>8488532</v>
      </c>
      <c r="E107" s="19">
        <v>129266.98477157392</v>
      </c>
      <c r="F107" s="19">
        <v>32475023</v>
      </c>
      <c r="G107" s="20">
        <v>773742</v>
      </c>
      <c r="H107" s="21">
        <v>24630966.015228428</v>
      </c>
      <c r="I107" s="21">
        <v>644475.01522842608</v>
      </c>
      <c r="J107" s="22">
        <v>2.616523504721539E-2</v>
      </c>
    </row>
    <row r="108" spans="1:13" s="12" customFormat="1" hidden="1" x14ac:dyDescent="0.3">
      <c r="A108" s="16">
        <v>269</v>
      </c>
      <c r="B108" s="17" t="s">
        <v>7</v>
      </c>
      <c r="C108" s="18">
        <v>2016</v>
      </c>
      <c r="D108" s="19">
        <v>0</v>
      </c>
      <c r="E108" s="19">
        <v>0</v>
      </c>
      <c r="F108" s="19">
        <v>128821</v>
      </c>
      <c r="G108" s="20">
        <v>21835</v>
      </c>
      <c r="H108" s="21">
        <v>150656</v>
      </c>
      <c r="I108" s="21">
        <v>21835</v>
      </c>
      <c r="J108" s="22">
        <v>0.14493282710280375</v>
      </c>
    </row>
    <row r="109" spans="1:13" s="12" customFormat="1" hidden="1" x14ac:dyDescent="0.3">
      <c r="A109" s="16">
        <v>281</v>
      </c>
      <c r="B109" s="17" t="s">
        <v>6</v>
      </c>
      <c r="C109" s="18">
        <v>2016</v>
      </c>
      <c r="D109" s="19">
        <v>2098353</v>
      </c>
      <c r="E109" s="19">
        <v>31954.614213197958</v>
      </c>
      <c r="F109" s="19">
        <v>16662731</v>
      </c>
      <c r="G109" s="20">
        <v>424004</v>
      </c>
      <c r="H109" s="21">
        <v>14956427.385786802</v>
      </c>
      <c r="I109" s="21">
        <v>392049.38578680204</v>
      </c>
      <c r="J109" s="22">
        <v>2.6212769645735674E-2</v>
      </c>
    </row>
    <row r="110" spans="1:13" s="12" customFormat="1" hidden="1" x14ac:dyDescent="0.3">
      <c r="A110" s="16">
        <v>288</v>
      </c>
      <c r="B110" s="17" t="s">
        <v>5</v>
      </c>
      <c r="C110" s="18">
        <v>2016</v>
      </c>
      <c r="D110" s="19">
        <v>125045</v>
      </c>
      <c r="E110" s="19">
        <v>1904.2385786802042</v>
      </c>
      <c r="F110" s="19">
        <v>1762853</v>
      </c>
      <c r="G110" s="20">
        <v>106287</v>
      </c>
      <c r="H110" s="21">
        <v>1742190.7614213198</v>
      </c>
      <c r="I110" s="21">
        <v>104382.7614213198</v>
      </c>
      <c r="J110" s="22">
        <v>5.9914656725743344E-2</v>
      </c>
    </row>
    <row r="111" spans="1:13" s="12" customFormat="1" hidden="1" x14ac:dyDescent="0.3">
      <c r="A111" s="16">
        <v>290</v>
      </c>
      <c r="B111" s="17" t="s">
        <v>4</v>
      </c>
      <c r="C111" s="18">
        <v>2016</v>
      </c>
      <c r="D111" s="19">
        <v>15379</v>
      </c>
      <c r="E111" s="19">
        <v>234.19796954314734</v>
      </c>
      <c r="F111" s="19">
        <v>1203404</v>
      </c>
      <c r="G111" s="20">
        <v>32755</v>
      </c>
      <c r="H111" s="21">
        <v>1220545.802030457</v>
      </c>
      <c r="I111" s="21">
        <v>32520.802030456853</v>
      </c>
      <c r="J111" s="22">
        <v>2.6644474936013376E-2</v>
      </c>
    </row>
    <row r="112" spans="1:13" s="12" customFormat="1" hidden="1" x14ac:dyDescent="0.3">
      <c r="A112" s="16">
        <v>309</v>
      </c>
      <c r="B112" s="17" t="s">
        <v>3</v>
      </c>
      <c r="C112" s="18">
        <v>2016</v>
      </c>
      <c r="D112" s="19">
        <v>2508505</v>
      </c>
      <c r="E112" s="19">
        <v>38200.583756345324</v>
      </c>
      <c r="F112" s="19">
        <v>23127763</v>
      </c>
      <c r="G112" s="20">
        <v>1143778</v>
      </c>
      <c r="H112" s="21">
        <v>21724835.416243654</v>
      </c>
      <c r="I112" s="21">
        <v>1105577.4162436547</v>
      </c>
      <c r="J112" s="22">
        <v>5.0890024944309345E-2</v>
      </c>
    </row>
    <row r="113" spans="1:13" s="12" customFormat="1" x14ac:dyDescent="0.3">
      <c r="A113" s="16">
        <v>403</v>
      </c>
      <c r="B113" s="17" t="s">
        <v>2</v>
      </c>
      <c r="C113" s="18">
        <v>2016</v>
      </c>
      <c r="D113" s="19">
        <v>110621</v>
      </c>
      <c r="E113" s="19">
        <v>1684.5837563451787</v>
      </c>
      <c r="F113" s="19">
        <v>1559870</v>
      </c>
      <c r="G113" s="20">
        <v>117551</v>
      </c>
      <c r="H113" s="21">
        <v>1565115.4162436549</v>
      </c>
      <c r="I113" s="21">
        <v>115866.41624365482</v>
      </c>
      <c r="J113" s="28">
        <v>7.4030589080605474E-2</v>
      </c>
      <c r="K113" s="29">
        <f>VLOOKUP(A113,DatosPerdidas2015!$A$2:$J$113,10,FALSE)</f>
        <v>7.8229726233205385E-2</v>
      </c>
      <c r="L113" s="30">
        <f>VLOOKUP(A113,DatosPerdidas2015!$A$2:$J$113,8,FALSE)</f>
        <v>1407116.3248730965</v>
      </c>
      <c r="M113" s="30">
        <f>VLOOKUP(A113,DatosPerdidas2015!$A$2:$J$113,9,FALSE)</f>
        <v>110078.32487309644</v>
      </c>
    </row>
    <row r="114" spans="1:13" s="12" customFormat="1" hidden="1" x14ac:dyDescent="0.3">
      <c r="A114" s="16">
        <v>428</v>
      </c>
      <c r="B114" s="17" t="s">
        <v>1</v>
      </c>
      <c r="C114" s="18">
        <v>2016</v>
      </c>
      <c r="D114" s="19">
        <v>121</v>
      </c>
      <c r="E114" s="19">
        <v>1.8426395939086291</v>
      </c>
      <c r="F114" s="19">
        <v>977118</v>
      </c>
      <c r="G114" s="20">
        <v>56562</v>
      </c>
      <c r="H114" s="21">
        <v>1033557.1573604061</v>
      </c>
      <c r="I114" s="21">
        <v>56560.15736040609</v>
      </c>
      <c r="J114" s="22">
        <v>5.4723782770615854E-2</v>
      </c>
    </row>
    <row r="115" spans="1:13" s="12" customFormat="1" x14ac:dyDescent="0.3">
      <c r="A115" s="16">
        <v>432</v>
      </c>
      <c r="B115" s="17" t="s">
        <v>0</v>
      </c>
      <c r="C115" s="18">
        <v>2016</v>
      </c>
      <c r="D115" s="19">
        <v>61527</v>
      </c>
      <c r="E115" s="19">
        <v>936.95939086294675</v>
      </c>
      <c r="F115" s="19">
        <v>1985177</v>
      </c>
      <c r="G115" s="20">
        <v>156905</v>
      </c>
      <c r="H115" s="21">
        <v>2079618.0406091372</v>
      </c>
      <c r="I115" s="21">
        <v>155968.04060913704</v>
      </c>
      <c r="J115" s="28">
        <v>7.4998407189934127E-2</v>
      </c>
      <c r="K115" s="29">
        <f>VLOOKUP(A115,DatosPerdidas2015!$A$2:$J$113,10,FALSE)</f>
        <v>6.3609822696832338E-2</v>
      </c>
      <c r="L115" s="30">
        <f>VLOOKUP(A115,DatosPerdidas2015!$A$2:$J$113,8,FALSE)</f>
        <v>2048503.9746192894</v>
      </c>
      <c r="M115" s="30">
        <f>VLOOKUP(A115,DatosPerdidas2015!$A$2:$J$113,9,FALSE)</f>
        <v>130304.97461928934</v>
      </c>
    </row>
    <row r="118" spans="1:13" x14ac:dyDescent="0.3">
      <c r="B118" s="24" t="s">
        <v>128</v>
      </c>
    </row>
    <row r="119" spans="1:13" x14ac:dyDescent="0.3">
      <c r="B119" s="14" t="s">
        <v>127</v>
      </c>
      <c r="C119" s="14" t="s">
        <v>126</v>
      </c>
      <c r="D119" s="14" t="s">
        <v>125</v>
      </c>
      <c r="E119" s="14" t="s">
        <v>124</v>
      </c>
    </row>
    <row r="120" spans="1:13" x14ac:dyDescent="0.3">
      <c r="B120" s="16">
        <v>6</v>
      </c>
      <c r="C120" s="16">
        <v>2015</v>
      </c>
      <c r="D120" s="21">
        <f>VLOOKUP(B120,$A$6:$M$115,IF(C120=2016,8,12),FALSE)</f>
        <v>31456077.527918782</v>
      </c>
      <c r="E120" s="21">
        <f t="shared" ref="E120:E155" si="0">VLOOKUP(B120,$A$6:$M$115,IF(C120=2016,9,13),FALSE)</f>
        <v>2532911.5279187821</v>
      </c>
    </row>
    <row r="121" spans="1:13" x14ac:dyDescent="0.3">
      <c r="B121" s="16">
        <v>6</v>
      </c>
      <c r="C121" s="16">
        <v>2016</v>
      </c>
      <c r="D121" s="21">
        <f t="shared" ref="D121:D155" si="1">VLOOKUP(B121,$A$6:$M$115,IF(C121=2016,8,12),FALSE)</f>
        <v>30686164.741116751</v>
      </c>
      <c r="E121" s="21">
        <f t="shared" si="0"/>
        <v>2247925.741116751</v>
      </c>
    </row>
    <row r="122" spans="1:13" x14ac:dyDescent="0.3">
      <c r="B122" s="16">
        <v>32</v>
      </c>
      <c r="C122" s="16">
        <v>2015</v>
      </c>
      <c r="D122" s="21">
        <f t="shared" si="1"/>
        <v>94453666.31979695</v>
      </c>
      <c r="E122" s="21">
        <f t="shared" si="0"/>
        <v>7722106.3197969543</v>
      </c>
    </row>
    <row r="123" spans="1:13" x14ac:dyDescent="0.3">
      <c r="B123" s="16">
        <v>32</v>
      </c>
      <c r="C123" s="16">
        <v>2016</v>
      </c>
      <c r="D123" s="21">
        <f t="shared" si="1"/>
        <v>96888546.771573603</v>
      </c>
      <c r="E123" s="21">
        <f t="shared" si="0"/>
        <v>7985134.7715736041</v>
      </c>
    </row>
    <row r="124" spans="1:13" x14ac:dyDescent="0.3">
      <c r="B124" s="16">
        <v>43</v>
      </c>
      <c r="C124" s="16">
        <v>2015</v>
      </c>
      <c r="D124" s="21">
        <f t="shared" si="1"/>
        <v>13248240.258883249</v>
      </c>
      <c r="E124" s="21">
        <f t="shared" si="0"/>
        <v>773536.25888324878</v>
      </c>
    </row>
    <row r="125" spans="1:13" x14ac:dyDescent="0.3">
      <c r="B125" s="16">
        <v>43</v>
      </c>
      <c r="C125" s="16">
        <v>2016</v>
      </c>
      <c r="D125" s="21">
        <f t="shared" si="1"/>
        <v>13212151.822335025</v>
      </c>
      <c r="E125" s="21">
        <f t="shared" si="0"/>
        <v>1071032.8223350253</v>
      </c>
    </row>
    <row r="126" spans="1:13" x14ac:dyDescent="0.3">
      <c r="B126" s="16">
        <v>70</v>
      </c>
      <c r="C126" s="16">
        <v>2015</v>
      </c>
      <c r="D126" s="21">
        <f t="shared" si="1"/>
        <v>15297112.482233502</v>
      </c>
      <c r="E126" s="21">
        <f t="shared" si="0"/>
        <v>1032619.4822335024</v>
      </c>
    </row>
    <row r="127" spans="1:13" x14ac:dyDescent="0.3">
      <c r="B127" s="16">
        <v>70</v>
      </c>
      <c r="C127" s="16">
        <v>2016</v>
      </c>
      <c r="D127" s="21">
        <f t="shared" si="1"/>
        <v>15359431.92893401</v>
      </c>
      <c r="E127" s="21">
        <f t="shared" si="0"/>
        <v>1163681.9289340102</v>
      </c>
    </row>
    <row r="128" spans="1:13" x14ac:dyDescent="0.3">
      <c r="B128" s="16">
        <v>73</v>
      </c>
      <c r="C128" s="16">
        <v>2015</v>
      </c>
      <c r="D128" s="21">
        <f t="shared" si="1"/>
        <v>20009910.654822335</v>
      </c>
      <c r="E128" s="21">
        <f t="shared" si="0"/>
        <v>1994297.6548223346</v>
      </c>
    </row>
    <row r="129" spans="2:5" x14ac:dyDescent="0.3">
      <c r="B129" s="16">
        <v>73</v>
      </c>
      <c r="C129" s="16">
        <v>2016</v>
      </c>
      <c r="D129" s="21">
        <f t="shared" si="1"/>
        <v>20093396.284263961</v>
      </c>
      <c r="E129" s="21">
        <f t="shared" si="0"/>
        <v>1685776.2842639592</v>
      </c>
    </row>
    <row r="130" spans="2:5" x14ac:dyDescent="0.3">
      <c r="B130" s="16">
        <v>80</v>
      </c>
      <c r="C130" s="16">
        <v>2015</v>
      </c>
      <c r="D130" s="21">
        <f t="shared" si="1"/>
        <v>11478696.157360407</v>
      </c>
      <c r="E130" s="21">
        <f t="shared" si="0"/>
        <v>1821376.1573604061</v>
      </c>
    </row>
    <row r="131" spans="2:5" x14ac:dyDescent="0.3">
      <c r="B131" s="16">
        <v>80</v>
      </c>
      <c r="C131" s="16">
        <v>2016</v>
      </c>
      <c r="D131" s="21">
        <f t="shared" si="1"/>
        <v>10553647.157360407</v>
      </c>
      <c r="E131" s="21">
        <f t="shared" si="0"/>
        <v>810473.15736040613</v>
      </c>
    </row>
    <row r="132" spans="2:5" x14ac:dyDescent="0.3">
      <c r="B132" s="16">
        <v>84</v>
      </c>
      <c r="C132" s="16">
        <v>2015</v>
      </c>
      <c r="D132" s="21">
        <f t="shared" si="1"/>
        <v>216514.95939086293</v>
      </c>
      <c r="E132" s="21">
        <f t="shared" si="0"/>
        <v>15642.959390862932</v>
      </c>
    </row>
    <row r="133" spans="2:5" x14ac:dyDescent="0.3">
      <c r="B133" s="16">
        <v>84</v>
      </c>
      <c r="C133" s="16">
        <v>2016</v>
      </c>
      <c r="D133" s="21">
        <f t="shared" si="1"/>
        <v>213627.74111675128</v>
      </c>
      <c r="E133" s="21">
        <f t="shared" si="0"/>
        <v>18067.741116751276</v>
      </c>
    </row>
    <row r="134" spans="2:5" x14ac:dyDescent="0.3">
      <c r="B134" s="16">
        <v>95</v>
      </c>
      <c r="C134" s="16">
        <v>2015</v>
      </c>
      <c r="D134" s="21">
        <f t="shared" si="1"/>
        <v>3556120.375634518</v>
      </c>
      <c r="E134" s="21">
        <f t="shared" si="0"/>
        <v>240103.37563451775</v>
      </c>
    </row>
    <row r="135" spans="2:5" x14ac:dyDescent="0.3">
      <c r="B135" s="16">
        <v>95</v>
      </c>
      <c r="C135" s="16">
        <v>2016</v>
      </c>
      <c r="D135" s="21">
        <f t="shared" si="1"/>
        <v>3485761.4467005078</v>
      </c>
      <c r="E135" s="21">
        <f t="shared" si="0"/>
        <v>227224.4467005076</v>
      </c>
    </row>
    <row r="136" spans="2:5" x14ac:dyDescent="0.3">
      <c r="B136" s="16">
        <v>105</v>
      </c>
      <c r="C136" s="16">
        <v>2015</v>
      </c>
      <c r="D136" s="21">
        <f t="shared" si="1"/>
        <v>103441.6040609137</v>
      </c>
      <c r="E136" s="21">
        <f t="shared" si="0"/>
        <v>7111.6040609137053</v>
      </c>
    </row>
    <row r="137" spans="2:5" x14ac:dyDescent="0.3">
      <c r="B137" s="16">
        <v>105</v>
      </c>
      <c r="C137" s="16">
        <v>2016</v>
      </c>
      <c r="D137" s="21">
        <f t="shared" si="1"/>
        <v>100316.99492385787</v>
      </c>
      <c r="E137" s="21">
        <f t="shared" si="0"/>
        <v>8177.9949238578683</v>
      </c>
    </row>
    <row r="138" spans="2:5" x14ac:dyDescent="0.3">
      <c r="B138" s="16">
        <v>121</v>
      </c>
      <c r="C138" s="16">
        <v>2015</v>
      </c>
      <c r="D138" s="21">
        <f t="shared" si="1"/>
        <v>7158895</v>
      </c>
      <c r="E138" s="21">
        <f t="shared" si="0"/>
        <v>511595</v>
      </c>
    </row>
    <row r="139" spans="2:5" x14ac:dyDescent="0.3">
      <c r="B139" s="16">
        <v>121</v>
      </c>
      <c r="C139" s="16">
        <v>2016</v>
      </c>
      <c r="D139" s="21">
        <f t="shared" si="1"/>
        <v>7322670</v>
      </c>
      <c r="E139" s="21">
        <f t="shared" si="0"/>
        <v>681128</v>
      </c>
    </row>
    <row r="140" spans="2:5" x14ac:dyDescent="0.3">
      <c r="B140" s="16">
        <v>123</v>
      </c>
      <c r="C140" s="16">
        <v>2015</v>
      </c>
      <c r="D140" s="21">
        <f t="shared" si="1"/>
        <v>182261.79695431472</v>
      </c>
      <c r="E140" s="21">
        <f t="shared" si="0"/>
        <v>15871.796954314721</v>
      </c>
    </row>
    <row r="141" spans="2:5" x14ac:dyDescent="0.3">
      <c r="B141" s="16">
        <v>123</v>
      </c>
      <c r="C141" s="16">
        <v>2016</v>
      </c>
      <c r="D141" s="21">
        <f t="shared" si="1"/>
        <v>181705.31979695431</v>
      </c>
      <c r="E141" s="21">
        <f t="shared" si="0"/>
        <v>13193.319796954314</v>
      </c>
    </row>
    <row r="142" spans="2:5" x14ac:dyDescent="0.3">
      <c r="B142" s="16">
        <v>155</v>
      </c>
      <c r="C142" s="16">
        <v>2015</v>
      </c>
      <c r="D142" s="21">
        <f t="shared" si="1"/>
        <v>17554445.284263961</v>
      </c>
      <c r="E142" s="21">
        <f t="shared" si="0"/>
        <v>1287432.284263961</v>
      </c>
    </row>
    <row r="143" spans="2:5" x14ac:dyDescent="0.3">
      <c r="B143" s="16">
        <v>155</v>
      </c>
      <c r="C143" s="16">
        <v>2016</v>
      </c>
      <c r="D143" s="21">
        <f t="shared" si="1"/>
        <v>16758631.040609136</v>
      </c>
      <c r="E143" s="21">
        <f t="shared" si="0"/>
        <v>1105592.0406091362</v>
      </c>
    </row>
    <row r="144" spans="2:5" x14ac:dyDescent="0.3">
      <c r="B144" s="16">
        <v>161</v>
      </c>
      <c r="C144" s="16">
        <v>2015</v>
      </c>
      <c r="D144" s="21">
        <f t="shared" si="1"/>
        <v>89762099.111675128</v>
      </c>
      <c r="E144" s="21">
        <f t="shared" si="0"/>
        <v>3298628.1116751269</v>
      </c>
    </row>
    <row r="145" spans="2:5" x14ac:dyDescent="0.3">
      <c r="B145" s="16">
        <v>161</v>
      </c>
      <c r="C145" s="16">
        <v>2016</v>
      </c>
      <c r="D145" s="21">
        <f t="shared" si="1"/>
        <v>90792357.370558381</v>
      </c>
      <c r="E145" s="21">
        <f t="shared" si="0"/>
        <v>6609174.3705583755</v>
      </c>
    </row>
    <row r="146" spans="2:5" x14ac:dyDescent="0.3">
      <c r="B146" s="16">
        <v>176</v>
      </c>
      <c r="C146" s="16">
        <v>2015</v>
      </c>
      <c r="D146" s="21">
        <f t="shared" si="1"/>
        <v>9782622.263959391</v>
      </c>
      <c r="E146" s="21">
        <f t="shared" si="0"/>
        <v>729553.26395939104</v>
      </c>
    </row>
    <row r="147" spans="2:5" x14ac:dyDescent="0.3">
      <c r="B147" s="16">
        <v>176</v>
      </c>
      <c r="C147" s="16">
        <v>2016</v>
      </c>
      <c r="D147" s="21">
        <f t="shared" si="1"/>
        <v>9656446.2081218287</v>
      </c>
      <c r="E147" s="21">
        <f t="shared" si="0"/>
        <v>760070.2081218278</v>
      </c>
    </row>
    <row r="148" spans="2:5" x14ac:dyDescent="0.3">
      <c r="B148" s="16">
        <v>178</v>
      </c>
      <c r="C148" s="16">
        <v>2015</v>
      </c>
      <c r="D148" s="21">
        <f t="shared" si="1"/>
        <v>4147555.2842639592</v>
      </c>
      <c r="E148" s="21">
        <f t="shared" si="0"/>
        <v>114265.28426395939</v>
      </c>
    </row>
    <row r="149" spans="2:5" x14ac:dyDescent="0.3">
      <c r="B149" s="16">
        <v>178</v>
      </c>
      <c r="C149" s="16">
        <v>2016</v>
      </c>
      <c r="D149" s="21">
        <f t="shared" si="1"/>
        <v>4385519.1116751265</v>
      </c>
      <c r="E149" s="21">
        <f t="shared" si="0"/>
        <v>286320.11167512694</v>
      </c>
    </row>
    <row r="150" spans="2:5" x14ac:dyDescent="0.3">
      <c r="B150" s="16">
        <v>202</v>
      </c>
      <c r="C150" s="16">
        <v>2015</v>
      </c>
      <c r="D150" s="21">
        <f t="shared" si="1"/>
        <v>1202715.0558375635</v>
      </c>
      <c r="E150" s="21">
        <f t="shared" si="0"/>
        <v>69288.055837563472</v>
      </c>
    </row>
    <row r="151" spans="2:5" x14ac:dyDescent="0.3">
      <c r="B151" s="16">
        <v>202</v>
      </c>
      <c r="C151" s="16">
        <v>2016</v>
      </c>
      <c r="D151" s="21">
        <f t="shared" si="1"/>
        <v>1213678.8527918782</v>
      </c>
      <c r="E151" s="21">
        <f t="shared" si="0"/>
        <v>100658.85279187818</v>
      </c>
    </row>
    <row r="152" spans="2:5" x14ac:dyDescent="0.3">
      <c r="B152" s="16">
        <v>403</v>
      </c>
      <c r="C152" s="16">
        <v>2015</v>
      </c>
      <c r="D152" s="21">
        <f t="shared" si="1"/>
        <v>1407116.3248730965</v>
      </c>
      <c r="E152" s="21">
        <f t="shared" si="0"/>
        <v>110078.32487309644</v>
      </c>
    </row>
    <row r="153" spans="2:5" x14ac:dyDescent="0.3">
      <c r="B153" s="16">
        <v>403</v>
      </c>
      <c r="C153" s="16">
        <v>2016</v>
      </c>
      <c r="D153" s="21">
        <f t="shared" si="1"/>
        <v>1565115.4162436549</v>
      </c>
      <c r="E153" s="21">
        <f t="shared" si="0"/>
        <v>115866.41624365482</v>
      </c>
    </row>
    <row r="154" spans="2:5" x14ac:dyDescent="0.3">
      <c r="B154" s="16">
        <v>432</v>
      </c>
      <c r="C154" s="16">
        <v>2015</v>
      </c>
      <c r="D154" s="21">
        <f t="shared" si="1"/>
        <v>2048503.9746192894</v>
      </c>
      <c r="E154" s="21">
        <f t="shared" si="0"/>
        <v>130304.97461928934</v>
      </c>
    </row>
    <row r="155" spans="2:5" x14ac:dyDescent="0.3">
      <c r="B155" s="16">
        <v>432</v>
      </c>
      <c r="C155" s="16">
        <v>2016</v>
      </c>
      <c r="D155" s="21">
        <f t="shared" si="1"/>
        <v>2079618.0406091372</v>
      </c>
      <c r="E155" s="21">
        <f t="shared" si="0"/>
        <v>155968.04060913704</v>
      </c>
    </row>
  </sheetData>
  <autoFilter ref="A1:J115" xr:uid="{B4B0D2DA-DE2B-4A3D-9E98-650AD55A12D4}">
    <filterColumn colId="9">
      <filters>
        <filter val="6.52%"/>
        <filter val="6.53%"/>
        <filter val="6.60%"/>
        <filter val="7.26%"/>
        <filter val="7.28%"/>
        <filter val="7.33%"/>
        <filter val="7.40%"/>
        <filter val="7.50%"/>
        <filter val="7.58%"/>
        <filter val="7.68%"/>
        <filter val="7.87%"/>
        <filter val="8.11%"/>
        <filter val="8.15%"/>
        <filter val="8.24%"/>
        <filter val="8.29%"/>
        <filter val="8.39%"/>
        <filter val="8.46%"/>
        <filter val="9.30%"/>
        <filter val="EnergiaPerdidasUsuProp_%"/>
      </filters>
    </filterColumn>
  </autoFilter>
  <sortState ref="B120:E155">
    <sortCondition ref="B120:B155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F5FD2-A1AA-4DFA-8555-D8DC0B84CAEB}">
  <dimension ref="A1:K113"/>
  <sheetViews>
    <sheetView zoomScale="85" zoomScaleNormal="85" workbookViewId="0">
      <selection activeCell="A2" sqref="A2:I3"/>
    </sheetView>
  </sheetViews>
  <sheetFormatPr baseColWidth="10" defaultRowHeight="14.4" x14ac:dyDescent="0.3"/>
  <cols>
    <col min="1" max="1" width="14.109375" bestFit="1" customWidth="1"/>
    <col min="2" max="2" width="56.109375" bestFit="1" customWidth="1"/>
    <col min="3" max="3" width="5.109375" bestFit="1" customWidth="1"/>
    <col min="4" max="4" width="25.21875" bestFit="1" customWidth="1"/>
    <col min="5" max="5" width="15.5546875" bestFit="1" customWidth="1"/>
    <col min="6" max="6" width="14.6640625" bestFit="1" customWidth="1"/>
    <col min="7" max="7" width="16.33203125" bestFit="1" customWidth="1"/>
    <col min="8" max="8" width="21.77734375" bestFit="1" customWidth="1"/>
    <col min="9" max="9" width="23.109375" bestFit="1" customWidth="1"/>
    <col min="10" max="10" width="25.77734375" bestFit="1" customWidth="1"/>
  </cols>
  <sheetData>
    <row r="1" spans="1:11" x14ac:dyDescent="0.3">
      <c r="A1" s="8" t="s">
        <v>119</v>
      </c>
      <c r="B1" s="8" t="s">
        <v>120</v>
      </c>
      <c r="C1" s="8" t="s">
        <v>121</v>
      </c>
      <c r="D1" s="8" t="s">
        <v>116</v>
      </c>
      <c r="E1" s="8" t="s">
        <v>115</v>
      </c>
      <c r="F1" s="8" t="s">
        <v>122</v>
      </c>
      <c r="G1" s="8" t="s">
        <v>123</v>
      </c>
      <c r="H1" s="9" t="s">
        <v>114</v>
      </c>
      <c r="I1" s="9" t="s">
        <v>113</v>
      </c>
      <c r="J1" s="8" t="s">
        <v>112</v>
      </c>
      <c r="K1" s="10"/>
    </row>
    <row r="2" spans="1:11" x14ac:dyDescent="0.3">
      <c r="A2" s="7">
        <v>2</v>
      </c>
      <c r="B2" s="6" t="s">
        <v>111</v>
      </c>
      <c r="C2" s="5">
        <v>2015</v>
      </c>
      <c r="D2" s="4">
        <v>8081829</v>
      </c>
      <c r="E2" s="4">
        <v>123073.53807106614</v>
      </c>
      <c r="F2" s="4">
        <v>63847336</v>
      </c>
      <c r="G2" s="3">
        <v>3196037</v>
      </c>
      <c r="H2" s="2">
        <v>58838470.461928934</v>
      </c>
      <c r="I2" s="2">
        <v>3072963.4619289339</v>
      </c>
      <c r="J2" s="1">
        <v>5.2227113278161708E-2</v>
      </c>
      <c r="K2" s="11"/>
    </row>
    <row r="3" spans="1:11" x14ac:dyDescent="0.3">
      <c r="A3" s="7">
        <v>3</v>
      </c>
      <c r="B3" s="6" t="s">
        <v>110</v>
      </c>
      <c r="C3" s="5">
        <v>2015</v>
      </c>
      <c r="D3" s="4">
        <v>0</v>
      </c>
      <c r="E3" s="4">
        <v>0</v>
      </c>
      <c r="F3" s="4">
        <v>398066</v>
      </c>
      <c r="G3" s="3">
        <v>20248</v>
      </c>
      <c r="H3" s="2">
        <v>418314</v>
      </c>
      <c r="I3" s="2">
        <v>20248</v>
      </c>
      <c r="J3" s="1">
        <v>4.8403830615279433E-2</v>
      </c>
      <c r="K3" s="11"/>
    </row>
    <row r="4" spans="1:11" x14ac:dyDescent="0.3">
      <c r="A4" s="7">
        <v>6</v>
      </c>
      <c r="B4" s="6" t="s">
        <v>109</v>
      </c>
      <c r="C4" s="5">
        <v>2015</v>
      </c>
      <c r="D4" s="4">
        <v>5924412</v>
      </c>
      <c r="E4" s="4">
        <v>90219.472081217915</v>
      </c>
      <c r="F4" s="4">
        <v>34847578</v>
      </c>
      <c r="G4" s="3">
        <v>2623131</v>
      </c>
      <c r="H4" s="2">
        <v>31456077.527918782</v>
      </c>
      <c r="I4" s="2">
        <v>2532911.5279187821</v>
      </c>
      <c r="J4" s="1">
        <v>8.0522167001613645E-2</v>
      </c>
      <c r="K4" s="11"/>
    </row>
    <row r="5" spans="1:11" x14ac:dyDescent="0.3">
      <c r="A5" s="7">
        <v>7</v>
      </c>
      <c r="B5" s="6" t="s">
        <v>108</v>
      </c>
      <c r="C5" s="5">
        <v>2015</v>
      </c>
      <c r="D5" s="4">
        <v>5678363</v>
      </c>
      <c r="E5" s="4">
        <v>86472.532994924113</v>
      </c>
      <c r="F5" s="4">
        <v>33628854</v>
      </c>
      <c r="G5" s="3">
        <v>1386069</v>
      </c>
      <c r="H5" s="2">
        <v>29250087.467005074</v>
      </c>
      <c r="I5" s="2">
        <v>1299596.4670050759</v>
      </c>
      <c r="J5" s="1">
        <v>4.4430515582938257E-2</v>
      </c>
      <c r="K5" s="11"/>
    </row>
    <row r="6" spans="1:11" x14ac:dyDescent="0.3">
      <c r="A6" s="7">
        <v>8</v>
      </c>
      <c r="B6" s="6" t="s">
        <v>107</v>
      </c>
      <c r="C6" s="5">
        <v>2015</v>
      </c>
      <c r="D6" s="4">
        <v>10219229</v>
      </c>
      <c r="E6" s="4">
        <v>155622.77664974704</v>
      </c>
      <c r="F6" s="4">
        <v>31379457</v>
      </c>
      <c r="G6" s="3">
        <v>1078414</v>
      </c>
      <c r="H6" s="2">
        <v>22083019.223350253</v>
      </c>
      <c r="I6" s="2">
        <v>922791.22335025296</v>
      </c>
      <c r="J6" s="1">
        <v>4.1787366755289844E-2</v>
      </c>
      <c r="K6" s="11"/>
    </row>
    <row r="7" spans="1:11" x14ac:dyDescent="0.3">
      <c r="A7" s="7">
        <v>9</v>
      </c>
      <c r="B7" s="6" t="s">
        <v>106</v>
      </c>
      <c r="C7" s="5">
        <v>2015</v>
      </c>
      <c r="D7" s="4">
        <v>1976246</v>
      </c>
      <c r="E7" s="4">
        <v>30095.116751268972</v>
      </c>
      <c r="F7" s="4">
        <v>11225247</v>
      </c>
      <c r="G7" s="3">
        <v>689506</v>
      </c>
      <c r="H7" s="2">
        <v>9908411.8832487315</v>
      </c>
      <c r="I7" s="2">
        <v>659410.88324873103</v>
      </c>
      <c r="J7" s="1">
        <v>6.655061285487518E-2</v>
      </c>
      <c r="K7" s="11"/>
    </row>
    <row r="8" spans="1:11" x14ac:dyDescent="0.3">
      <c r="A8" s="7">
        <v>11</v>
      </c>
      <c r="B8" s="6" t="s">
        <v>105</v>
      </c>
      <c r="C8" s="5">
        <v>2015</v>
      </c>
      <c r="D8" s="4">
        <v>307696</v>
      </c>
      <c r="E8" s="4">
        <v>4685.7258883249015</v>
      </c>
      <c r="F8" s="4">
        <v>2325046</v>
      </c>
      <c r="G8" s="3">
        <v>97007</v>
      </c>
      <c r="H8" s="2">
        <v>2109671.2741116751</v>
      </c>
      <c r="I8" s="2">
        <v>92321.274111675099</v>
      </c>
      <c r="J8" s="1">
        <v>4.3760976055641207E-2</v>
      </c>
      <c r="K8" s="11"/>
    </row>
    <row r="9" spans="1:11" x14ac:dyDescent="0.3">
      <c r="A9" s="7">
        <v>17</v>
      </c>
      <c r="B9" s="6" t="s">
        <v>104</v>
      </c>
      <c r="C9" s="5">
        <v>2015</v>
      </c>
      <c r="D9" s="4">
        <v>21305576</v>
      </c>
      <c r="E9" s="4">
        <v>324450.39593908563</v>
      </c>
      <c r="F9" s="4">
        <v>64880560</v>
      </c>
      <c r="G9" s="3">
        <v>2533562</v>
      </c>
      <c r="H9" s="2">
        <v>45784095.604060918</v>
      </c>
      <c r="I9" s="2">
        <v>2209111.6040609144</v>
      </c>
      <c r="J9" s="1">
        <v>4.825063321475706E-2</v>
      </c>
      <c r="K9" s="11"/>
    </row>
    <row r="10" spans="1:11" x14ac:dyDescent="0.3">
      <c r="A10" s="7">
        <v>22</v>
      </c>
      <c r="B10" s="6" t="s">
        <v>103</v>
      </c>
      <c r="C10" s="5">
        <v>2015</v>
      </c>
      <c r="D10" s="4">
        <v>3492203</v>
      </c>
      <c r="E10" s="4">
        <v>53180.756345177535</v>
      </c>
      <c r="F10" s="4">
        <v>12105640</v>
      </c>
      <c r="G10" s="3">
        <v>583762</v>
      </c>
      <c r="H10" s="2">
        <v>9144018.2436548229</v>
      </c>
      <c r="I10" s="2">
        <v>530581.24365482247</v>
      </c>
      <c r="J10" s="1">
        <v>5.8024954622438674E-2</v>
      </c>
      <c r="K10" s="11"/>
    </row>
    <row r="11" spans="1:11" x14ac:dyDescent="0.3">
      <c r="A11" s="7">
        <v>27</v>
      </c>
      <c r="B11" s="6" t="s">
        <v>102</v>
      </c>
      <c r="C11" s="5">
        <v>2015</v>
      </c>
      <c r="D11" s="4">
        <v>643248</v>
      </c>
      <c r="E11" s="4">
        <v>9795.6548223349964</v>
      </c>
      <c r="F11" s="4">
        <v>20805363</v>
      </c>
      <c r="G11" s="3">
        <v>141880</v>
      </c>
      <c r="H11" s="2">
        <v>20294199.345177665</v>
      </c>
      <c r="I11" s="2">
        <v>132084.345177665</v>
      </c>
      <c r="J11" s="1">
        <v>6.5084777640686308E-3</v>
      </c>
      <c r="K11" s="11"/>
    </row>
    <row r="12" spans="1:11" x14ac:dyDescent="0.3">
      <c r="A12" s="7">
        <v>30</v>
      </c>
      <c r="B12" s="6" t="s">
        <v>101</v>
      </c>
      <c r="C12" s="5">
        <v>2015</v>
      </c>
      <c r="D12" s="4">
        <v>0</v>
      </c>
      <c r="E12" s="4">
        <v>0</v>
      </c>
      <c r="F12" s="4">
        <v>18501986</v>
      </c>
      <c r="G12" s="3">
        <v>89549</v>
      </c>
      <c r="H12" s="2">
        <v>18591535</v>
      </c>
      <c r="I12" s="2">
        <v>89549</v>
      </c>
      <c r="J12" s="1">
        <v>4.81665446129112E-3</v>
      </c>
      <c r="K12" s="11"/>
    </row>
    <row r="13" spans="1:11" x14ac:dyDescent="0.3">
      <c r="A13" s="7">
        <v>32</v>
      </c>
      <c r="B13" s="6" t="s">
        <v>100</v>
      </c>
      <c r="C13" s="5">
        <v>2015</v>
      </c>
      <c r="D13" s="4">
        <v>565960</v>
      </c>
      <c r="E13" s="4">
        <v>8618.6802030457184</v>
      </c>
      <c r="F13" s="4">
        <v>87297520</v>
      </c>
      <c r="G13" s="3">
        <v>7730725</v>
      </c>
      <c r="H13" s="2">
        <v>94453666.31979695</v>
      </c>
      <c r="I13" s="2">
        <v>7722106.3197969543</v>
      </c>
      <c r="J13" s="1">
        <v>8.1755495796762362E-2</v>
      </c>
      <c r="K13" s="11"/>
    </row>
    <row r="14" spans="1:11" x14ac:dyDescent="0.3">
      <c r="A14" s="7">
        <v>39</v>
      </c>
      <c r="B14" s="6" t="s">
        <v>99</v>
      </c>
      <c r="C14" s="5">
        <v>2015</v>
      </c>
      <c r="D14" s="4">
        <v>572368</v>
      </c>
      <c r="E14" s="4">
        <v>8716.2639593909262</v>
      </c>
      <c r="F14" s="4">
        <v>22643456</v>
      </c>
      <c r="G14" s="3">
        <v>502690</v>
      </c>
      <c r="H14" s="2">
        <v>22565061.736040611</v>
      </c>
      <c r="I14" s="2">
        <v>493973.73604060907</v>
      </c>
      <c r="J14" s="1">
        <v>2.1891087284358762E-2</v>
      </c>
      <c r="K14" s="11"/>
    </row>
    <row r="15" spans="1:11" x14ac:dyDescent="0.3">
      <c r="A15" s="7">
        <v>41</v>
      </c>
      <c r="B15" s="6" t="s">
        <v>98</v>
      </c>
      <c r="C15" s="5">
        <v>2015</v>
      </c>
      <c r="D15" s="4">
        <v>3365436</v>
      </c>
      <c r="E15" s="4">
        <v>51250.294416243676</v>
      </c>
      <c r="F15" s="4">
        <v>36357438</v>
      </c>
      <c r="G15" s="3">
        <v>1782597</v>
      </c>
      <c r="H15" s="2">
        <v>34723348.705583759</v>
      </c>
      <c r="I15" s="2">
        <v>1731346.7055837563</v>
      </c>
      <c r="J15" s="1">
        <v>4.9861167488875965E-2</v>
      </c>
      <c r="K15" s="11"/>
    </row>
    <row r="16" spans="1:11" x14ac:dyDescent="0.3">
      <c r="A16" s="7">
        <v>42</v>
      </c>
      <c r="B16" s="6" t="s">
        <v>97</v>
      </c>
      <c r="C16" s="5">
        <v>2015</v>
      </c>
      <c r="D16" s="4">
        <v>12527992</v>
      </c>
      <c r="E16" s="4">
        <v>190781.60406091437</v>
      </c>
      <c r="F16" s="4">
        <v>16433036</v>
      </c>
      <c r="G16" s="3">
        <v>466048</v>
      </c>
      <c r="H16" s="2">
        <v>4180310.3959390856</v>
      </c>
      <c r="I16" s="2">
        <v>275266.39593908563</v>
      </c>
      <c r="J16" s="1">
        <v>6.5848315045334907E-2</v>
      </c>
      <c r="K16" s="11"/>
    </row>
    <row r="17" spans="1:11" x14ac:dyDescent="0.3">
      <c r="A17" s="7">
        <v>43</v>
      </c>
      <c r="B17" s="6" t="s">
        <v>96</v>
      </c>
      <c r="C17" s="5">
        <v>2015</v>
      </c>
      <c r="D17" s="4">
        <v>331140</v>
      </c>
      <c r="E17" s="4">
        <v>5042.7411167512764</v>
      </c>
      <c r="F17" s="4">
        <v>12805844</v>
      </c>
      <c r="G17" s="3">
        <v>778579</v>
      </c>
      <c r="H17" s="2">
        <v>13248240.258883249</v>
      </c>
      <c r="I17" s="2">
        <v>773536.25888324878</v>
      </c>
      <c r="J17" s="1">
        <v>5.8387849538324529E-2</v>
      </c>
      <c r="K17" s="11"/>
    </row>
    <row r="18" spans="1:11" x14ac:dyDescent="0.3">
      <c r="A18" s="7">
        <v>44</v>
      </c>
      <c r="B18" s="6" t="s">
        <v>95</v>
      </c>
      <c r="C18" s="5">
        <v>2015</v>
      </c>
      <c r="D18" s="4">
        <v>4108482</v>
      </c>
      <c r="E18" s="4">
        <v>62565.715736040846</v>
      </c>
      <c r="F18" s="4">
        <v>46281765</v>
      </c>
      <c r="G18" s="3">
        <v>3011799</v>
      </c>
      <c r="H18" s="2">
        <v>45122516.284263961</v>
      </c>
      <c r="I18" s="2">
        <v>2949233.2842639592</v>
      </c>
      <c r="J18" s="1">
        <v>6.5360567785810203E-2</v>
      </c>
      <c r="K18" s="11"/>
    </row>
    <row r="19" spans="1:11" x14ac:dyDescent="0.3">
      <c r="A19" s="7">
        <v>45</v>
      </c>
      <c r="B19" s="6" t="s">
        <v>94</v>
      </c>
      <c r="C19" s="5">
        <v>2015</v>
      </c>
      <c r="D19" s="4">
        <v>8432343</v>
      </c>
      <c r="E19" s="4">
        <v>128411.31472081318</v>
      </c>
      <c r="F19" s="4">
        <v>87375571</v>
      </c>
      <c r="G19" s="3">
        <v>4132895</v>
      </c>
      <c r="H19" s="2">
        <v>82947711.685279191</v>
      </c>
      <c r="I19" s="2">
        <v>4004483.6852791868</v>
      </c>
      <c r="J19" s="1">
        <v>4.8277205047838181E-2</v>
      </c>
      <c r="K19" s="11"/>
    </row>
    <row r="20" spans="1:11" x14ac:dyDescent="0.3">
      <c r="A20" s="7">
        <v>46</v>
      </c>
      <c r="B20" s="6" t="s">
        <v>93</v>
      </c>
      <c r="C20" s="5">
        <v>2015</v>
      </c>
      <c r="D20" s="4">
        <v>20755</v>
      </c>
      <c r="E20" s="4">
        <v>316.06598984771699</v>
      </c>
      <c r="F20" s="4">
        <v>13503863</v>
      </c>
      <c r="G20" s="3">
        <v>828572</v>
      </c>
      <c r="H20" s="2">
        <v>14311363.934010152</v>
      </c>
      <c r="I20" s="2">
        <v>828255.93401015224</v>
      </c>
      <c r="J20" s="1">
        <v>5.7874004031289332E-2</v>
      </c>
      <c r="K20" s="11"/>
    </row>
    <row r="21" spans="1:11" x14ac:dyDescent="0.3">
      <c r="A21" s="7">
        <v>49</v>
      </c>
      <c r="B21" s="6" t="s">
        <v>92</v>
      </c>
      <c r="C21" s="5">
        <v>2015</v>
      </c>
      <c r="D21" s="4">
        <v>3111719</v>
      </c>
      <c r="E21" s="4">
        <v>47386.583756345324</v>
      </c>
      <c r="F21" s="4">
        <v>10915601</v>
      </c>
      <c r="G21" s="3">
        <v>596573</v>
      </c>
      <c r="H21" s="2">
        <v>8353068.4162436547</v>
      </c>
      <c r="I21" s="2">
        <v>549186.41624365468</v>
      </c>
      <c r="J21" s="1">
        <v>6.5746668035866734E-2</v>
      </c>
      <c r="K21" s="11"/>
    </row>
    <row r="22" spans="1:11" x14ac:dyDescent="0.3">
      <c r="A22" s="7">
        <v>51</v>
      </c>
      <c r="B22" s="6" t="s">
        <v>91</v>
      </c>
      <c r="C22" s="5">
        <v>2015</v>
      </c>
      <c r="D22" s="4">
        <v>330787</v>
      </c>
      <c r="E22" s="4">
        <v>5037.3654822335229</v>
      </c>
      <c r="F22" s="4">
        <v>4940028</v>
      </c>
      <c r="G22" s="3">
        <v>203716</v>
      </c>
      <c r="H22" s="2">
        <v>4807919.6345177665</v>
      </c>
      <c r="I22" s="2">
        <v>198678.63451776648</v>
      </c>
      <c r="J22" s="1">
        <v>4.1323202054248546E-2</v>
      </c>
      <c r="K22" s="11"/>
    </row>
    <row r="23" spans="1:11" x14ac:dyDescent="0.3">
      <c r="A23" s="7">
        <v>54</v>
      </c>
      <c r="B23" s="6" t="s">
        <v>90</v>
      </c>
      <c r="C23" s="5">
        <v>2015</v>
      </c>
      <c r="D23" s="4">
        <v>7603</v>
      </c>
      <c r="E23" s="4">
        <v>115.78172588832513</v>
      </c>
      <c r="F23" s="4">
        <v>460811</v>
      </c>
      <c r="G23" s="3">
        <v>12528</v>
      </c>
      <c r="H23" s="2">
        <v>465620.21827411168</v>
      </c>
      <c r="I23" s="2">
        <v>12412.218274111674</v>
      </c>
      <c r="J23" s="1">
        <v>2.6657386829376409E-2</v>
      </c>
      <c r="K23" s="11"/>
    </row>
    <row r="24" spans="1:11" x14ac:dyDescent="0.3">
      <c r="A24" s="7">
        <v>55</v>
      </c>
      <c r="B24" s="6" t="s">
        <v>89</v>
      </c>
      <c r="C24" s="5">
        <v>2015</v>
      </c>
      <c r="D24" s="4">
        <v>1436196</v>
      </c>
      <c r="E24" s="4">
        <v>21871.005076142261</v>
      </c>
      <c r="F24" s="4">
        <v>39989379</v>
      </c>
      <c r="G24" s="3">
        <v>2285421</v>
      </c>
      <c r="H24" s="2">
        <v>40816732.99492386</v>
      </c>
      <c r="I24" s="2">
        <v>2263549.994923858</v>
      </c>
      <c r="J24" s="1">
        <v>5.5456422619746724E-2</v>
      </c>
      <c r="K24" s="11"/>
    </row>
    <row r="25" spans="1:11" x14ac:dyDescent="0.3">
      <c r="A25" s="7">
        <v>56</v>
      </c>
      <c r="B25" s="6" t="s">
        <v>88</v>
      </c>
      <c r="C25" s="5">
        <v>2015</v>
      </c>
      <c r="D25" s="4">
        <v>9584865</v>
      </c>
      <c r="E25" s="4">
        <v>145962.41116751358</v>
      </c>
      <c r="F25" s="4">
        <v>119405262</v>
      </c>
      <c r="G25" s="3">
        <v>6768828</v>
      </c>
      <c r="H25" s="2">
        <v>116443262.58883248</v>
      </c>
      <c r="I25" s="2">
        <v>6622865.5888324864</v>
      </c>
      <c r="J25" s="1">
        <v>5.6876331370224367E-2</v>
      </c>
      <c r="K25" s="11"/>
    </row>
    <row r="26" spans="1:11" x14ac:dyDescent="0.3">
      <c r="A26" s="7">
        <v>57</v>
      </c>
      <c r="B26" s="6" t="s">
        <v>87</v>
      </c>
      <c r="C26" s="5">
        <v>2015</v>
      </c>
      <c r="D26" s="4">
        <v>4054963</v>
      </c>
      <c r="E26" s="4">
        <v>61750.705583756324</v>
      </c>
      <c r="F26" s="4">
        <v>87859128</v>
      </c>
      <c r="G26" s="3">
        <v>4062903</v>
      </c>
      <c r="H26" s="2">
        <v>87805317.294416249</v>
      </c>
      <c r="I26" s="2">
        <v>4001152.2944162437</v>
      </c>
      <c r="J26" s="1">
        <v>4.5568450951554006E-2</v>
      </c>
      <c r="K26" s="11"/>
    </row>
    <row r="27" spans="1:11" x14ac:dyDescent="0.3">
      <c r="A27" s="7">
        <v>59</v>
      </c>
      <c r="B27" s="6" t="s">
        <v>86</v>
      </c>
      <c r="C27" s="5">
        <v>2015</v>
      </c>
      <c r="D27" s="4">
        <v>1486</v>
      </c>
      <c r="E27" s="4">
        <v>22.629441624365427</v>
      </c>
      <c r="F27" s="4">
        <v>933262</v>
      </c>
      <c r="G27" s="3">
        <v>9660</v>
      </c>
      <c r="H27" s="2">
        <v>941413.37055837561</v>
      </c>
      <c r="I27" s="2">
        <v>9637.3705583756346</v>
      </c>
      <c r="J27" s="1">
        <v>1.0237129469129455E-2</v>
      </c>
      <c r="K27" s="11"/>
    </row>
    <row r="28" spans="1:11" x14ac:dyDescent="0.3">
      <c r="A28" s="7">
        <v>61</v>
      </c>
      <c r="B28" s="6" t="s">
        <v>85</v>
      </c>
      <c r="C28" s="5">
        <v>2015</v>
      </c>
      <c r="D28" s="4">
        <v>521101</v>
      </c>
      <c r="E28" s="4">
        <v>7935.5482233503135</v>
      </c>
      <c r="F28" s="4">
        <v>4751076</v>
      </c>
      <c r="G28" s="3">
        <v>269560</v>
      </c>
      <c r="H28" s="2">
        <v>4491599.4517766498</v>
      </c>
      <c r="I28" s="2">
        <v>261624.45177664969</v>
      </c>
      <c r="J28" s="1">
        <v>5.8247502829568712E-2</v>
      </c>
      <c r="K28" s="11"/>
    </row>
    <row r="29" spans="1:11" x14ac:dyDescent="0.3">
      <c r="A29" s="7">
        <v>62</v>
      </c>
      <c r="B29" s="6" t="s">
        <v>84</v>
      </c>
      <c r="C29" s="5">
        <v>2015</v>
      </c>
      <c r="D29" s="4">
        <v>2946065</v>
      </c>
      <c r="E29" s="4">
        <v>44863.934010152239</v>
      </c>
      <c r="F29" s="4">
        <v>14031937</v>
      </c>
      <c r="G29" s="3">
        <v>556358</v>
      </c>
      <c r="H29" s="2">
        <v>11597366.065989848</v>
      </c>
      <c r="I29" s="2">
        <v>511494.06598984776</v>
      </c>
      <c r="J29" s="1">
        <v>4.4104330507410881E-2</v>
      </c>
      <c r="K29" s="11"/>
    </row>
    <row r="30" spans="1:11" x14ac:dyDescent="0.3">
      <c r="A30" s="7">
        <v>70</v>
      </c>
      <c r="B30" s="6" t="s">
        <v>83</v>
      </c>
      <c r="C30" s="5">
        <v>2015</v>
      </c>
      <c r="D30" s="4">
        <v>1254136</v>
      </c>
      <c r="E30" s="4">
        <v>19098.517766497564</v>
      </c>
      <c r="F30" s="4">
        <v>15518629</v>
      </c>
      <c r="G30" s="3">
        <v>1051718</v>
      </c>
      <c r="H30" s="2">
        <v>15297112.482233502</v>
      </c>
      <c r="I30" s="2">
        <v>1032619.4822335024</v>
      </c>
      <c r="J30" s="1">
        <v>6.7504209270397658E-2</v>
      </c>
      <c r="K30" s="11"/>
    </row>
    <row r="31" spans="1:11" x14ac:dyDescent="0.3">
      <c r="A31" s="7">
        <v>73</v>
      </c>
      <c r="B31" s="6" t="s">
        <v>82</v>
      </c>
      <c r="C31" s="5">
        <v>2015</v>
      </c>
      <c r="D31" s="4">
        <v>12389287</v>
      </c>
      <c r="E31" s="4">
        <v>188669.34517766535</v>
      </c>
      <c r="F31" s="4">
        <v>30404900</v>
      </c>
      <c r="G31" s="3">
        <v>2182967</v>
      </c>
      <c r="H31" s="2">
        <v>20009910.654822335</v>
      </c>
      <c r="I31" s="2">
        <v>1994297.6548223346</v>
      </c>
      <c r="J31" s="1">
        <v>9.9665495225073092E-2</v>
      </c>
      <c r="K31" s="11"/>
    </row>
    <row r="32" spans="1:11" x14ac:dyDescent="0.3">
      <c r="A32" s="7">
        <v>74</v>
      </c>
      <c r="B32" s="6" t="s">
        <v>81</v>
      </c>
      <c r="C32" s="5">
        <v>2015</v>
      </c>
      <c r="D32" s="4">
        <v>688842</v>
      </c>
      <c r="E32" s="4">
        <v>10489.979695431539</v>
      </c>
      <c r="F32" s="4">
        <v>14397561</v>
      </c>
      <c r="G32" s="3">
        <v>516368</v>
      </c>
      <c r="H32" s="2">
        <v>14214597.020304568</v>
      </c>
      <c r="I32" s="2">
        <v>505878.02030456846</v>
      </c>
      <c r="J32" s="1">
        <v>3.558862903970874E-2</v>
      </c>
      <c r="K32" s="11"/>
    </row>
    <row r="33" spans="1:11" x14ac:dyDescent="0.3">
      <c r="A33" s="7">
        <v>77</v>
      </c>
      <c r="B33" s="6" t="s">
        <v>80</v>
      </c>
      <c r="C33" s="5">
        <v>2015</v>
      </c>
      <c r="D33" s="4">
        <v>271370</v>
      </c>
      <c r="E33" s="4">
        <v>4132.5380710659665</v>
      </c>
      <c r="F33" s="4">
        <v>21332986</v>
      </c>
      <c r="G33" s="3">
        <v>1019527</v>
      </c>
      <c r="H33" s="2">
        <v>22077010.461928934</v>
      </c>
      <c r="I33" s="2">
        <v>1015394.4619289341</v>
      </c>
      <c r="J33" s="1">
        <v>4.5993295318673147E-2</v>
      </c>
      <c r="K33" s="11"/>
    </row>
    <row r="34" spans="1:11" x14ac:dyDescent="0.3">
      <c r="A34" s="7">
        <v>79</v>
      </c>
      <c r="B34" s="6" t="s">
        <v>79</v>
      </c>
      <c r="C34" s="5">
        <v>2015</v>
      </c>
      <c r="D34" s="4">
        <v>6098667</v>
      </c>
      <c r="E34" s="4">
        <v>92873.101522842422</v>
      </c>
      <c r="F34" s="4">
        <v>20796733</v>
      </c>
      <c r="G34" s="3">
        <v>528040</v>
      </c>
      <c r="H34" s="2">
        <v>15133232.898477158</v>
      </c>
      <c r="I34" s="2">
        <v>435166.89847715758</v>
      </c>
      <c r="J34" s="1">
        <v>2.8755712767821608E-2</v>
      </c>
      <c r="K34" s="11"/>
    </row>
    <row r="35" spans="1:11" x14ac:dyDescent="0.3">
      <c r="A35" s="7">
        <v>80</v>
      </c>
      <c r="B35" s="6" t="s">
        <v>78</v>
      </c>
      <c r="C35" s="5">
        <v>2015</v>
      </c>
      <c r="D35" s="4">
        <v>1104306</v>
      </c>
      <c r="E35" s="4">
        <v>16816.842639593873</v>
      </c>
      <c r="F35" s="4">
        <v>10761626</v>
      </c>
      <c r="G35" s="3">
        <v>1838193</v>
      </c>
      <c r="H35" s="2">
        <v>11478696.157360407</v>
      </c>
      <c r="I35" s="2">
        <v>1821376.1573604061</v>
      </c>
      <c r="J35" s="1">
        <v>0.15867448117724567</v>
      </c>
      <c r="K35" s="11"/>
    </row>
    <row r="36" spans="1:11" x14ac:dyDescent="0.3">
      <c r="A36" s="7">
        <v>81</v>
      </c>
      <c r="B36" s="6" t="s">
        <v>77</v>
      </c>
      <c r="C36" s="5">
        <v>2015</v>
      </c>
      <c r="D36" s="4">
        <v>2482185</v>
      </c>
      <c r="E36" s="4">
        <v>37799.771573604085</v>
      </c>
      <c r="F36" s="4">
        <v>8700986</v>
      </c>
      <c r="G36" s="3">
        <v>410764</v>
      </c>
      <c r="H36" s="2">
        <v>6591765.2284263959</v>
      </c>
      <c r="I36" s="2">
        <v>372964.22842639592</v>
      </c>
      <c r="J36" s="1">
        <v>5.6580326437904851E-2</v>
      </c>
      <c r="K36" s="11"/>
    </row>
    <row r="37" spans="1:11" x14ac:dyDescent="0.3">
      <c r="A37" s="7">
        <v>82</v>
      </c>
      <c r="B37" s="6" t="s">
        <v>76</v>
      </c>
      <c r="C37" s="5">
        <v>2015</v>
      </c>
      <c r="D37" s="4">
        <v>2763736</v>
      </c>
      <c r="E37" s="4">
        <v>42087.350253806915</v>
      </c>
      <c r="F37" s="4">
        <v>21810131</v>
      </c>
      <c r="G37" s="3">
        <v>1338766</v>
      </c>
      <c r="H37" s="2">
        <v>20343073.649746194</v>
      </c>
      <c r="I37" s="2">
        <v>1296678.6497461931</v>
      </c>
      <c r="J37" s="1">
        <v>6.3740547376053516E-2</v>
      </c>
      <c r="K37" s="11"/>
    </row>
    <row r="38" spans="1:11" x14ac:dyDescent="0.3">
      <c r="A38" s="7">
        <v>83</v>
      </c>
      <c r="B38" s="6" t="s">
        <v>75</v>
      </c>
      <c r="C38" s="5">
        <v>2015</v>
      </c>
      <c r="D38" s="4">
        <v>0</v>
      </c>
      <c r="E38" s="4">
        <v>0</v>
      </c>
      <c r="F38" s="4">
        <v>2086994</v>
      </c>
      <c r="G38" s="3">
        <v>59415</v>
      </c>
      <c r="H38" s="2">
        <v>2146409</v>
      </c>
      <c r="I38" s="2">
        <v>59415</v>
      </c>
      <c r="J38" s="1">
        <v>2.768111762483292E-2</v>
      </c>
      <c r="K38" s="11"/>
    </row>
    <row r="39" spans="1:11" x14ac:dyDescent="0.3">
      <c r="A39" s="7">
        <v>84</v>
      </c>
      <c r="B39" s="6" t="s">
        <v>74</v>
      </c>
      <c r="C39" s="5">
        <v>2015</v>
      </c>
      <c r="D39" s="4">
        <v>205408</v>
      </c>
      <c r="E39" s="4">
        <v>3128.0406091370678</v>
      </c>
      <c r="F39" s="4">
        <v>406280</v>
      </c>
      <c r="G39" s="3">
        <v>18771</v>
      </c>
      <c r="H39" s="2">
        <v>216514.95939086293</v>
      </c>
      <c r="I39" s="2">
        <v>15642.959390862932</v>
      </c>
      <c r="J39" s="1">
        <v>7.2248861856346519E-2</v>
      </c>
      <c r="K39" s="11"/>
    </row>
    <row r="40" spans="1:11" x14ac:dyDescent="0.3">
      <c r="A40" s="7">
        <v>88</v>
      </c>
      <c r="B40" s="6" t="s">
        <v>73</v>
      </c>
      <c r="C40" s="5">
        <v>2015</v>
      </c>
      <c r="D40" s="4">
        <v>1735184</v>
      </c>
      <c r="E40" s="4">
        <v>26424.121827411233</v>
      </c>
      <c r="F40" s="4">
        <v>13502213</v>
      </c>
      <c r="G40" s="3">
        <v>540458</v>
      </c>
      <c r="H40" s="2">
        <v>12281062.878172589</v>
      </c>
      <c r="I40" s="2">
        <v>514033.87817258877</v>
      </c>
      <c r="J40" s="1">
        <v>4.185581356204867E-2</v>
      </c>
      <c r="K40" s="11"/>
    </row>
    <row r="41" spans="1:11" x14ac:dyDescent="0.3">
      <c r="A41" s="7">
        <v>89</v>
      </c>
      <c r="B41" s="6" t="s">
        <v>72</v>
      </c>
      <c r="C41" s="5">
        <v>2015</v>
      </c>
      <c r="D41" s="4">
        <v>252959</v>
      </c>
      <c r="E41" s="4">
        <v>3852.1675126903574</v>
      </c>
      <c r="F41" s="4">
        <v>3545081</v>
      </c>
      <c r="G41" s="3">
        <v>100196</v>
      </c>
      <c r="H41" s="2">
        <v>3388465.8324873098</v>
      </c>
      <c r="I41" s="2">
        <v>96343.832487309643</v>
      </c>
      <c r="J41" s="1">
        <v>2.843287707481125E-2</v>
      </c>
      <c r="K41" s="11"/>
    </row>
    <row r="42" spans="1:11" x14ac:dyDescent="0.3">
      <c r="A42" s="7">
        <v>93</v>
      </c>
      <c r="B42" s="6" t="s">
        <v>71</v>
      </c>
      <c r="C42" s="5">
        <v>2015</v>
      </c>
      <c r="D42" s="4">
        <v>2989</v>
      </c>
      <c r="E42" s="4">
        <v>45.517766497462162</v>
      </c>
      <c r="F42" s="4">
        <v>8699117</v>
      </c>
      <c r="G42" s="3">
        <v>378060</v>
      </c>
      <c r="H42" s="2">
        <v>9074142.482233502</v>
      </c>
      <c r="I42" s="2">
        <v>378014.48223350255</v>
      </c>
      <c r="J42" s="1">
        <v>4.1658424801420839E-2</v>
      </c>
      <c r="K42" s="11"/>
    </row>
    <row r="43" spans="1:11" x14ac:dyDescent="0.3">
      <c r="A43" s="7">
        <v>95</v>
      </c>
      <c r="B43" s="6" t="s">
        <v>70</v>
      </c>
      <c r="C43" s="5">
        <v>2015</v>
      </c>
      <c r="D43" s="4">
        <v>41</v>
      </c>
      <c r="E43" s="4">
        <v>0.6243654822335003</v>
      </c>
      <c r="F43" s="4">
        <v>3316058</v>
      </c>
      <c r="G43" s="3">
        <v>240104</v>
      </c>
      <c r="H43" s="2">
        <v>3556120.375634518</v>
      </c>
      <c r="I43" s="2">
        <v>240103.37563451775</v>
      </c>
      <c r="J43" s="1">
        <v>6.7518348726222782E-2</v>
      </c>
      <c r="K43" s="11"/>
    </row>
    <row r="44" spans="1:11" x14ac:dyDescent="0.3">
      <c r="A44" s="7">
        <v>96</v>
      </c>
      <c r="B44" s="6" t="s">
        <v>69</v>
      </c>
      <c r="C44" s="5">
        <v>2015</v>
      </c>
      <c r="D44" s="4">
        <v>444753</v>
      </c>
      <c r="E44" s="4">
        <v>6772.8883248731145</v>
      </c>
      <c r="F44" s="4">
        <v>14291940</v>
      </c>
      <c r="G44" s="3">
        <v>405480</v>
      </c>
      <c r="H44" s="2">
        <v>14245894.111675126</v>
      </c>
      <c r="I44" s="2">
        <v>398707.11167512689</v>
      </c>
      <c r="J44" s="1">
        <v>2.7987510545116938E-2</v>
      </c>
      <c r="K44" s="11"/>
    </row>
    <row r="45" spans="1:11" x14ac:dyDescent="0.3">
      <c r="A45" s="7">
        <v>98</v>
      </c>
      <c r="B45" s="6" t="s">
        <v>68</v>
      </c>
      <c r="C45" s="5">
        <v>2015</v>
      </c>
      <c r="D45" s="4">
        <v>5944879</v>
      </c>
      <c r="E45" s="4">
        <v>90531.152284263633</v>
      </c>
      <c r="F45" s="4">
        <v>14369559</v>
      </c>
      <c r="G45" s="3">
        <v>316720</v>
      </c>
      <c r="H45" s="2">
        <v>8650868.8477157354</v>
      </c>
      <c r="I45" s="2">
        <v>226188.84771573637</v>
      </c>
      <c r="J45" s="1">
        <v>2.6146373468077903E-2</v>
      </c>
      <c r="K45" s="11"/>
    </row>
    <row r="46" spans="1:11" x14ac:dyDescent="0.3">
      <c r="A46" s="7">
        <v>99</v>
      </c>
      <c r="B46" s="6" t="s">
        <v>67</v>
      </c>
      <c r="C46" s="5">
        <v>2015</v>
      </c>
      <c r="D46" s="4">
        <v>6659190</v>
      </c>
      <c r="E46" s="4">
        <v>101408.98477157392</v>
      </c>
      <c r="F46" s="4">
        <v>16487788</v>
      </c>
      <c r="G46" s="3">
        <v>719799</v>
      </c>
      <c r="H46" s="2">
        <v>10446988.015228426</v>
      </c>
      <c r="I46" s="2">
        <v>618390.01522842608</v>
      </c>
      <c r="J46" s="1">
        <v>5.9193139144699675E-2</v>
      </c>
      <c r="K46" s="11"/>
    </row>
    <row r="47" spans="1:11" x14ac:dyDescent="0.3">
      <c r="A47" s="7">
        <v>100</v>
      </c>
      <c r="B47" s="6" t="s">
        <v>66</v>
      </c>
      <c r="C47" s="5">
        <v>2015</v>
      </c>
      <c r="D47" s="4">
        <v>1679447</v>
      </c>
      <c r="E47" s="4">
        <v>25575.335025380831</v>
      </c>
      <c r="F47" s="4">
        <v>14969217</v>
      </c>
      <c r="G47" s="3">
        <v>826001</v>
      </c>
      <c r="H47" s="2">
        <v>14090195.664974619</v>
      </c>
      <c r="I47" s="2">
        <v>800425.66497461917</v>
      </c>
      <c r="J47" s="1">
        <v>5.6807278195881675E-2</v>
      </c>
      <c r="K47" s="11"/>
    </row>
    <row r="48" spans="1:11" x14ac:dyDescent="0.3">
      <c r="A48" s="7">
        <v>101</v>
      </c>
      <c r="B48" s="6" t="s">
        <v>65</v>
      </c>
      <c r="C48" s="5">
        <v>2015</v>
      </c>
      <c r="D48" s="4">
        <v>4693563</v>
      </c>
      <c r="E48" s="4">
        <v>71475.578680203296</v>
      </c>
      <c r="F48" s="4">
        <v>16163874</v>
      </c>
      <c r="G48" s="3">
        <v>575374</v>
      </c>
      <c r="H48" s="2">
        <v>11974209.421319798</v>
      </c>
      <c r="I48" s="2">
        <v>503898.4213197967</v>
      </c>
      <c r="J48" s="1">
        <v>4.2081978324399222E-2</v>
      </c>
      <c r="K48" s="11"/>
    </row>
    <row r="49" spans="1:11" x14ac:dyDescent="0.3">
      <c r="A49" s="7">
        <v>105</v>
      </c>
      <c r="B49" s="6" t="s">
        <v>64</v>
      </c>
      <c r="C49" s="5">
        <v>2015</v>
      </c>
      <c r="D49" s="4">
        <v>3572</v>
      </c>
      <c r="E49" s="4">
        <v>54.395939086294675</v>
      </c>
      <c r="F49" s="4">
        <v>99902</v>
      </c>
      <c r="G49" s="3">
        <v>7166</v>
      </c>
      <c r="H49" s="2">
        <v>103441.6040609137</v>
      </c>
      <c r="I49" s="2">
        <v>7111.6040609137053</v>
      </c>
      <c r="J49" s="1">
        <v>6.8749939886139935E-2</v>
      </c>
      <c r="K49" s="11"/>
    </row>
    <row r="50" spans="1:11" x14ac:dyDescent="0.3">
      <c r="A50" s="7">
        <v>107</v>
      </c>
      <c r="B50" s="6" t="s">
        <v>63</v>
      </c>
      <c r="C50" s="5">
        <v>2015</v>
      </c>
      <c r="D50" s="4">
        <v>0</v>
      </c>
      <c r="E50" s="4">
        <v>0</v>
      </c>
      <c r="F50" s="4">
        <v>4492267</v>
      </c>
      <c r="G50" s="3">
        <v>486503</v>
      </c>
      <c r="H50" s="2">
        <v>4978770</v>
      </c>
      <c r="I50" s="2">
        <v>486503</v>
      </c>
      <c r="J50" s="1">
        <v>9.7715500013055429E-2</v>
      </c>
      <c r="K50" s="11"/>
    </row>
    <row r="51" spans="1:11" x14ac:dyDescent="0.3">
      <c r="A51" s="7">
        <v>108</v>
      </c>
      <c r="B51" s="6" t="s">
        <v>62</v>
      </c>
      <c r="C51" s="5">
        <v>2015</v>
      </c>
      <c r="D51" s="4">
        <v>3815650</v>
      </c>
      <c r="E51" s="4">
        <v>58106.345177664887</v>
      </c>
      <c r="F51" s="4">
        <v>25481621</v>
      </c>
      <c r="G51" s="3">
        <v>489601</v>
      </c>
      <c r="H51" s="2">
        <v>22097465.654822335</v>
      </c>
      <c r="I51" s="2">
        <v>431494.65482233511</v>
      </c>
      <c r="J51" s="1">
        <v>1.9526884284495762E-2</v>
      </c>
      <c r="K51" s="11"/>
    </row>
    <row r="52" spans="1:11" x14ac:dyDescent="0.3">
      <c r="A52" s="7">
        <v>114</v>
      </c>
      <c r="B52" s="6" t="s">
        <v>61</v>
      </c>
      <c r="C52" s="5">
        <v>2015</v>
      </c>
      <c r="D52" s="4">
        <v>1589502</v>
      </c>
      <c r="E52" s="4">
        <v>24205.614213197958</v>
      </c>
      <c r="F52" s="4">
        <v>7138626</v>
      </c>
      <c r="G52" s="3">
        <v>69778</v>
      </c>
      <c r="H52" s="2">
        <v>5594696.3857868016</v>
      </c>
      <c r="I52" s="2">
        <v>45572.385786802042</v>
      </c>
      <c r="J52" s="1">
        <v>8.145640557471117E-3</v>
      </c>
      <c r="K52" s="11"/>
    </row>
    <row r="53" spans="1:11" x14ac:dyDescent="0.3">
      <c r="A53" s="7">
        <v>115</v>
      </c>
      <c r="B53" s="6" t="s">
        <v>60</v>
      </c>
      <c r="C53" s="5">
        <v>2015</v>
      </c>
      <c r="D53" s="4">
        <v>2151930</v>
      </c>
      <c r="E53" s="4">
        <v>32770.507614213042</v>
      </c>
      <c r="F53" s="4">
        <v>17887199</v>
      </c>
      <c r="G53" s="3">
        <v>390145</v>
      </c>
      <c r="H53" s="2">
        <v>16092643.492385786</v>
      </c>
      <c r="I53" s="2">
        <v>357374.49238578696</v>
      </c>
      <c r="J53" s="1">
        <v>2.2207320540896729E-2</v>
      </c>
      <c r="K53" s="11"/>
    </row>
    <row r="54" spans="1:11" x14ac:dyDescent="0.3">
      <c r="A54" s="7">
        <v>117</v>
      </c>
      <c r="B54" s="6" t="s">
        <v>59</v>
      </c>
      <c r="C54" s="5">
        <v>2015</v>
      </c>
      <c r="D54" s="4">
        <v>427313</v>
      </c>
      <c r="E54" s="4">
        <v>6507.3045685279067</v>
      </c>
      <c r="F54" s="4">
        <v>13464032</v>
      </c>
      <c r="G54" s="3">
        <v>389575</v>
      </c>
      <c r="H54" s="2">
        <v>13419786.695431473</v>
      </c>
      <c r="I54" s="2">
        <v>383067.69543147209</v>
      </c>
      <c r="J54" s="1">
        <v>2.854499137172431E-2</v>
      </c>
      <c r="K54" s="11"/>
    </row>
    <row r="55" spans="1:11" x14ac:dyDescent="0.3">
      <c r="A55" s="7">
        <v>119</v>
      </c>
      <c r="B55" s="6" t="s">
        <v>58</v>
      </c>
      <c r="C55" s="5">
        <v>2015</v>
      </c>
      <c r="D55" s="4">
        <v>194833</v>
      </c>
      <c r="E55" s="4">
        <v>2967</v>
      </c>
      <c r="F55" s="4">
        <v>16758427</v>
      </c>
      <c r="G55" s="3">
        <v>866755</v>
      </c>
      <c r="H55" s="2">
        <v>17427382</v>
      </c>
      <c r="I55" s="2">
        <v>863788</v>
      </c>
      <c r="J55" s="1">
        <v>4.9564989164752341E-2</v>
      </c>
      <c r="K55" s="11"/>
    </row>
    <row r="56" spans="1:11" x14ac:dyDescent="0.3">
      <c r="A56" s="7">
        <v>120</v>
      </c>
      <c r="B56" s="6" t="s">
        <v>57</v>
      </c>
      <c r="C56" s="5">
        <v>2015</v>
      </c>
      <c r="D56" s="4">
        <v>4864428</v>
      </c>
      <c r="E56" s="4">
        <v>74077.583756345324</v>
      </c>
      <c r="F56" s="4">
        <v>39484126</v>
      </c>
      <c r="G56" s="3">
        <v>633889</v>
      </c>
      <c r="H56" s="2">
        <v>35179509.416243657</v>
      </c>
      <c r="I56" s="2">
        <v>559811.41624365468</v>
      </c>
      <c r="J56" s="1">
        <v>1.5912996671442196E-2</v>
      </c>
      <c r="K56" s="11"/>
    </row>
    <row r="57" spans="1:11" x14ac:dyDescent="0.3">
      <c r="A57" s="7">
        <v>121</v>
      </c>
      <c r="B57" s="6" t="s">
        <v>56</v>
      </c>
      <c r="C57" s="5">
        <v>2015</v>
      </c>
      <c r="D57" s="4">
        <v>0</v>
      </c>
      <c r="E57" s="4">
        <v>0</v>
      </c>
      <c r="F57" s="4">
        <v>6647300</v>
      </c>
      <c r="G57" s="3">
        <v>511595</v>
      </c>
      <c r="H57" s="2">
        <v>7158895</v>
      </c>
      <c r="I57" s="2">
        <v>511595</v>
      </c>
      <c r="J57" s="1">
        <v>7.1462844475299617E-2</v>
      </c>
      <c r="K57" s="11"/>
    </row>
    <row r="58" spans="1:11" x14ac:dyDescent="0.3">
      <c r="A58" s="7">
        <v>123</v>
      </c>
      <c r="B58" s="6" t="s">
        <v>55</v>
      </c>
      <c r="C58" s="5">
        <v>2015</v>
      </c>
      <c r="D58" s="4">
        <v>5989</v>
      </c>
      <c r="E58" s="4">
        <v>91.203045685278994</v>
      </c>
      <c r="F58" s="4">
        <v>172379</v>
      </c>
      <c r="G58" s="3">
        <v>15963</v>
      </c>
      <c r="H58" s="2">
        <v>182261.79695431472</v>
      </c>
      <c r="I58" s="2">
        <v>15871.796954314721</v>
      </c>
      <c r="J58" s="1">
        <v>8.7082412329628822E-2</v>
      </c>
      <c r="K58" s="11"/>
    </row>
    <row r="59" spans="1:11" x14ac:dyDescent="0.3">
      <c r="A59" s="7">
        <v>126</v>
      </c>
      <c r="B59" s="6" t="s">
        <v>54</v>
      </c>
      <c r="C59" s="5">
        <v>2015</v>
      </c>
      <c r="D59" s="4">
        <v>2764502</v>
      </c>
      <c r="E59" s="4">
        <v>42099.01522842655</v>
      </c>
      <c r="F59" s="4">
        <v>27056153</v>
      </c>
      <c r="G59" s="3">
        <v>274395</v>
      </c>
      <c r="H59" s="2">
        <v>24523946.984771572</v>
      </c>
      <c r="I59" s="2">
        <v>232295.98477157345</v>
      </c>
      <c r="J59" s="1">
        <v>9.4722103630308901E-3</v>
      </c>
      <c r="K59" s="11"/>
    </row>
    <row r="60" spans="1:11" x14ac:dyDescent="0.3">
      <c r="A60" s="7">
        <v>127</v>
      </c>
      <c r="B60" s="6" t="s">
        <v>53</v>
      </c>
      <c r="C60" s="5">
        <v>2015</v>
      </c>
      <c r="D60" s="4">
        <v>2269869</v>
      </c>
      <c r="E60" s="4">
        <v>34566.532994924113</v>
      </c>
      <c r="F60" s="4">
        <v>45685751</v>
      </c>
      <c r="G60" s="3">
        <v>758583</v>
      </c>
      <c r="H60" s="2">
        <v>44139898.467005074</v>
      </c>
      <c r="I60" s="2">
        <v>724016.46700507589</v>
      </c>
      <c r="J60" s="1">
        <v>1.6402766933102123E-2</v>
      </c>
      <c r="K60" s="11"/>
    </row>
    <row r="61" spans="1:11" x14ac:dyDescent="0.3">
      <c r="A61" s="7">
        <v>130</v>
      </c>
      <c r="B61" s="6" t="s">
        <v>52</v>
      </c>
      <c r="C61" s="5">
        <v>2015</v>
      </c>
      <c r="D61" s="4">
        <v>2196662</v>
      </c>
      <c r="E61" s="4">
        <v>33451.705583756324</v>
      </c>
      <c r="F61" s="4">
        <v>28867056</v>
      </c>
      <c r="G61" s="3">
        <v>1119475</v>
      </c>
      <c r="H61" s="2">
        <v>27756417.294416245</v>
      </c>
      <c r="I61" s="2">
        <v>1086023.2944162437</v>
      </c>
      <c r="J61" s="1">
        <v>3.9126926321096885E-2</v>
      </c>
      <c r="K61" s="11"/>
    </row>
    <row r="62" spans="1:11" x14ac:dyDescent="0.3">
      <c r="A62" s="7">
        <v>131</v>
      </c>
      <c r="B62" s="6" t="s">
        <v>51</v>
      </c>
      <c r="C62" s="5">
        <v>2015</v>
      </c>
      <c r="D62" s="4">
        <v>387512</v>
      </c>
      <c r="E62" s="4">
        <v>5901.1979695431655</v>
      </c>
      <c r="F62" s="4">
        <v>4415840</v>
      </c>
      <c r="G62" s="3">
        <v>23239</v>
      </c>
      <c r="H62" s="2">
        <v>4045665.8020304567</v>
      </c>
      <c r="I62" s="2">
        <v>17337.802030456834</v>
      </c>
      <c r="J62" s="1">
        <v>4.2855250232867138E-3</v>
      </c>
      <c r="K62" s="11"/>
    </row>
    <row r="63" spans="1:11" x14ac:dyDescent="0.3">
      <c r="A63" s="7">
        <v>132</v>
      </c>
      <c r="B63" s="6" t="s">
        <v>50</v>
      </c>
      <c r="C63" s="5">
        <v>2015</v>
      </c>
      <c r="D63" s="4">
        <v>115860</v>
      </c>
      <c r="E63" s="4">
        <v>1764.3654822335084</v>
      </c>
      <c r="F63" s="4">
        <v>4709464</v>
      </c>
      <c r="G63" s="3">
        <v>738444</v>
      </c>
      <c r="H63" s="2">
        <v>5330283.6345177665</v>
      </c>
      <c r="I63" s="2">
        <v>736679.63451776654</v>
      </c>
      <c r="J63" s="1">
        <v>0.13820646048686569</v>
      </c>
      <c r="K63" s="11"/>
    </row>
    <row r="64" spans="1:11" x14ac:dyDescent="0.3">
      <c r="A64" s="7">
        <v>134</v>
      </c>
      <c r="B64" s="6" t="s">
        <v>49</v>
      </c>
      <c r="C64" s="5">
        <v>2015</v>
      </c>
      <c r="D64" s="4">
        <v>8889451</v>
      </c>
      <c r="E64" s="4">
        <v>135372.35025380738</v>
      </c>
      <c r="F64" s="4">
        <v>63530663</v>
      </c>
      <c r="G64" s="3">
        <v>4298494</v>
      </c>
      <c r="H64" s="2">
        <v>58804333.649746194</v>
      </c>
      <c r="I64" s="2">
        <v>4163121.6497461926</v>
      </c>
      <c r="J64" s="1">
        <v>7.0796170815280737E-2</v>
      </c>
      <c r="K64" s="11"/>
    </row>
    <row r="65" spans="1:11" x14ac:dyDescent="0.3">
      <c r="A65" s="7">
        <v>135</v>
      </c>
      <c r="B65" s="6" t="s">
        <v>48</v>
      </c>
      <c r="C65" s="5">
        <v>2015</v>
      </c>
      <c r="D65" s="4">
        <v>122781</v>
      </c>
      <c r="E65" s="4">
        <v>1869.7614213197958</v>
      </c>
      <c r="F65" s="4">
        <v>38124845</v>
      </c>
      <c r="G65" s="3">
        <v>2268368</v>
      </c>
      <c r="H65" s="2">
        <v>40268562.238578677</v>
      </c>
      <c r="I65" s="2">
        <v>2266498.23857868</v>
      </c>
      <c r="J65" s="1">
        <v>5.6284558290171489E-2</v>
      </c>
      <c r="K65" s="11"/>
    </row>
    <row r="66" spans="1:11" x14ac:dyDescent="0.3">
      <c r="A66" s="7">
        <v>136</v>
      </c>
      <c r="B66" s="6" t="s">
        <v>47</v>
      </c>
      <c r="C66" s="5">
        <v>2015</v>
      </c>
      <c r="D66" s="4">
        <v>881079</v>
      </c>
      <c r="E66" s="4">
        <v>13417.446700507659</v>
      </c>
      <c r="F66" s="4">
        <v>14473442</v>
      </c>
      <c r="G66" s="3">
        <v>405478</v>
      </c>
      <c r="H66" s="2">
        <v>13984423.553299492</v>
      </c>
      <c r="I66" s="2">
        <v>392060.55329949234</v>
      </c>
      <c r="J66" s="1">
        <v>2.8035517646130603E-2</v>
      </c>
      <c r="K66" s="11"/>
    </row>
    <row r="67" spans="1:11" x14ac:dyDescent="0.3">
      <c r="A67" s="7">
        <v>137</v>
      </c>
      <c r="B67" s="6" t="s">
        <v>46</v>
      </c>
      <c r="C67" s="5">
        <v>2015</v>
      </c>
      <c r="D67" s="4">
        <v>0</v>
      </c>
      <c r="E67" s="4">
        <v>0</v>
      </c>
      <c r="F67" s="4">
        <v>4526159</v>
      </c>
      <c r="G67" s="3">
        <v>108690</v>
      </c>
      <c r="H67" s="2">
        <v>4634849</v>
      </c>
      <c r="I67" s="2">
        <v>108690</v>
      </c>
      <c r="J67" s="1">
        <v>2.3450602166327317E-2</v>
      </c>
      <c r="K67" s="11"/>
    </row>
    <row r="68" spans="1:11" x14ac:dyDescent="0.3">
      <c r="A68" s="7">
        <v>138</v>
      </c>
      <c r="B68" s="6" t="s">
        <v>45</v>
      </c>
      <c r="C68" s="5">
        <v>2015</v>
      </c>
      <c r="D68" s="4">
        <v>986607</v>
      </c>
      <c r="E68" s="4">
        <v>15024.472081218264</v>
      </c>
      <c r="F68" s="4">
        <v>37967738</v>
      </c>
      <c r="G68" s="3">
        <v>2458161</v>
      </c>
      <c r="H68" s="2">
        <v>39424267.527918778</v>
      </c>
      <c r="I68" s="2">
        <v>2443136.5279187816</v>
      </c>
      <c r="J68" s="1">
        <v>6.1970372085889597E-2</v>
      </c>
      <c r="K68" s="11"/>
    </row>
    <row r="69" spans="1:11" x14ac:dyDescent="0.3">
      <c r="A69" s="7">
        <v>141</v>
      </c>
      <c r="B69" s="6" t="s">
        <v>44</v>
      </c>
      <c r="C69" s="5">
        <v>2015</v>
      </c>
      <c r="D69" s="4">
        <v>3162844</v>
      </c>
      <c r="E69" s="4">
        <v>48165.137055837549</v>
      </c>
      <c r="F69" s="4">
        <v>20859230</v>
      </c>
      <c r="G69" s="3">
        <v>1166122</v>
      </c>
      <c r="H69" s="2">
        <v>18814342.862944163</v>
      </c>
      <c r="I69" s="2">
        <v>1117956.8629441625</v>
      </c>
      <c r="J69" s="1">
        <v>5.9420457631078748E-2</v>
      </c>
      <c r="K69" s="11"/>
    </row>
    <row r="70" spans="1:11" x14ac:dyDescent="0.3">
      <c r="A70" s="7">
        <v>142</v>
      </c>
      <c r="B70" s="6" t="s">
        <v>43</v>
      </c>
      <c r="C70" s="5">
        <v>2015</v>
      </c>
      <c r="D70" s="4">
        <v>1206772</v>
      </c>
      <c r="E70" s="4">
        <v>18377.238578680204</v>
      </c>
      <c r="F70" s="4">
        <v>11823082</v>
      </c>
      <c r="G70" s="3">
        <v>168154</v>
      </c>
      <c r="H70" s="2">
        <v>10766086.761421319</v>
      </c>
      <c r="I70" s="2">
        <v>149776.7614213198</v>
      </c>
      <c r="J70" s="1">
        <v>1.3911903622960079E-2</v>
      </c>
      <c r="K70" s="11"/>
    </row>
    <row r="71" spans="1:11" x14ac:dyDescent="0.3">
      <c r="A71" s="7">
        <v>143</v>
      </c>
      <c r="B71" s="6" t="s">
        <v>42</v>
      </c>
      <c r="C71" s="5">
        <v>2015</v>
      </c>
      <c r="D71" s="4">
        <v>0</v>
      </c>
      <c r="E71" s="4">
        <v>0</v>
      </c>
      <c r="F71" s="4">
        <v>25987432</v>
      </c>
      <c r="G71" s="3">
        <v>912910</v>
      </c>
      <c r="H71" s="2">
        <v>26900342</v>
      </c>
      <c r="I71" s="2">
        <v>912910</v>
      </c>
      <c r="J71" s="1">
        <v>3.3936743257762296E-2</v>
      </c>
      <c r="K71" s="11"/>
    </row>
    <row r="72" spans="1:11" x14ac:dyDescent="0.3">
      <c r="A72" s="7">
        <v>144</v>
      </c>
      <c r="B72" s="6" t="s">
        <v>41</v>
      </c>
      <c r="C72" s="5">
        <v>2015</v>
      </c>
      <c r="D72" s="4">
        <v>5696614</v>
      </c>
      <c r="E72" s="4">
        <v>86750.467005075887</v>
      </c>
      <c r="F72" s="4">
        <v>33517569</v>
      </c>
      <c r="G72" s="3">
        <v>1212627</v>
      </c>
      <c r="H72" s="2">
        <v>28946831.532994926</v>
      </c>
      <c r="I72" s="2">
        <v>1125876.5329949241</v>
      </c>
      <c r="J72" s="1">
        <v>3.8894637974853943E-2</v>
      </c>
      <c r="K72" s="11"/>
    </row>
    <row r="73" spans="1:11" x14ac:dyDescent="0.3">
      <c r="A73" s="7">
        <v>145</v>
      </c>
      <c r="B73" s="6" t="s">
        <v>40</v>
      </c>
      <c r="C73" s="5">
        <v>2015</v>
      </c>
      <c r="D73" s="4">
        <v>3696916</v>
      </c>
      <c r="E73" s="4">
        <v>56298.213197969366</v>
      </c>
      <c r="F73" s="4">
        <v>32396474</v>
      </c>
      <c r="G73" s="3">
        <v>1761473</v>
      </c>
      <c r="H73" s="2">
        <v>30404732.786802031</v>
      </c>
      <c r="I73" s="2">
        <v>1705174.7868020306</v>
      </c>
      <c r="J73" s="1">
        <v>5.6082544739291584E-2</v>
      </c>
      <c r="K73" s="11"/>
    </row>
    <row r="74" spans="1:11" x14ac:dyDescent="0.3">
      <c r="A74" s="7">
        <v>146</v>
      </c>
      <c r="B74" s="6" t="s">
        <v>39</v>
      </c>
      <c r="C74" s="5">
        <v>2015</v>
      </c>
      <c r="D74" s="4">
        <v>514976</v>
      </c>
      <c r="E74" s="4">
        <v>7842.2741116751567</v>
      </c>
      <c r="F74" s="4">
        <v>8441532</v>
      </c>
      <c r="G74" s="3">
        <v>255592</v>
      </c>
      <c r="H74" s="2">
        <v>8174305.7258883249</v>
      </c>
      <c r="I74" s="2">
        <v>247749.72588832484</v>
      </c>
      <c r="J74" s="1">
        <v>3.030835084913602E-2</v>
      </c>
      <c r="K74" s="11"/>
    </row>
    <row r="75" spans="1:11" x14ac:dyDescent="0.3">
      <c r="A75" s="7">
        <v>147</v>
      </c>
      <c r="B75" s="6" t="s">
        <v>38</v>
      </c>
      <c r="C75" s="5">
        <v>2015</v>
      </c>
      <c r="D75" s="4">
        <v>2555442</v>
      </c>
      <c r="E75" s="4">
        <v>38915.360406091437</v>
      </c>
      <c r="F75" s="4">
        <v>11541512</v>
      </c>
      <c r="G75" s="3">
        <v>672518</v>
      </c>
      <c r="H75" s="2">
        <v>9619672.6395939086</v>
      </c>
      <c r="I75" s="2">
        <v>633602.63959390856</v>
      </c>
      <c r="J75" s="1">
        <v>6.5865301588958841E-2</v>
      </c>
      <c r="K75" s="11"/>
    </row>
    <row r="76" spans="1:11" x14ac:dyDescent="0.3">
      <c r="A76" s="7">
        <v>148</v>
      </c>
      <c r="B76" s="6" t="s">
        <v>37</v>
      </c>
      <c r="C76" s="5">
        <v>2015</v>
      </c>
      <c r="D76" s="4">
        <v>1011637</v>
      </c>
      <c r="E76" s="4">
        <v>15405.63959390868</v>
      </c>
      <c r="F76" s="4">
        <v>18916965</v>
      </c>
      <c r="G76" s="3">
        <v>629631</v>
      </c>
      <c r="H76" s="2">
        <v>18519553.36040609</v>
      </c>
      <c r="I76" s="2">
        <v>614225.36040609132</v>
      </c>
      <c r="J76" s="1">
        <v>3.3166316079699602E-2</v>
      </c>
      <c r="K76" s="11"/>
    </row>
    <row r="77" spans="1:11" x14ac:dyDescent="0.3">
      <c r="A77" s="7">
        <v>149</v>
      </c>
      <c r="B77" s="6" t="s">
        <v>36</v>
      </c>
      <c r="C77" s="5">
        <v>2015</v>
      </c>
      <c r="D77" s="4">
        <v>1809442</v>
      </c>
      <c r="E77" s="4">
        <v>27554.954314720817</v>
      </c>
      <c r="F77" s="4">
        <v>43533905</v>
      </c>
      <c r="G77" s="3">
        <v>1115712</v>
      </c>
      <c r="H77" s="2">
        <v>42812620.045685276</v>
      </c>
      <c r="I77" s="2">
        <v>1088157.0456852792</v>
      </c>
      <c r="J77" s="1">
        <v>2.5416735638326002E-2</v>
      </c>
      <c r="K77" s="11"/>
    </row>
    <row r="78" spans="1:11" x14ac:dyDescent="0.3">
      <c r="A78" s="7">
        <v>150</v>
      </c>
      <c r="B78" s="6" t="s">
        <v>35</v>
      </c>
      <c r="C78" s="5">
        <v>2015</v>
      </c>
      <c r="D78" s="4">
        <v>7673384</v>
      </c>
      <c r="E78" s="4">
        <v>116853.56345177721</v>
      </c>
      <c r="F78" s="4">
        <v>28183148</v>
      </c>
      <c r="G78" s="3">
        <v>1455855</v>
      </c>
      <c r="H78" s="2">
        <v>21848765.436548222</v>
      </c>
      <c r="I78" s="2">
        <v>1339001.4365482228</v>
      </c>
      <c r="J78" s="1">
        <v>6.1284992986760031E-2</v>
      </c>
      <c r="K78" s="11"/>
    </row>
    <row r="79" spans="1:11" x14ac:dyDescent="0.3">
      <c r="A79" s="7">
        <v>151</v>
      </c>
      <c r="B79" s="6" t="s">
        <v>34</v>
      </c>
      <c r="C79" s="5">
        <v>2015</v>
      </c>
      <c r="D79" s="4">
        <v>192852</v>
      </c>
      <c r="E79" s="4">
        <v>2936.8324873096426</v>
      </c>
      <c r="F79" s="4">
        <v>7319681</v>
      </c>
      <c r="G79" s="3">
        <v>369552</v>
      </c>
      <c r="H79" s="2">
        <v>7493444.1675126906</v>
      </c>
      <c r="I79" s="2">
        <v>366615.16751269036</v>
      </c>
      <c r="J79" s="1">
        <v>4.8924788030332581E-2</v>
      </c>
      <c r="K79" s="11"/>
    </row>
    <row r="80" spans="1:11" x14ac:dyDescent="0.3">
      <c r="A80" s="7">
        <v>152</v>
      </c>
      <c r="B80" s="6" t="s">
        <v>33</v>
      </c>
      <c r="C80" s="5">
        <v>2015</v>
      </c>
      <c r="D80" s="4">
        <v>0</v>
      </c>
      <c r="E80" s="4">
        <v>0</v>
      </c>
      <c r="F80" s="4">
        <v>1631351</v>
      </c>
      <c r="G80" s="3">
        <v>62638</v>
      </c>
      <c r="H80" s="2">
        <v>1693989</v>
      </c>
      <c r="I80" s="2">
        <v>62638</v>
      </c>
      <c r="J80" s="1">
        <v>3.6976627357084374E-2</v>
      </c>
      <c r="K80" s="11"/>
    </row>
    <row r="81" spans="1:11" x14ac:dyDescent="0.3">
      <c r="A81" s="7">
        <v>155</v>
      </c>
      <c r="B81" s="6" t="s">
        <v>32</v>
      </c>
      <c r="C81" s="5">
        <v>2015</v>
      </c>
      <c r="D81" s="4">
        <v>16865020</v>
      </c>
      <c r="E81" s="4">
        <v>256827.71573603898</v>
      </c>
      <c r="F81" s="4">
        <v>33132033</v>
      </c>
      <c r="G81" s="3">
        <v>1544260</v>
      </c>
      <c r="H81" s="2">
        <v>17554445.284263961</v>
      </c>
      <c r="I81" s="2">
        <v>1287432.284263961</v>
      </c>
      <c r="J81" s="1">
        <v>7.3339388594524976E-2</v>
      </c>
      <c r="K81" s="11"/>
    </row>
    <row r="82" spans="1:11" x14ac:dyDescent="0.3">
      <c r="A82" s="7">
        <v>157</v>
      </c>
      <c r="B82" s="6" t="s">
        <v>31</v>
      </c>
      <c r="C82" s="5">
        <v>2015</v>
      </c>
      <c r="D82" s="4">
        <v>664875</v>
      </c>
      <c r="E82" s="4">
        <v>10125</v>
      </c>
      <c r="F82" s="4">
        <v>8911051</v>
      </c>
      <c r="G82" s="3">
        <v>460845</v>
      </c>
      <c r="H82" s="2">
        <v>8696896</v>
      </c>
      <c r="I82" s="2">
        <v>450720</v>
      </c>
      <c r="J82" s="1">
        <v>5.1825386896658304E-2</v>
      </c>
      <c r="K82" s="11"/>
    </row>
    <row r="83" spans="1:11" x14ac:dyDescent="0.3">
      <c r="A83" s="7">
        <v>159</v>
      </c>
      <c r="B83" s="6" t="s">
        <v>30</v>
      </c>
      <c r="C83" s="5">
        <v>2015</v>
      </c>
      <c r="D83" s="4">
        <v>942262</v>
      </c>
      <c r="E83" s="4">
        <v>14349.167512690416</v>
      </c>
      <c r="F83" s="4">
        <v>23114845</v>
      </c>
      <c r="G83" s="3">
        <v>1062512</v>
      </c>
      <c r="H83" s="2">
        <v>23220745.832487311</v>
      </c>
      <c r="I83" s="2">
        <v>1048162.8324873096</v>
      </c>
      <c r="J83" s="1">
        <v>4.5139068316266684E-2</v>
      </c>
      <c r="K83" s="11"/>
    </row>
    <row r="84" spans="1:11" x14ac:dyDescent="0.3">
      <c r="A84" s="7">
        <v>161</v>
      </c>
      <c r="B84" s="6" t="s">
        <v>29</v>
      </c>
      <c r="C84" s="5">
        <v>2015</v>
      </c>
      <c r="D84" s="4">
        <v>4031926</v>
      </c>
      <c r="E84" s="4">
        <v>61399.888324873056</v>
      </c>
      <c r="F84" s="4">
        <v>90495397</v>
      </c>
      <c r="G84" s="3">
        <v>3360028</v>
      </c>
      <c r="H84" s="2">
        <v>89762099.111675128</v>
      </c>
      <c r="I84" s="2">
        <v>3298628.1116751269</v>
      </c>
      <c r="J84" s="1">
        <v>3.6748562526052631E-2</v>
      </c>
      <c r="K84" s="11"/>
    </row>
    <row r="85" spans="1:11" x14ac:dyDescent="0.3">
      <c r="A85" s="7">
        <v>163</v>
      </c>
      <c r="B85" s="6" t="s">
        <v>28</v>
      </c>
      <c r="C85" s="5">
        <v>2015</v>
      </c>
      <c r="D85" s="4">
        <v>337761</v>
      </c>
      <c r="E85" s="4">
        <v>5143.5685279187746</v>
      </c>
      <c r="F85" s="4">
        <v>5795918</v>
      </c>
      <c r="G85" s="3">
        <v>261039</v>
      </c>
      <c r="H85" s="2">
        <v>5714052.4314720817</v>
      </c>
      <c r="I85" s="2">
        <v>255895.43147208123</v>
      </c>
      <c r="J85" s="1">
        <v>4.4783528772443591E-2</v>
      </c>
      <c r="K85" s="11"/>
    </row>
    <row r="86" spans="1:11" x14ac:dyDescent="0.3">
      <c r="A86" s="7">
        <v>164</v>
      </c>
      <c r="B86" s="6" t="s">
        <v>27</v>
      </c>
      <c r="C86" s="5">
        <v>2015</v>
      </c>
      <c r="D86" s="4">
        <v>9406788</v>
      </c>
      <c r="E86" s="4">
        <v>143250.57868020236</v>
      </c>
      <c r="F86" s="4">
        <v>27269400</v>
      </c>
      <c r="G86" s="3">
        <v>528659</v>
      </c>
      <c r="H86" s="2">
        <v>18248020.421319798</v>
      </c>
      <c r="I86" s="2">
        <v>385408.42131979764</v>
      </c>
      <c r="J86" s="1">
        <v>2.1120560609933971E-2</v>
      </c>
      <c r="K86" s="11"/>
    </row>
    <row r="87" spans="1:11" x14ac:dyDescent="0.3">
      <c r="A87" s="7">
        <v>166</v>
      </c>
      <c r="B87" s="6" t="s">
        <v>26</v>
      </c>
      <c r="C87" s="5">
        <v>2015</v>
      </c>
      <c r="D87" s="4">
        <v>9287427</v>
      </c>
      <c r="E87" s="4">
        <v>141432.89847715758</v>
      </c>
      <c r="F87" s="4">
        <v>28414831</v>
      </c>
      <c r="G87" s="3">
        <v>802249</v>
      </c>
      <c r="H87" s="2">
        <v>19788220.101522841</v>
      </c>
      <c r="I87" s="2">
        <v>660816.10152284242</v>
      </c>
      <c r="J87" s="1">
        <v>3.339441840309771E-2</v>
      </c>
      <c r="K87" s="11"/>
    </row>
    <row r="88" spans="1:11" x14ac:dyDescent="0.3">
      <c r="A88" s="7">
        <v>167</v>
      </c>
      <c r="B88" s="6" t="s">
        <v>25</v>
      </c>
      <c r="C88" s="5">
        <v>2015</v>
      </c>
      <c r="D88" s="4">
        <v>0</v>
      </c>
      <c r="E88" s="4">
        <v>0</v>
      </c>
      <c r="F88" s="4">
        <v>788342</v>
      </c>
      <c r="G88" s="3">
        <v>13612</v>
      </c>
      <c r="H88" s="2">
        <v>801954</v>
      </c>
      <c r="I88" s="2">
        <v>13612</v>
      </c>
      <c r="J88" s="1">
        <v>1.6973542123363685E-2</v>
      </c>
      <c r="K88" s="11"/>
    </row>
    <row r="89" spans="1:11" x14ac:dyDescent="0.3">
      <c r="A89" s="7">
        <v>170</v>
      </c>
      <c r="B89" s="6" t="s">
        <v>24</v>
      </c>
      <c r="C89" s="5">
        <v>2015</v>
      </c>
      <c r="D89" s="4">
        <v>115288</v>
      </c>
      <c r="E89" s="4">
        <v>1755.6548223350255</v>
      </c>
      <c r="F89" s="4">
        <v>19121762</v>
      </c>
      <c r="G89" s="3">
        <v>1099589</v>
      </c>
      <c r="H89" s="2">
        <v>20104307.345177665</v>
      </c>
      <c r="I89" s="2">
        <v>1097833.3451776649</v>
      </c>
      <c r="J89" s="1">
        <v>5.4606872364642671E-2</v>
      </c>
      <c r="K89" s="11"/>
    </row>
    <row r="90" spans="1:11" x14ac:dyDescent="0.3">
      <c r="A90" s="7">
        <v>175</v>
      </c>
      <c r="B90" s="6" t="s">
        <v>23</v>
      </c>
      <c r="C90" s="5">
        <v>2015</v>
      </c>
      <c r="D90" s="4">
        <v>1324871</v>
      </c>
      <c r="E90" s="4">
        <v>20175.700507614296</v>
      </c>
      <c r="F90" s="4">
        <v>11779382</v>
      </c>
      <c r="G90" s="3">
        <v>231548</v>
      </c>
      <c r="H90" s="2">
        <v>10665883.299492385</v>
      </c>
      <c r="I90" s="2">
        <v>211372.2994923857</v>
      </c>
      <c r="J90" s="1">
        <v>1.9817608495908204E-2</v>
      </c>
      <c r="K90" s="11"/>
    </row>
    <row r="91" spans="1:11" x14ac:dyDescent="0.3">
      <c r="A91" s="7">
        <v>176</v>
      </c>
      <c r="B91" s="6" t="s">
        <v>22</v>
      </c>
      <c r="C91" s="5">
        <v>2015</v>
      </c>
      <c r="D91" s="4">
        <v>5226327</v>
      </c>
      <c r="E91" s="4">
        <v>79588.736040608957</v>
      </c>
      <c r="F91" s="4">
        <v>14279396</v>
      </c>
      <c r="G91" s="3">
        <v>809142</v>
      </c>
      <c r="H91" s="2">
        <v>9782622.263959391</v>
      </c>
      <c r="I91" s="2">
        <v>729553.26395939104</v>
      </c>
      <c r="J91" s="1">
        <v>7.4576452435168819E-2</v>
      </c>
      <c r="K91" s="11"/>
    </row>
    <row r="92" spans="1:11" x14ac:dyDescent="0.3">
      <c r="A92" s="7">
        <v>177</v>
      </c>
      <c r="B92" s="6" t="s">
        <v>21</v>
      </c>
      <c r="C92" s="5">
        <v>2015</v>
      </c>
      <c r="D92" s="4">
        <v>7380118</v>
      </c>
      <c r="E92" s="4">
        <v>112387.58375634532</v>
      </c>
      <c r="F92" s="4">
        <v>43255846</v>
      </c>
      <c r="G92" s="3">
        <v>1634326</v>
      </c>
      <c r="H92" s="2">
        <v>37397666.416243657</v>
      </c>
      <c r="I92" s="2">
        <v>1521938.4162436547</v>
      </c>
      <c r="J92" s="1">
        <v>4.0696079784876674E-2</v>
      </c>
      <c r="K92" s="11"/>
    </row>
    <row r="93" spans="1:11" x14ac:dyDescent="0.3">
      <c r="A93" s="7">
        <v>178</v>
      </c>
      <c r="B93" s="6" t="s">
        <v>20</v>
      </c>
      <c r="C93" s="5">
        <v>2015</v>
      </c>
      <c r="D93" s="4">
        <v>1244496</v>
      </c>
      <c r="E93" s="4">
        <v>18951.715736040613</v>
      </c>
      <c r="F93" s="4">
        <v>5277786</v>
      </c>
      <c r="G93" s="3">
        <v>133217</v>
      </c>
      <c r="H93" s="2">
        <v>4147555.2842639592</v>
      </c>
      <c r="I93" s="2">
        <v>114265.28426395939</v>
      </c>
      <c r="J93" s="1">
        <v>2.7550032834399538E-2</v>
      </c>
      <c r="K93" s="11"/>
    </row>
    <row r="94" spans="1:11" x14ac:dyDescent="0.3">
      <c r="A94" s="7">
        <v>179</v>
      </c>
      <c r="B94" s="6" t="s">
        <v>19</v>
      </c>
      <c r="C94" s="5">
        <v>2015</v>
      </c>
      <c r="D94" s="4">
        <v>0</v>
      </c>
      <c r="E94" s="4">
        <v>0</v>
      </c>
      <c r="F94" s="4">
        <v>5450238</v>
      </c>
      <c r="G94" s="3">
        <v>213470</v>
      </c>
      <c r="H94" s="2">
        <v>5663708</v>
      </c>
      <c r="I94" s="2">
        <v>213470</v>
      </c>
      <c r="J94" s="1">
        <v>3.7690855531393924E-2</v>
      </c>
      <c r="K94" s="11"/>
    </row>
    <row r="95" spans="1:11" x14ac:dyDescent="0.3">
      <c r="A95" s="7">
        <v>181</v>
      </c>
      <c r="B95" s="6" t="s">
        <v>18</v>
      </c>
      <c r="C95" s="5">
        <v>2015</v>
      </c>
      <c r="D95" s="4">
        <v>61441</v>
      </c>
      <c r="E95" s="4">
        <v>935.64974619289569</v>
      </c>
      <c r="F95" s="4">
        <v>844127</v>
      </c>
      <c r="G95" s="3">
        <v>35225</v>
      </c>
      <c r="H95" s="2">
        <v>816975.35025380715</v>
      </c>
      <c r="I95" s="2">
        <v>34289.350253807104</v>
      </c>
      <c r="J95" s="1">
        <v>4.1971095263956912E-2</v>
      </c>
      <c r="K95" s="11"/>
    </row>
    <row r="96" spans="1:11" x14ac:dyDescent="0.3">
      <c r="A96" s="7">
        <v>182</v>
      </c>
      <c r="B96" s="6" t="s">
        <v>17</v>
      </c>
      <c r="C96" s="5">
        <v>2015</v>
      </c>
      <c r="D96" s="4">
        <v>414956</v>
      </c>
      <c r="E96" s="4">
        <v>6319.1269035533187</v>
      </c>
      <c r="F96" s="4">
        <v>8385574</v>
      </c>
      <c r="G96" s="3">
        <v>391276</v>
      </c>
      <c r="H96" s="2">
        <v>8355574.8730964465</v>
      </c>
      <c r="I96" s="2">
        <v>384956.87309644668</v>
      </c>
      <c r="J96" s="1">
        <v>4.6071859679690436E-2</v>
      </c>
      <c r="K96" s="11"/>
    </row>
    <row r="97" spans="1:11" x14ac:dyDescent="0.3">
      <c r="A97" s="7">
        <v>187</v>
      </c>
      <c r="B97" s="6" t="s">
        <v>16</v>
      </c>
      <c r="C97" s="5">
        <v>2015</v>
      </c>
      <c r="D97" s="4">
        <v>3326381</v>
      </c>
      <c r="E97" s="4">
        <v>50655.548223350197</v>
      </c>
      <c r="F97" s="4">
        <v>11942035</v>
      </c>
      <c r="G97" s="3">
        <v>543090</v>
      </c>
      <c r="H97" s="2">
        <v>9108088.4517766498</v>
      </c>
      <c r="I97" s="2">
        <v>492434.4517766498</v>
      </c>
      <c r="J97" s="1">
        <v>5.4065620287272693E-2</v>
      </c>
      <c r="K97" s="11"/>
    </row>
    <row r="98" spans="1:11" x14ac:dyDescent="0.3">
      <c r="A98" s="7">
        <v>188</v>
      </c>
      <c r="B98" s="6" t="s">
        <v>15</v>
      </c>
      <c r="C98" s="5">
        <v>2015</v>
      </c>
      <c r="D98" s="4">
        <v>33868</v>
      </c>
      <c r="E98" s="4">
        <v>515.75634517766593</v>
      </c>
      <c r="F98" s="4">
        <v>20083013</v>
      </c>
      <c r="G98" s="3">
        <v>450963</v>
      </c>
      <c r="H98" s="2">
        <v>20499592.243654821</v>
      </c>
      <c r="I98" s="2">
        <v>450447.24365482235</v>
      </c>
      <c r="J98" s="1">
        <v>2.1973473340390366E-2</v>
      </c>
      <c r="K98" s="11"/>
    </row>
    <row r="99" spans="1:11" x14ac:dyDescent="0.3">
      <c r="A99" s="7">
        <v>190</v>
      </c>
      <c r="B99" s="6" t="s">
        <v>14</v>
      </c>
      <c r="C99" s="5">
        <v>2015</v>
      </c>
      <c r="D99" s="4">
        <v>38130</v>
      </c>
      <c r="E99" s="4">
        <v>580.65989847715537</v>
      </c>
      <c r="F99" s="4">
        <v>3601321</v>
      </c>
      <c r="G99" s="3">
        <v>60893</v>
      </c>
      <c r="H99" s="2">
        <v>3623503.3401015229</v>
      </c>
      <c r="I99" s="2">
        <v>60312.340101522845</v>
      </c>
      <c r="J99" s="1">
        <v>1.6644759074468805E-2</v>
      </c>
      <c r="K99" s="11"/>
    </row>
    <row r="100" spans="1:11" x14ac:dyDescent="0.3">
      <c r="A100" s="7">
        <v>192</v>
      </c>
      <c r="B100" s="6" t="s">
        <v>13</v>
      </c>
      <c r="C100" s="5">
        <v>2015</v>
      </c>
      <c r="D100" s="4">
        <v>820709</v>
      </c>
      <c r="E100" s="4">
        <v>12498.106598984799</v>
      </c>
      <c r="F100" s="4">
        <v>4451364</v>
      </c>
      <c r="G100" s="3">
        <v>109800</v>
      </c>
      <c r="H100" s="2">
        <v>3727956.8934010151</v>
      </c>
      <c r="I100" s="2">
        <v>97301.893401015201</v>
      </c>
      <c r="J100" s="1">
        <v>2.610059509358937E-2</v>
      </c>
      <c r="K100" s="11"/>
    </row>
    <row r="101" spans="1:11" x14ac:dyDescent="0.3">
      <c r="A101" s="7">
        <v>193</v>
      </c>
      <c r="B101" s="6" t="s">
        <v>12</v>
      </c>
      <c r="C101" s="5">
        <v>2015</v>
      </c>
      <c r="D101" s="4">
        <v>9999032</v>
      </c>
      <c r="E101" s="4">
        <v>152269.52284264006</v>
      </c>
      <c r="F101" s="4">
        <v>35818700</v>
      </c>
      <c r="G101" s="3">
        <v>866914</v>
      </c>
      <c r="H101" s="2">
        <v>26534312.477157362</v>
      </c>
      <c r="I101" s="2">
        <v>714644.47715735994</v>
      </c>
      <c r="J101" s="1">
        <v>2.6932843192096163E-2</v>
      </c>
      <c r="K101" s="11"/>
    </row>
    <row r="102" spans="1:11" x14ac:dyDescent="0.3">
      <c r="A102" s="7">
        <v>194</v>
      </c>
      <c r="B102" s="6" t="s">
        <v>11</v>
      </c>
      <c r="C102" s="5">
        <v>2015</v>
      </c>
      <c r="D102" s="4">
        <v>4586010</v>
      </c>
      <c r="E102" s="4">
        <v>69837.715736040846</v>
      </c>
      <c r="F102" s="4">
        <v>15199013</v>
      </c>
      <c r="G102" s="3">
        <v>269201</v>
      </c>
      <c r="H102" s="2">
        <v>10812366.284263959</v>
      </c>
      <c r="I102" s="2">
        <v>199363.28426395915</v>
      </c>
      <c r="J102" s="1">
        <v>1.8438450846241433E-2</v>
      </c>
      <c r="K102" s="11"/>
    </row>
    <row r="103" spans="1:11" x14ac:dyDescent="0.3">
      <c r="A103" s="7">
        <v>195</v>
      </c>
      <c r="B103" s="6" t="s">
        <v>10</v>
      </c>
      <c r="C103" s="5">
        <v>2015</v>
      </c>
      <c r="D103" s="4">
        <v>3985493</v>
      </c>
      <c r="E103" s="4">
        <v>60692.786802030634</v>
      </c>
      <c r="F103" s="4">
        <v>14839077</v>
      </c>
      <c r="G103" s="3">
        <v>376652</v>
      </c>
      <c r="H103" s="2">
        <v>11169543.213197969</v>
      </c>
      <c r="I103" s="2">
        <v>315959.21319796937</v>
      </c>
      <c r="J103" s="1">
        <v>2.8287568002300301E-2</v>
      </c>
      <c r="K103" s="11"/>
    </row>
    <row r="104" spans="1:11" x14ac:dyDescent="0.3">
      <c r="A104" s="7">
        <v>202</v>
      </c>
      <c r="B104" s="6" t="s">
        <v>9</v>
      </c>
      <c r="C104" s="5">
        <v>2015</v>
      </c>
      <c r="D104" s="4">
        <v>442524</v>
      </c>
      <c r="E104" s="4">
        <v>6738.9441624365281</v>
      </c>
      <c r="F104" s="4">
        <v>1575951</v>
      </c>
      <c r="G104" s="3">
        <v>76027</v>
      </c>
      <c r="H104" s="2">
        <v>1202715.0558375635</v>
      </c>
      <c r="I104" s="2">
        <v>69288.055837563472</v>
      </c>
      <c r="J104" s="1">
        <v>5.7609701900099432E-2</v>
      </c>
      <c r="K104" s="11"/>
    </row>
    <row r="105" spans="1:11" x14ac:dyDescent="0.3">
      <c r="A105" s="7">
        <v>210</v>
      </c>
      <c r="B105" s="6" t="s">
        <v>8</v>
      </c>
      <c r="C105" s="5">
        <v>2015</v>
      </c>
      <c r="D105" s="4">
        <v>8740852</v>
      </c>
      <c r="E105" s="4">
        <v>133109.42131979764</v>
      </c>
      <c r="F105" s="4">
        <v>31832657</v>
      </c>
      <c r="G105" s="3">
        <v>597468</v>
      </c>
      <c r="H105" s="2">
        <v>23556163.578680202</v>
      </c>
      <c r="I105" s="2">
        <v>464358.57868020236</v>
      </c>
      <c r="J105" s="1">
        <v>1.9712827053912797E-2</v>
      </c>
      <c r="K105" s="11"/>
    </row>
    <row r="106" spans="1:11" x14ac:dyDescent="0.3">
      <c r="A106" s="7">
        <v>269</v>
      </c>
      <c r="B106" s="6" t="s">
        <v>7</v>
      </c>
      <c r="C106" s="5">
        <v>2015</v>
      </c>
      <c r="D106" s="4">
        <v>0</v>
      </c>
      <c r="E106" s="4">
        <v>0</v>
      </c>
      <c r="F106" s="4">
        <v>133665</v>
      </c>
      <c r="G106" s="3">
        <v>18290</v>
      </c>
      <c r="H106" s="2">
        <v>151955</v>
      </c>
      <c r="I106" s="2">
        <v>18290</v>
      </c>
      <c r="J106" s="1">
        <v>0.12036458161955842</v>
      </c>
      <c r="K106" s="11"/>
    </row>
    <row r="107" spans="1:11" x14ac:dyDescent="0.3">
      <c r="A107" s="7">
        <v>281</v>
      </c>
      <c r="B107" s="6" t="s">
        <v>6</v>
      </c>
      <c r="C107" s="5">
        <v>2015</v>
      </c>
      <c r="D107" s="4">
        <v>1811414</v>
      </c>
      <c r="E107" s="4">
        <v>27584.984771573683</v>
      </c>
      <c r="F107" s="4">
        <v>16703172</v>
      </c>
      <c r="G107" s="3">
        <v>366395</v>
      </c>
      <c r="H107" s="2">
        <v>15230568.015228426</v>
      </c>
      <c r="I107" s="2">
        <v>338810.01522842632</v>
      </c>
      <c r="J107" s="1">
        <v>2.2245395896572207E-2</v>
      </c>
      <c r="K107" s="11"/>
    </row>
    <row r="108" spans="1:11" x14ac:dyDescent="0.3">
      <c r="A108" s="7">
        <v>288</v>
      </c>
      <c r="B108" s="6" t="s">
        <v>5</v>
      </c>
      <c r="C108" s="5">
        <v>2015</v>
      </c>
      <c r="D108" s="4">
        <v>118253</v>
      </c>
      <c r="E108" s="4">
        <v>1800.8071065989934</v>
      </c>
      <c r="F108" s="4">
        <v>1746289</v>
      </c>
      <c r="G108" s="3">
        <v>103138</v>
      </c>
      <c r="H108" s="2">
        <v>1729373.192893401</v>
      </c>
      <c r="I108" s="2">
        <v>101337.19289340101</v>
      </c>
      <c r="J108" s="1">
        <v>5.8597642955164883E-2</v>
      </c>
      <c r="K108" s="11"/>
    </row>
    <row r="109" spans="1:11" x14ac:dyDescent="0.3">
      <c r="A109" s="7">
        <v>290</v>
      </c>
      <c r="B109" s="6" t="s">
        <v>4</v>
      </c>
      <c r="C109" s="5">
        <v>2015</v>
      </c>
      <c r="D109" s="4">
        <v>19315</v>
      </c>
      <c r="E109" s="4">
        <v>294.13705583756382</v>
      </c>
      <c r="F109" s="4">
        <v>1229879</v>
      </c>
      <c r="G109" s="3">
        <v>42780</v>
      </c>
      <c r="H109" s="2">
        <v>1253049.8629441625</v>
      </c>
      <c r="I109" s="2">
        <v>42485.862944162436</v>
      </c>
      <c r="J109" s="1">
        <v>3.3905963521944589E-2</v>
      </c>
      <c r="K109" s="11"/>
    </row>
    <row r="110" spans="1:11" x14ac:dyDescent="0.3">
      <c r="A110" s="7">
        <v>309</v>
      </c>
      <c r="B110" s="6" t="s">
        <v>3</v>
      </c>
      <c r="C110" s="5">
        <v>2015</v>
      </c>
      <c r="D110" s="4">
        <v>2801371</v>
      </c>
      <c r="E110" s="4">
        <v>42660.47208121838</v>
      </c>
      <c r="F110" s="4">
        <v>23856657</v>
      </c>
      <c r="G110" s="3">
        <v>1099324</v>
      </c>
      <c r="H110" s="2">
        <v>22111949.527918782</v>
      </c>
      <c r="I110" s="2">
        <v>1056663.5279187816</v>
      </c>
      <c r="J110" s="1">
        <v>4.7786990766446304E-2</v>
      </c>
      <c r="K110" s="11"/>
    </row>
    <row r="111" spans="1:11" x14ac:dyDescent="0.3">
      <c r="A111" s="7">
        <v>403</v>
      </c>
      <c r="B111" s="6" t="s">
        <v>2</v>
      </c>
      <c r="C111" s="5">
        <v>2015</v>
      </c>
      <c r="D111" s="4">
        <v>121659</v>
      </c>
      <c r="E111" s="4">
        <v>1852.6751269035594</v>
      </c>
      <c r="F111" s="4">
        <v>1418697</v>
      </c>
      <c r="G111" s="3">
        <v>111931</v>
      </c>
      <c r="H111" s="2">
        <v>1407116.3248730965</v>
      </c>
      <c r="I111" s="2">
        <v>110078.32487309644</v>
      </c>
      <c r="J111" s="1">
        <v>7.8229726233205385E-2</v>
      </c>
      <c r="K111" s="11"/>
    </row>
    <row r="112" spans="1:11" x14ac:dyDescent="0.3">
      <c r="A112" s="7">
        <v>428</v>
      </c>
      <c r="B112" s="6" t="s">
        <v>1</v>
      </c>
      <c r="C112" s="5">
        <v>2015</v>
      </c>
      <c r="D112" s="4">
        <v>132</v>
      </c>
      <c r="E112" s="4">
        <v>2.0101522842639667</v>
      </c>
      <c r="F112" s="4">
        <v>990384</v>
      </c>
      <c r="G112" s="3">
        <v>55410</v>
      </c>
      <c r="H112" s="2">
        <v>1045659.9898477157</v>
      </c>
      <c r="I112" s="2">
        <v>55407.989847715733</v>
      </c>
      <c r="J112" s="1">
        <v>5.2988533926582627E-2</v>
      </c>
      <c r="K112" s="11"/>
    </row>
    <row r="113" spans="1:11" x14ac:dyDescent="0.3">
      <c r="A113" s="7">
        <v>432</v>
      </c>
      <c r="B113" s="6" t="s">
        <v>0</v>
      </c>
      <c r="C113" s="5">
        <v>2015</v>
      </c>
      <c r="D113" s="4">
        <v>41306</v>
      </c>
      <c r="E113" s="4">
        <v>629.02538071066374</v>
      </c>
      <c r="F113" s="4">
        <v>1959505</v>
      </c>
      <c r="G113" s="3">
        <v>130934</v>
      </c>
      <c r="H113" s="2">
        <v>2048503.9746192894</v>
      </c>
      <c r="I113" s="2">
        <v>130304.97461928934</v>
      </c>
      <c r="J113" s="1">
        <v>6.3609822696832338E-2</v>
      </c>
      <c r="K11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DatosPerdidas 2016</vt:lpstr>
      <vt:lpstr>DatosPerdidas2015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Alvarez Guerrero</dc:creator>
  <cp:lastModifiedBy>Mariana Alvarez Guerrero</cp:lastModifiedBy>
  <dcterms:created xsi:type="dcterms:W3CDTF">2017-09-09T17:08:45Z</dcterms:created>
  <dcterms:modified xsi:type="dcterms:W3CDTF">2017-10-04T19:27:07Z</dcterms:modified>
</cp:coreProperties>
</file>