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pgob-my.sharepoint.com/personal/agonzalezb_asep_gob_pa/Documents/Documentos/"/>
    </mc:Choice>
  </mc:AlternateContent>
  <xr:revisionPtr revIDLastSave="0" documentId="8_{B79B4E57-194F-416E-8D1E-62F58C273519}" xr6:coauthVersionLast="47" xr6:coauthVersionMax="47" xr10:uidLastSave="{00000000-0000-0000-0000-000000000000}"/>
  <bookViews>
    <workbookView xWindow="-120" yWindow="-120" windowWidth="24240" windowHeight="13140" activeTab="13" xr2:uid="{36A6331B-CD6F-4570-A1E8-80C82F90BF0F}"/>
  </bookViews>
  <sheets>
    <sheet name="Base DatosDEA_Prom" sheetId="3" r:id="rId1"/>
    <sheet name="Result Efic. Emp. Comparadoras" sheetId="1" r:id="rId2"/>
    <sheet name="Base Datos Anuales" sheetId="2" r:id="rId3"/>
    <sheet name="Base Datos Anuales (Emp Comp)" sheetId="20" r:id="rId4"/>
    <sheet name="Act_Distr" sheetId="13" r:id="rId5"/>
    <sheet name="Act_Com" sheetId="14" r:id="rId6"/>
    <sheet name="OyM_Distr" sheetId="16" r:id="rId7"/>
    <sheet name="OyM_Com" sheetId="15" r:id="rId8"/>
    <sheet name="OyM_Adm" sheetId="17" r:id="rId9"/>
    <sheet name="Result. Param. Ec. Eficiencia" sheetId="10" r:id="rId10"/>
    <sheet name="DatosPerdidas" sheetId="21" r:id="rId11"/>
    <sheet name="Base_DataPanel_Perdidas&gt;6.5%" sheetId="12" r:id="rId12"/>
    <sheet name="Pérdidas" sheetId="18" r:id="rId13"/>
    <sheet name="Result. Param. Ec. Pérdidas" sheetId="11" r:id="rId14"/>
    <sheet name="Costos reales vs eficientes" sheetId="19" state="hidden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2" hidden="1">'Base Datos Anuales'!$A$3:$Y$309</definedName>
    <definedName name="_xlnm._FilterDatabase" localSheetId="3" hidden="1">'Base Datos Anuales (Emp Comp)'!$A$3:$R$222</definedName>
    <definedName name="_xlnm._FilterDatabase" localSheetId="0" hidden="1">'Base DatosDEA_Prom'!$A$3:$Q$105</definedName>
    <definedName name="_xlnm._FilterDatabase" localSheetId="10" hidden="1">DatosPerdidas!$A$3:$R$312</definedName>
    <definedName name="_xlnm._FilterDatabase" localSheetId="1" hidden="1">'Result Efic. Emp. Comparadoras'!$F$2:$I$2</definedName>
    <definedName name="AÑO2016" localSheetId="2">'Base Datos Anuales'!$A$4:$L$309</definedName>
    <definedName name="AÑO2016" localSheetId="3">#REF!</definedName>
    <definedName name="AÑO2016" localSheetId="11">#REF!</definedName>
    <definedName name="AÑO2016" localSheetId="10">#REF!</definedName>
    <definedName name="AÑO2016">#REF!</definedName>
    <definedName name="CLR" localSheetId="11">'[1]Panel de Control'!$D$13</definedName>
    <definedName name="CLR" localSheetId="10">'[2]Panel de Control'!$D$13</definedName>
    <definedName name="CLR">'[1]Panel de Control'!$D$13</definedName>
    <definedName name="CLR_2017" localSheetId="11">'[1]Panel de Control'!$B$13</definedName>
    <definedName name="CLR_2017" localSheetId="10">'[2]Panel de Control'!$B$13</definedName>
    <definedName name="CLR_2017">'[1]Panel de Control'!$B$13</definedName>
    <definedName name="Desvio" localSheetId="11">'[1]Panel de Control'!$B$8</definedName>
    <definedName name="Desvio" localSheetId="10">'[2]Panel de Control'!$B$8</definedName>
    <definedName name="Desvio">'[1]Panel de Control'!$B$8</definedName>
    <definedName name="Fecha_base" localSheetId="11">'[1]Panel de Control'!$B$4</definedName>
    <definedName name="Fecha_base" localSheetId="10">'[2]Panel de Control'!$B$4</definedName>
    <definedName name="Fecha_base">'[1]Panel de Control'!$B$4</definedName>
    <definedName name="Met_exclusion_outliers" localSheetId="3">'[1]Panel de Control'!$B$7</definedName>
    <definedName name="Met_exclusion_outliers" localSheetId="11">'[1]Panel de Control'!$B$7</definedName>
    <definedName name="Met_exclusion_outliers" localSheetId="10">'[2]Panel de Control'!$B$7</definedName>
    <definedName name="Met_exclusion_outliers">'[3]Panel de Control'!$B$7</definedName>
    <definedName name="Metodo_Porc_MO" localSheetId="11">'[1]Panel de Control'!$B$10</definedName>
    <definedName name="Metodo_Porc_MO" localSheetId="10">'[2]Panel de Control'!$B$10</definedName>
    <definedName name="Metodo_Porc_MO">'[1]Panel de Control'!$B$10</definedName>
    <definedName name="Parametros_seleccionados" localSheetId="11">'[1]Panel de Control'!$B$6</definedName>
    <definedName name="Parametros_seleccionados" localSheetId="10">'[2]Panel de Control'!$B$6</definedName>
    <definedName name="Parametros_seleccionados">'[1]Panel de Control'!$B$6</definedName>
    <definedName name="Periodo_analizado" localSheetId="11">'[1]Panel de Control'!$B$5</definedName>
    <definedName name="Periodo_analizado" localSheetId="10">'[2]Panel de Control'!$B$5</definedName>
    <definedName name="Periodo_analizado">'[1]Panel de Control'!$B$5</definedName>
    <definedName name="Porc_Lineas_Subt" localSheetId="11">'[1]Panel de Control'!$D$30</definedName>
    <definedName name="Porc_Lineas_Subt" localSheetId="10">'[2]Panel de Control'!$D$30</definedName>
    <definedName name="Porc_Lineas_Subt">'[1]Panel de Control'!$D$30</definedName>
    <definedName name="Porc_Lineas_Subt_2017" localSheetId="11">'[1]Panel de Control'!$B$30</definedName>
    <definedName name="Porc_Lineas_Subt_2017" localSheetId="10">'[2]Panel de Control'!$B$30</definedName>
    <definedName name="Porc_Lineas_Subt_2017">'[1]Panel de Control'!$B$30</definedName>
    <definedName name="Porc_MO_AC" localSheetId="11">'[1]Panel de Control'!$D$16</definedName>
    <definedName name="Porc_MO_AC" localSheetId="10">'[2]Panel de Control'!$D$16</definedName>
    <definedName name="Porc_MO_AC">'[1]Panel de Control'!$D$16</definedName>
    <definedName name="Porc_MO_AD" localSheetId="11">'[1]Panel de Control'!$D$15</definedName>
    <definedName name="Porc_MO_AD" localSheetId="10">'[2]Panel de Control'!$D$15</definedName>
    <definedName name="Porc_MO_AD">'[1]Panel de Control'!$D$15</definedName>
    <definedName name="Porc_MO_ADM" localSheetId="11">'[1]Panel de Control'!$D$19</definedName>
    <definedName name="Porc_MO_ADM" localSheetId="10">'[2]Panel de Control'!$D$19</definedName>
    <definedName name="Porc_MO_ADM">'[1]Panel de Control'!$D$19</definedName>
    <definedName name="Porc_MO_COM" localSheetId="11">'[1]Panel de Control'!$D$18</definedName>
    <definedName name="Porc_MO_COM" localSheetId="10">'[2]Panel de Control'!$D$18</definedName>
    <definedName name="Porc_MO_COM">'[1]Panel de Control'!$D$18</definedName>
    <definedName name="Porc_MO_OM" localSheetId="11">'[1]Panel de Control'!$D$17</definedName>
    <definedName name="Porc_MO_OM" localSheetId="10">'[2]Panel de Control'!$D$17</definedName>
    <definedName name="Porc_MO_OM">'[1]Panel de Control'!$D$17</definedName>
    <definedName name="Porc_Nacional_AC" localSheetId="11">'[1]Panel de Control'!$D$25</definedName>
    <definedName name="Porc_Nacional_AC" localSheetId="10">'[2]Panel de Control'!$D$25</definedName>
    <definedName name="Porc_Nacional_AC">'[1]Panel de Control'!$D$25</definedName>
    <definedName name="Porc_Nacional_AC_2017" localSheetId="11">'[1]Panel de Control'!$B$25</definedName>
    <definedName name="Porc_Nacional_AC_2017" localSheetId="10">'[2]Panel de Control'!$B$25</definedName>
    <definedName name="Porc_Nacional_AC_2017">'[1]Panel de Control'!$B$25</definedName>
    <definedName name="Porc_Nacional_AC_2020" localSheetId="11">'[1]Panel de Control'!$C$25</definedName>
    <definedName name="Porc_Nacional_AC_2020" localSheetId="10">'[2]Panel de Control'!$C$25</definedName>
    <definedName name="Porc_Nacional_AC_2020">'[1]Panel de Control'!$C$25</definedName>
    <definedName name="Porc_Nacional_AD" localSheetId="11">'[1]Panel de Control'!$D$24</definedName>
    <definedName name="Porc_Nacional_AD" localSheetId="10">'[2]Panel de Control'!$D$24</definedName>
    <definedName name="Porc_Nacional_AD">'[1]Panel de Control'!$D$24</definedName>
    <definedName name="Porc_Nacional_AD_2017" localSheetId="11">'[1]Panel de Control'!$B$24</definedName>
    <definedName name="Porc_Nacional_AD_2017" localSheetId="10">'[2]Panel de Control'!$B$24</definedName>
    <definedName name="Porc_Nacional_AD_2017">'[1]Panel de Control'!$B$24</definedName>
    <definedName name="Porc_Nacional_AD_2020" localSheetId="11">'[1]Panel de Control'!$C$24</definedName>
    <definedName name="Porc_Nacional_AD_2020" localSheetId="10">'[2]Panel de Control'!$C$24</definedName>
    <definedName name="Porc_Nacional_AD_2020">'[1]Panel de Control'!$C$24</definedName>
    <definedName name="Porc_Nacional_ADM" localSheetId="11">'[1]Panel de Control'!$D$28</definedName>
    <definedName name="Porc_Nacional_ADM" localSheetId="10">'[2]Panel de Control'!$D$28</definedName>
    <definedName name="Porc_Nacional_ADM">'[1]Panel de Control'!$D$28</definedName>
    <definedName name="Porc_Nacional_ADM_2017" localSheetId="11">'[1]Panel de Control'!$B$28</definedName>
    <definedName name="Porc_Nacional_ADM_2017" localSheetId="10">'[2]Panel de Control'!$B$28</definedName>
    <definedName name="Porc_Nacional_ADM_2017">'[1]Panel de Control'!$B$28</definedName>
    <definedName name="Porc_Nacional_ADM_2020" localSheetId="11">'[1]Panel de Control'!$C$28</definedName>
    <definedName name="Porc_Nacional_ADM_2020" localSheetId="10">'[2]Panel de Control'!$C$28</definedName>
    <definedName name="Porc_Nacional_ADM_2020">'[1]Panel de Control'!$C$28</definedName>
    <definedName name="Porc_Nacional_COM" localSheetId="11">'[1]Panel de Control'!$D$27</definedName>
    <definedName name="Porc_Nacional_COM" localSheetId="10">'[2]Panel de Control'!$D$27</definedName>
    <definedName name="Porc_Nacional_COM">'[1]Panel de Control'!$D$27</definedName>
    <definedName name="Porc_Nacional_COM_2017" localSheetId="11">'[1]Panel de Control'!$B$27</definedName>
    <definedName name="Porc_Nacional_COM_2017" localSheetId="10">'[2]Panel de Control'!$B$27</definedName>
    <definedName name="Porc_Nacional_COM_2017">'[1]Panel de Control'!$B$27</definedName>
    <definedName name="Porc_Nacional_COM_2020" localSheetId="11">'[1]Panel de Control'!$C$27</definedName>
    <definedName name="Porc_Nacional_COM_2020" localSheetId="10">'[2]Panel de Control'!$C$27</definedName>
    <definedName name="Porc_Nacional_COM_2020">'[1]Panel de Control'!$C$27</definedName>
    <definedName name="Porc_Nacional_OM" localSheetId="11">'[1]Panel de Control'!$D$26</definedName>
    <definedName name="Porc_Nacional_OM" localSheetId="10">'[2]Panel de Control'!$D$26</definedName>
    <definedName name="Porc_Nacional_OM">'[1]Panel de Control'!$D$26</definedName>
    <definedName name="Porc_Nacional_OM_2017" localSheetId="11">'[1]Panel de Control'!$B$26</definedName>
    <definedName name="Porc_Nacional_OM_2017" localSheetId="10">'[2]Panel de Control'!$B$26</definedName>
    <definedName name="Porc_Nacional_OM_2017">'[1]Panel de Control'!$B$26</definedName>
    <definedName name="Porc_Nacional_OM_2020" localSheetId="11">'[1]Panel de Control'!$C$26</definedName>
    <definedName name="Porc_Nacional_OM_2020" localSheetId="10">'[2]Panel de Control'!$C$26</definedName>
    <definedName name="Porc_Nacional_OM_2020">'[1]Panel de Control'!$C$26</definedName>
    <definedName name="PPP" localSheetId="11">'[1]Panel de Control'!$D$22</definedName>
    <definedName name="PPP" localSheetId="10">'[2]Panel de Control'!$D$22</definedName>
    <definedName name="PPP">'[1]Panel de Control'!$D$22</definedName>
    <definedName name="_xlnm.Print_Titles" localSheetId="2">'Base Datos Anuales'!$A:$A,'Base Datos Anuales'!$3:$3</definedName>
    <definedName name="_xlnm.Print_Titles" localSheetId="3">'Base Datos Anuales (Emp Comp)'!$A:$A,'Base Datos Anuales (Emp Comp)'!$3:$3</definedName>
    <definedName name="_xlnm.Print_Titles" localSheetId="0">'Base DatosDEA_Prom'!$A:$A,'Base DatosDEA_Prom'!$3:$3</definedName>
    <definedName name="_xlnm.Print_Titles" localSheetId="11">'Base_DataPanel_Perdidas&gt;6.5%'!$A:$A,'Base_DataPanel_Perdidas&gt;6.5%'!$3:$3</definedName>
    <definedName name="_xlnm.Print_Titles" localSheetId="10">DatosPerdidas!$A:$A,DatosPerdidas!$3:$3</definedName>
    <definedName name="Variables" localSheetId="3">[1]Variables!$A$2:$A$100</definedName>
    <definedName name="Variables" localSheetId="11">[1]Variables!$A$2:$A$100</definedName>
    <definedName name="Variables" localSheetId="10">[2]Variables!$A$2:$A$100</definedName>
    <definedName name="Variables">[4]Variables!$A$2:$A$100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2" i="21" l="1"/>
  <c r="I312" i="21" s="1"/>
  <c r="E311" i="21"/>
  <c r="H311" i="21" s="1"/>
  <c r="E310" i="21"/>
  <c r="I310" i="21" s="1"/>
  <c r="E309" i="21"/>
  <c r="I309" i="21" s="1"/>
  <c r="E308" i="21"/>
  <c r="I308" i="21" s="1"/>
  <c r="E307" i="21"/>
  <c r="H307" i="21" s="1"/>
  <c r="H306" i="21"/>
  <c r="E306" i="21"/>
  <c r="I306" i="21" s="1"/>
  <c r="I305" i="21"/>
  <c r="H305" i="21"/>
  <c r="E305" i="21"/>
  <c r="E304" i="21"/>
  <c r="I304" i="21" s="1"/>
  <c r="E303" i="21"/>
  <c r="H303" i="21" s="1"/>
  <c r="E302" i="21"/>
  <c r="I302" i="21" s="1"/>
  <c r="E301" i="21"/>
  <c r="I301" i="21" s="1"/>
  <c r="E300" i="21"/>
  <c r="I300" i="21" s="1"/>
  <c r="E299" i="21"/>
  <c r="H299" i="21" s="1"/>
  <c r="H298" i="21"/>
  <c r="E298" i="21"/>
  <c r="I298" i="21" s="1"/>
  <c r="I297" i="21"/>
  <c r="H297" i="21"/>
  <c r="E297" i="21"/>
  <c r="E296" i="21"/>
  <c r="I296" i="21" s="1"/>
  <c r="E295" i="21"/>
  <c r="H295" i="21" s="1"/>
  <c r="E294" i="21"/>
  <c r="I294" i="21" s="1"/>
  <c r="E293" i="21"/>
  <c r="I293" i="21" s="1"/>
  <c r="E292" i="21"/>
  <c r="I292" i="21" s="1"/>
  <c r="E291" i="21"/>
  <c r="H291" i="21" s="1"/>
  <c r="H290" i="21"/>
  <c r="E290" i="21"/>
  <c r="I290" i="21" s="1"/>
  <c r="I289" i="21"/>
  <c r="H289" i="21"/>
  <c r="E289" i="21"/>
  <c r="E288" i="21"/>
  <c r="I288" i="21" s="1"/>
  <c r="E287" i="21"/>
  <c r="H287" i="21" s="1"/>
  <c r="E286" i="21"/>
  <c r="I286" i="21" s="1"/>
  <c r="E285" i="21"/>
  <c r="I285" i="21" s="1"/>
  <c r="E284" i="21"/>
  <c r="I284" i="21" s="1"/>
  <c r="E283" i="21"/>
  <c r="H283" i="21" s="1"/>
  <c r="H282" i="21"/>
  <c r="E282" i="21"/>
  <c r="I282" i="21" s="1"/>
  <c r="I281" i="21"/>
  <c r="H281" i="21"/>
  <c r="E281" i="21"/>
  <c r="E280" i="21"/>
  <c r="I280" i="21" s="1"/>
  <c r="E279" i="21"/>
  <c r="H279" i="21" s="1"/>
  <c r="E278" i="21"/>
  <c r="I278" i="21" s="1"/>
  <c r="E277" i="21"/>
  <c r="I277" i="21" s="1"/>
  <c r="E276" i="21"/>
  <c r="I276" i="21" s="1"/>
  <c r="E275" i="21"/>
  <c r="H275" i="21" s="1"/>
  <c r="H274" i="21"/>
  <c r="E274" i="21"/>
  <c r="I274" i="21" s="1"/>
  <c r="I273" i="21"/>
  <c r="H273" i="21"/>
  <c r="E273" i="21"/>
  <c r="E272" i="21"/>
  <c r="I272" i="21" s="1"/>
  <c r="E271" i="21"/>
  <c r="H271" i="21" s="1"/>
  <c r="E270" i="21"/>
  <c r="I270" i="21" s="1"/>
  <c r="E269" i="21"/>
  <c r="I269" i="21" s="1"/>
  <c r="E268" i="21"/>
  <c r="I268" i="21" s="1"/>
  <c r="E267" i="21"/>
  <c r="H267" i="21" s="1"/>
  <c r="H266" i="21"/>
  <c r="E266" i="21"/>
  <c r="I266" i="21" s="1"/>
  <c r="I265" i="21"/>
  <c r="H265" i="21"/>
  <c r="E265" i="21"/>
  <c r="E264" i="21"/>
  <c r="I264" i="21" s="1"/>
  <c r="E263" i="21"/>
  <c r="H263" i="21" s="1"/>
  <c r="E262" i="21"/>
  <c r="I262" i="21" s="1"/>
  <c r="E261" i="21"/>
  <c r="I261" i="21" s="1"/>
  <c r="E260" i="21"/>
  <c r="H260" i="21" s="1"/>
  <c r="H259" i="21"/>
  <c r="E259" i="21"/>
  <c r="I259" i="21" s="1"/>
  <c r="E258" i="21"/>
  <c r="I258" i="21" s="1"/>
  <c r="E257" i="21"/>
  <c r="I257" i="21" s="1"/>
  <c r="E256" i="21"/>
  <c r="E255" i="21"/>
  <c r="I255" i="21" s="1"/>
  <c r="E254" i="21"/>
  <c r="H254" i="21" s="1"/>
  <c r="E253" i="21"/>
  <c r="H253" i="21" s="1"/>
  <c r="E252" i="21"/>
  <c r="H252" i="21" s="1"/>
  <c r="E251" i="21"/>
  <c r="I251" i="21" s="1"/>
  <c r="E250" i="21"/>
  <c r="H250" i="21" s="1"/>
  <c r="E249" i="21"/>
  <c r="I249" i="21" s="1"/>
  <c r="E248" i="21"/>
  <c r="E247" i="21"/>
  <c r="I247" i="21" s="1"/>
  <c r="E246" i="21"/>
  <c r="H246" i="21" s="1"/>
  <c r="E245" i="21"/>
  <c r="I245" i="21" s="1"/>
  <c r="E244" i="21"/>
  <c r="H244" i="21" s="1"/>
  <c r="E243" i="21"/>
  <c r="I243" i="21" s="1"/>
  <c r="E242" i="21"/>
  <c r="I242" i="21" s="1"/>
  <c r="E241" i="21"/>
  <c r="I241" i="21" s="1"/>
  <c r="E240" i="21"/>
  <c r="I239" i="21"/>
  <c r="H239" i="21"/>
  <c r="E239" i="21"/>
  <c r="I238" i="21"/>
  <c r="E238" i="21"/>
  <c r="H238" i="21" s="1"/>
  <c r="E237" i="21"/>
  <c r="I237" i="21" s="1"/>
  <c r="E236" i="21"/>
  <c r="H236" i="21" s="1"/>
  <c r="E235" i="21"/>
  <c r="I235" i="21" s="1"/>
  <c r="I234" i="21"/>
  <c r="H234" i="21"/>
  <c r="E234" i="21"/>
  <c r="E233" i="21"/>
  <c r="I233" i="21" s="1"/>
  <c r="E232" i="21"/>
  <c r="E231" i="21"/>
  <c r="I231" i="21" s="1"/>
  <c r="E230" i="21"/>
  <c r="H229" i="21"/>
  <c r="E229" i="21"/>
  <c r="I229" i="21" s="1"/>
  <c r="L229" i="21" s="1"/>
  <c r="M229" i="21" s="1"/>
  <c r="E228" i="21"/>
  <c r="I228" i="21" s="1"/>
  <c r="E227" i="21"/>
  <c r="I227" i="21" s="1"/>
  <c r="E226" i="21"/>
  <c r="H226" i="21" s="1"/>
  <c r="I225" i="21"/>
  <c r="H225" i="21"/>
  <c r="E225" i="21"/>
  <c r="E224" i="21"/>
  <c r="I224" i="21" s="1"/>
  <c r="H223" i="21"/>
  <c r="E223" i="21"/>
  <c r="I223" i="21" s="1"/>
  <c r="E222" i="21"/>
  <c r="H222" i="21" s="1"/>
  <c r="H221" i="21"/>
  <c r="E221" i="21"/>
  <c r="I221" i="21" s="1"/>
  <c r="E220" i="21"/>
  <c r="I220" i="21" s="1"/>
  <c r="E219" i="21"/>
  <c r="I219" i="21" s="1"/>
  <c r="E218" i="21"/>
  <c r="H218" i="21" s="1"/>
  <c r="I217" i="21"/>
  <c r="H217" i="21"/>
  <c r="E217" i="21"/>
  <c r="E216" i="21"/>
  <c r="I216" i="21" s="1"/>
  <c r="H215" i="21"/>
  <c r="E215" i="21"/>
  <c r="I215" i="21" s="1"/>
  <c r="E214" i="21"/>
  <c r="H214" i="21" s="1"/>
  <c r="H213" i="21"/>
  <c r="E213" i="21"/>
  <c r="I213" i="21" s="1"/>
  <c r="E212" i="21"/>
  <c r="I212" i="21" s="1"/>
  <c r="E211" i="21"/>
  <c r="I211" i="21" s="1"/>
  <c r="E210" i="21"/>
  <c r="H210" i="21" s="1"/>
  <c r="I209" i="21"/>
  <c r="H209" i="21"/>
  <c r="E209" i="21"/>
  <c r="E208" i="21"/>
  <c r="I208" i="21" s="1"/>
  <c r="H207" i="21"/>
  <c r="E207" i="21"/>
  <c r="I207" i="21" s="1"/>
  <c r="E206" i="21"/>
  <c r="H206" i="21" s="1"/>
  <c r="H205" i="21"/>
  <c r="E205" i="21"/>
  <c r="I205" i="21" s="1"/>
  <c r="E204" i="21"/>
  <c r="I204" i="21" s="1"/>
  <c r="E203" i="21"/>
  <c r="I203" i="21" s="1"/>
  <c r="E202" i="21"/>
  <c r="H202" i="21" s="1"/>
  <c r="I201" i="21"/>
  <c r="H201" i="21"/>
  <c r="E201" i="21"/>
  <c r="E200" i="21"/>
  <c r="I200" i="21" s="1"/>
  <c r="E199" i="21"/>
  <c r="H199" i="21" s="1"/>
  <c r="E198" i="21"/>
  <c r="H198" i="21" s="1"/>
  <c r="E197" i="21"/>
  <c r="H197" i="21" s="1"/>
  <c r="I196" i="21"/>
  <c r="E196" i="21"/>
  <c r="H196" i="21" s="1"/>
  <c r="E195" i="21"/>
  <c r="H195" i="21" s="1"/>
  <c r="E194" i="21"/>
  <c r="H194" i="21" s="1"/>
  <c r="E193" i="21"/>
  <c r="H193" i="21" s="1"/>
  <c r="I192" i="21"/>
  <c r="E192" i="21"/>
  <c r="H192" i="21" s="1"/>
  <c r="E191" i="21"/>
  <c r="H191" i="21" s="1"/>
  <c r="E190" i="21"/>
  <c r="H190" i="21" s="1"/>
  <c r="E189" i="21"/>
  <c r="H189" i="21" s="1"/>
  <c r="I188" i="21"/>
  <c r="E188" i="21"/>
  <c r="H188" i="21" s="1"/>
  <c r="E187" i="21"/>
  <c r="H187" i="21" s="1"/>
  <c r="E186" i="21"/>
  <c r="H186" i="21" s="1"/>
  <c r="E185" i="21"/>
  <c r="H185" i="21" s="1"/>
  <c r="E184" i="21"/>
  <c r="H184" i="21" s="1"/>
  <c r="E183" i="21"/>
  <c r="H183" i="21" s="1"/>
  <c r="E182" i="21"/>
  <c r="H182" i="21" s="1"/>
  <c r="E181" i="21"/>
  <c r="H181" i="21" s="1"/>
  <c r="E180" i="21"/>
  <c r="H180" i="21" s="1"/>
  <c r="E179" i="21"/>
  <c r="H179" i="21" s="1"/>
  <c r="E178" i="21"/>
  <c r="H178" i="21" s="1"/>
  <c r="E177" i="21"/>
  <c r="H177" i="21" s="1"/>
  <c r="E176" i="21"/>
  <c r="H176" i="21" s="1"/>
  <c r="E175" i="21"/>
  <c r="H175" i="21" s="1"/>
  <c r="E174" i="21"/>
  <c r="H174" i="21" s="1"/>
  <c r="E173" i="21"/>
  <c r="H173" i="21" s="1"/>
  <c r="E172" i="21"/>
  <c r="H172" i="21" s="1"/>
  <c r="E171" i="21"/>
  <c r="H171" i="21" s="1"/>
  <c r="E170" i="21"/>
  <c r="H170" i="21" s="1"/>
  <c r="E169" i="21"/>
  <c r="H169" i="21" s="1"/>
  <c r="E168" i="21"/>
  <c r="H168" i="21" s="1"/>
  <c r="I167" i="21"/>
  <c r="L167" i="21" s="1"/>
  <c r="M167" i="21" s="1"/>
  <c r="E167" i="21"/>
  <c r="H167" i="21" s="1"/>
  <c r="E166" i="21"/>
  <c r="H166" i="21" s="1"/>
  <c r="I165" i="21"/>
  <c r="E165" i="21"/>
  <c r="H165" i="21" s="1"/>
  <c r="I164" i="21"/>
  <c r="J164" i="21" s="1"/>
  <c r="K164" i="21" s="1"/>
  <c r="E164" i="21"/>
  <c r="H164" i="21" s="1"/>
  <c r="E163" i="21"/>
  <c r="H163" i="21" s="1"/>
  <c r="E162" i="21"/>
  <c r="H162" i="21" s="1"/>
  <c r="E161" i="21"/>
  <c r="H161" i="21" s="1"/>
  <c r="E160" i="21"/>
  <c r="H160" i="21" s="1"/>
  <c r="E159" i="21"/>
  <c r="H159" i="21" s="1"/>
  <c r="E158" i="21"/>
  <c r="H158" i="21" s="1"/>
  <c r="I157" i="21"/>
  <c r="E157" i="21"/>
  <c r="H157" i="21" s="1"/>
  <c r="E156" i="21"/>
  <c r="I156" i="21" s="1"/>
  <c r="E155" i="21"/>
  <c r="I155" i="21" s="1"/>
  <c r="E154" i="21"/>
  <c r="E153" i="21"/>
  <c r="I153" i="21" s="1"/>
  <c r="E152" i="21"/>
  <c r="I152" i="21" s="1"/>
  <c r="E151" i="21"/>
  <c r="H151" i="21" s="1"/>
  <c r="I150" i="21"/>
  <c r="H150" i="21"/>
  <c r="E150" i="21"/>
  <c r="E149" i="21"/>
  <c r="E148" i="21"/>
  <c r="E147" i="21"/>
  <c r="I147" i="21" s="1"/>
  <c r="E146" i="21"/>
  <c r="I146" i="21" s="1"/>
  <c r="E145" i="21"/>
  <c r="H145" i="21" s="1"/>
  <c r="H144" i="21"/>
  <c r="E144" i="21"/>
  <c r="I144" i="21" s="1"/>
  <c r="E143" i="21"/>
  <c r="H143" i="21" s="1"/>
  <c r="E142" i="21"/>
  <c r="I142" i="21" s="1"/>
  <c r="E141" i="21"/>
  <c r="I141" i="21" s="1"/>
  <c r="E140" i="21"/>
  <c r="E139" i="21"/>
  <c r="I139" i="21" s="1"/>
  <c r="E138" i="21"/>
  <c r="I138" i="21" s="1"/>
  <c r="I137" i="21"/>
  <c r="E137" i="21"/>
  <c r="H137" i="21" s="1"/>
  <c r="E136" i="21"/>
  <c r="H136" i="21" s="1"/>
  <c r="E135" i="21"/>
  <c r="H135" i="21" s="1"/>
  <c r="E134" i="21"/>
  <c r="H134" i="21" s="1"/>
  <c r="E133" i="21"/>
  <c r="I133" i="21" s="1"/>
  <c r="E132" i="21"/>
  <c r="E131" i="21"/>
  <c r="I131" i="21" s="1"/>
  <c r="E130" i="21"/>
  <c r="I130" i="21" s="1"/>
  <c r="I129" i="21"/>
  <c r="J129" i="21" s="1"/>
  <c r="K129" i="21" s="1"/>
  <c r="E129" i="21"/>
  <c r="H129" i="21" s="1"/>
  <c r="I128" i="21"/>
  <c r="H128" i="21"/>
  <c r="L128" i="21" s="1"/>
  <c r="M128" i="21" s="1"/>
  <c r="E128" i="21"/>
  <c r="E127" i="21"/>
  <c r="E126" i="21"/>
  <c r="H126" i="21" s="1"/>
  <c r="E125" i="21"/>
  <c r="I125" i="21" s="1"/>
  <c r="I124" i="21"/>
  <c r="E124" i="21"/>
  <c r="H124" i="21" s="1"/>
  <c r="I123" i="21"/>
  <c r="H123" i="21"/>
  <c r="E123" i="21"/>
  <c r="E122" i="21"/>
  <c r="I122" i="21" s="1"/>
  <c r="E121" i="21"/>
  <c r="H121" i="21" s="1"/>
  <c r="H120" i="21"/>
  <c r="E120" i="21"/>
  <c r="I120" i="21" s="1"/>
  <c r="E119" i="21"/>
  <c r="I119" i="21" s="1"/>
  <c r="E118" i="21"/>
  <c r="E117" i="21"/>
  <c r="E116" i="21"/>
  <c r="H116" i="21" s="1"/>
  <c r="E115" i="21"/>
  <c r="I115" i="21" s="1"/>
  <c r="E114" i="21"/>
  <c r="I114" i="21" s="1"/>
  <c r="E113" i="21"/>
  <c r="H113" i="21" s="1"/>
  <c r="E112" i="21"/>
  <c r="H112" i="21" s="1"/>
  <c r="I111" i="21"/>
  <c r="H111" i="21"/>
  <c r="E111" i="21"/>
  <c r="I110" i="21"/>
  <c r="E110" i="21"/>
  <c r="H110" i="21" s="1"/>
  <c r="E109" i="21"/>
  <c r="I109" i="21" s="1"/>
  <c r="E108" i="21"/>
  <c r="H108" i="21" s="1"/>
  <c r="E107" i="21"/>
  <c r="I107" i="21" s="1"/>
  <c r="E106" i="21"/>
  <c r="I106" i="21" s="1"/>
  <c r="E105" i="21"/>
  <c r="H104" i="21"/>
  <c r="E104" i="21"/>
  <c r="I104" i="21" s="1"/>
  <c r="E103" i="21"/>
  <c r="H102" i="21"/>
  <c r="J102" i="21" s="1"/>
  <c r="K102" i="21" s="1"/>
  <c r="E102" i="21"/>
  <c r="I102" i="21" s="1"/>
  <c r="H101" i="21"/>
  <c r="L101" i="21" s="1"/>
  <c r="M101" i="21" s="1"/>
  <c r="E101" i="21"/>
  <c r="I101" i="21" s="1"/>
  <c r="E100" i="21"/>
  <c r="I100" i="21" s="1"/>
  <c r="E99" i="21"/>
  <c r="I99" i="21" s="1"/>
  <c r="E98" i="21"/>
  <c r="E97" i="21"/>
  <c r="I97" i="21" s="1"/>
  <c r="E96" i="21"/>
  <c r="I96" i="21" s="1"/>
  <c r="E95" i="21"/>
  <c r="E94" i="21"/>
  <c r="I94" i="21" s="1"/>
  <c r="E93" i="21"/>
  <c r="I93" i="21" s="1"/>
  <c r="E92" i="21"/>
  <c r="I92" i="21" s="1"/>
  <c r="H91" i="21"/>
  <c r="J91" i="21" s="1"/>
  <c r="K91" i="21" s="1"/>
  <c r="E91" i="21"/>
  <c r="I91" i="21" s="1"/>
  <c r="E90" i="21"/>
  <c r="E89" i="21"/>
  <c r="I89" i="21" s="1"/>
  <c r="E88" i="21"/>
  <c r="I88" i="21" s="1"/>
  <c r="E87" i="21"/>
  <c r="E86" i="21"/>
  <c r="I86" i="21" s="1"/>
  <c r="E85" i="21"/>
  <c r="I85" i="21" s="1"/>
  <c r="E84" i="21"/>
  <c r="I84" i="21" s="1"/>
  <c r="H83" i="21"/>
  <c r="J83" i="21" s="1"/>
  <c r="K83" i="21" s="1"/>
  <c r="E83" i="21"/>
  <c r="I83" i="21" s="1"/>
  <c r="E82" i="21"/>
  <c r="E81" i="21"/>
  <c r="I81" i="21" s="1"/>
  <c r="E80" i="21"/>
  <c r="I80" i="21" s="1"/>
  <c r="E79" i="21"/>
  <c r="H78" i="21"/>
  <c r="E78" i="21"/>
  <c r="I78" i="21" s="1"/>
  <c r="H77" i="21"/>
  <c r="L77" i="21" s="1"/>
  <c r="M77" i="21" s="1"/>
  <c r="E77" i="21"/>
  <c r="I77" i="21" s="1"/>
  <c r="E76" i="21"/>
  <c r="H75" i="21"/>
  <c r="J75" i="21" s="1"/>
  <c r="K75" i="21" s="1"/>
  <c r="E75" i="21"/>
  <c r="I75" i="21" s="1"/>
  <c r="E74" i="21"/>
  <c r="H73" i="21"/>
  <c r="J73" i="21" s="1"/>
  <c r="K73" i="21" s="1"/>
  <c r="E73" i="21"/>
  <c r="I73" i="21" s="1"/>
  <c r="E72" i="21"/>
  <c r="I72" i="21" s="1"/>
  <c r="E71" i="21"/>
  <c r="J70" i="21"/>
  <c r="K70" i="21" s="1"/>
  <c r="H70" i="21"/>
  <c r="E70" i="21"/>
  <c r="I70" i="21" s="1"/>
  <c r="L70" i="21" s="1"/>
  <c r="M70" i="21" s="1"/>
  <c r="E69" i="21"/>
  <c r="I69" i="21" s="1"/>
  <c r="E68" i="21"/>
  <c r="E67" i="21"/>
  <c r="H67" i="21" s="1"/>
  <c r="E66" i="21"/>
  <c r="H66" i="21" s="1"/>
  <c r="E65" i="21"/>
  <c r="H65" i="21" s="1"/>
  <c r="E64" i="21"/>
  <c r="H64" i="21" s="1"/>
  <c r="E63" i="21"/>
  <c r="H63" i="21" s="1"/>
  <c r="E62" i="21"/>
  <c r="H62" i="21" s="1"/>
  <c r="E61" i="21"/>
  <c r="H61" i="21" s="1"/>
  <c r="E60" i="21"/>
  <c r="H60" i="21" s="1"/>
  <c r="E59" i="21"/>
  <c r="H59" i="21" s="1"/>
  <c r="E58" i="21"/>
  <c r="H58" i="21" s="1"/>
  <c r="E57" i="21"/>
  <c r="H57" i="21" s="1"/>
  <c r="E56" i="21"/>
  <c r="H56" i="21" s="1"/>
  <c r="E55" i="21"/>
  <c r="H55" i="21" s="1"/>
  <c r="E54" i="21"/>
  <c r="H54" i="21" s="1"/>
  <c r="E53" i="21"/>
  <c r="H53" i="21" s="1"/>
  <c r="E52" i="21"/>
  <c r="H52" i="21" s="1"/>
  <c r="E51" i="21"/>
  <c r="H51" i="21" s="1"/>
  <c r="I50" i="21"/>
  <c r="J50" i="21" s="1"/>
  <c r="K50" i="21" s="1"/>
  <c r="E50" i="21"/>
  <c r="H50" i="21" s="1"/>
  <c r="E49" i="21"/>
  <c r="H49" i="21" s="1"/>
  <c r="E48" i="21"/>
  <c r="H48" i="21" s="1"/>
  <c r="E47" i="21"/>
  <c r="H47" i="21" s="1"/>
  <c r="E46" i="21"/>
  <c r="H46" i="21" s="1"/>
  <c r="E45" i="21"/>
  <c r="H45" i="21" s="1"/>
  <c r="E44" i="21"/>
  <c r="H44" i="21" s="1"/>
  <c r="E43" i="21"/>
  <c r="H43" i="21" s="1"/>
  <c r="E42" i="21"/>
  <c r="H42" i="21" s="1"/>
  <c r="I41" i="21"/>
  <c r="J41" i="21" s="1"/>
  <c r="K41" i="21" s="1"/>
  <c r="E41" i="21"/>
  <c r="H41" i="21" s="1"/>
  <c r="E40" i="21"/>
  <c r="H40" i="21" s="1"/>
  <c r="E39" i="21"/>
  <c r="H39" i="21" s="1"/>
  <c r="E38" i="21"/>
  <c r="H38" i="21" s="1"/>
  <c r="E37" i="21"/>
  <c r="H37" i="21" s="1"/>
  <c r="I36" i="21"/>
  <c r="J36" i="21" s="1"/>
  <c r="K36" i="21" s="1"/>
  <c r="E36" i="21"/>
  <c r="H36" i="21" s="1"/>
  <c r="E35" i="21"/>
  <c r="H35" i="21" s="1"/>
  <c r="E34" i="21"/>
  <c r="H34" i="21" s="1"/>
  <c r="E33" i="21"/>
  <c r="H33" i="21" s="1"/>
  <c r="E32" i="21"/>
  <c r="H32" i="21" s="1"/>
  <c r="E31" i="21"/>
  <c r="H31" i="21" s="1"/>
  <c r="E30" i="21"/>
  <c r="H30" i="21" s="1"/>
  <c r="E29" i="21"/>
  <c r="H29" i="21" s="1"/>
  <c r="E28" i="21"/>
  <c r="H28" i="21" s="1"/>
  <c r="E27" i="21"/>
  <c r="H27" i="21" s="1"/>
  <c r="E26" i="21"/>
  <c r="H26" i="21" s="1"/>
  <c r="I25" i="21"/>
  <c r="J25" i="21" s="1"/>
  <c r="K25" i="21" s="1"/>
  <c r="E25" i="21"/>
  <c r="H25" i="21" s="1"/>
  <c r="E24" i="21"/>
  <c r="H24" i="21" s="1"/>
  <c r="E23" i="21"/>
  <c r="H23" i="21" s="1"/>
  <c r="E22" i="21"/>
  <c r="H22" i="21" s="1"/>
  <c r="E21" i="21"/>
  <c r="H21" i="21" s="1"/>
  <c r="E20" i="21"/>
  <c r="H20" i="21" s="1"/>
  <c r="E19" i="21"/>
  <c r="H19" i="21" s="1"/>
  <c r="E18" i="21"/>
  <c r="H18" i="21" s="1"/>
  <c r="E17" i="21"/>
  <c r="H17" i="21" s="1"/>
  <c r="E16" i="21"/>
  <c r="H16" i="21" s="1"/>
  <c r="E15" i="21"/>
  <c r="H15" i="21" s="1"/>
  <c r="E14" i="21"/>
  <c r="H14" i="21" s="1"/>
  <c r="E13" i="21"/>
  <c r="H13" i="21" s="1"/>
  <c r="E12" i="21"/>
  <c r="H12" i="21" s="1"/>
  <c r="E11" i="21"/>
  <c r="H11" i="21" s="1"/>
  <c r="E10" i="21"/>
  <c r="H10" i="21" s="1"/>
  <c r="I9" i="21"/>
  <c r="J9" i="21" s="1"/>
  <c r="K9" i="21" s="1"/>
  <c r="E9" i="21"/>
  <c r="H9" i="21" s="1"/>
  <c r="E8" i="21"/>
  <c r="H8" i="21" s="1"/>
  <c r="E7" i="21"/>
  <c r="H7" i="21" s="1"/>
  <c r="E6" i="21"/>
  <c r="H6" i="21" s="1"/>
  <c r="I5" i="21"/>
  <c r="J5" i="21" s="1"/>
  <c r="K5" i="21" s="1"/>
  <c r="E5" i="21"/>
  <c r="H5" i="21" s="1"/>
  <c r="E4" i="21"/>
  <c r="H4" i="21" s="1"/>
  <c r="J94" i="21" l="1"/>
  <c r="K94" i="21" s="1"/>
  <c r="I13" i="21"/>
  <c r="J13" i="21" s="1"/>
  <c r="K13" i="21" s="1"/>
  <c r="J78" i="21"/>
  <c r="K78" i="21" s="1"/>
  <c r="L102" i="21"/>
  <c r="M102" i="21" s="1"/>
  <c r="H138" i="21"/>
  <c r="L138" i="21" s="1"/>
  <c r="M138" i="21" s="1"/>
  <c r="L144" i="21"/>
  <c r="M144" i="21" s="1"/>
  <c r="I158" i="21"/>
  <c r="I172" i="21"/>
  <c r="H231" i="21"/>
  <c r="H245" i="21"/>
  <c r="L245" i="21" s="1"/>
  <c r="M245" i="21" s="1"/>
  <c r="I250" i="21"/>
  <c r="I21" i="21"/>
  <c r="J21" i="21" s="1"/>
  <c r="K21" i="21" s="1"/>
  <c r="J86" i="21"/>
  <c r="K86" i="21" s="1"/>
  <c r="I134" i="21"/>
  <c r="L134" i="21" s="1"/>
  <c r="M134" i="21" s="1"/>
  <c r="I159" i="21"/>
  <c r="I163" i="21"/>
  <c r="I180" i="21"/>
  <c r="J180" i="21" s="1"/>
  <c r="K180" i="21" s="1"/>
  <c r="H251" i="21"/>
  <c r="H262" i="21"/>
  <c r="H270" i="21"/>
  <c r="L270" i="21" s="1"/>
  <c r="M270" i="21" s="1"/>
  <c r="H278" i="21"/>
  <c r="L278" i="21" s="1"/>
  <c r="M278" i="21" s="1"/>
  <c r="H286" i="21"/>
  <c r="L286" i="21" s="1"/>
  <c r="M286" i="21" s="1"/>
  <c r="H294" i="21"/>
  <c r="H302" i="21"/>
  <c r="H310" i="21"/>
  <c r="J310" i="21" s="1"/>
  <c r="K310" i="21" s="1"/>
  <c r="H86" i="21"/>
  <c r="H114" i="21"/>
  <c r="H156" i="21"/>
  <c r="L156" i="21" s="1"/>
  <c r="M156" i="21" s="1"/>
  <c r="I168" i="21"/>
  <c r="L168" i="21" s="1"/>
  <c r="M168" i="21" s="1"/>
  <c r="H200" i="21"/>
  <c r="J200" i="21" s="1"/>
  <c r="K200" i="21" s="1"/>
  <c r="H208" i="21"/>
  <c r="H216" i="21"/>
  <c r="H224" i="21"/>
  <c r="H233" i="21"/>
  <c r="J233" i="21" s="1"/>
  <c r="K233" i="21" s="1"/>
  <c r="H242" i="21"/>
  <c r="H258" i="21"/>
  <c r="I17" i="21"/>
  <c r="J17" i="21" s="1"/>
  <c r="K17" i="21" s="1"/>
  <c r="I67" i="21"/>
  <c r="H94" i="21"/>
  <c r="L94" i="21" s="1"/>
  <c r="M94" i="21" s="1"/>
  <c r="H115" i="21"/>
  <c r="J115" i="21" s="1"/>
  <c r="K115" i="21" s="1"/>
  <c r="H142" i="21"/>
  <c r="H147" i="21"/>
  <c r="H152" i="21"/>
  <c r="I160" i="21"/>
  <c r="L160" i="21" s="1"/>
  <c r="M160" i="21" s="1"/>
  <c r="I176" i="21"/>
  <c r="L176" i="21" s="1"/>
  <c r="M176" i="21" s="1"/>
  <c r="H249" i="21"/>
  <c r="J249" i="21" s="1"/>
  <c r="K249" i="21" s="1"/>
  <c r="I263" i="21"/>
  <c r="I271" i="21"/>
  <c r="I279" i="21"/>
  <c r="I287" i="21"/>
  <c r="I295" i="21"/>
  <c r="I303" i="21"/>
  <c r="I311" i="21"/>
  <c r="L311" i="21" s="1"/>
  <c r="M311" i="21" s="1"/>
  <c r="I161" i="21"/>
  <c r="J161" i="21" s="1"/>
  <c r="K161" i="21" s="1"/>
  <c r="I184" i="21"/>
  <c r="I206" i="21"/>
  <c r="I214" i="21"/>
  <c r="I222" i="21"/>
  <c r="J239" i="21"/>
  <c r="K239" i="21" s="1"/>
  <c r="H255" i="21"/>
  <c r="J255" i="21" s="1"/>
  <c r="K255" i="21" s="1"/>
  <c r="H264" i="21"/>
  <c r="H272" i="21"/>
  <c r="L272" i="21" s="1"/>
  <c r="M272" i="21" s="1"/>
  <c r="H280" i="21"/>
  <c r="H288" i="21"/>
  <c r="H296" i="21"/>
  <c r="H304" i="21"/>
  <c r="H312" i="21"/>
  <c r="J112" i="21"/>
  <c r="K112" i="21" s="1"/>
  <c r="J147" i="21"/>
  <c r="K147" i="21" s="1"/>
  <c r="L147" i="21"/>
  <c r="M147" i="21" s="1"/>
  <c r="L78" i="21"/>
  <c r="M78" i="21" s="1"/>
  <c r="L86" i="21"/>
  <c r="M86" i="21" s="1"/>
  <c r="I112" i="21"/>
  <c r="L112" i="21" s="1"/>
  <c r="M112" i="21" s="1"/>
  <c r="I126" i="21"/>
  <c r="I136" i="21"/>
  <c r="L152" i="21"/>
  <c r="M152" i="21" s="1"/>
  <c r="I202" i="21"/>
  <c r="J202" i="21" s="1"/>
  <c r="K202" i="21" s="1"/>
  <c r="I210" i="21"/>
  <c r="J210" i="21" s="1"/>
  <c r="K210" i="21" s="1"/>
  <c r="I218" i="21"/>
  <c r="I226" i="21"/>
  <c r="I253" i="21"/>
  <c r="I267" i="21"/>
  <c r="L267" i="21" s="1"/>
  <c r="M267" i="21" s="1"/>
  <c r="I275" i="21"/>
  <c r="L275" i="21" s="1"/>
  <c r="M275" i="21" s="1"/>
  <c r="I283" i="21"/>
  <c r="L283" i="21" s="1"/>
  <c r="M283" i="21" s="1"/>
  <c r="I291" i="21"/>
  <c r="L291" i="21" s="1"/>
  <c r="M291" i="21" s="1"/>
  <c r="I299" i="21"/>
  <c r="L299" i="21" s="1"/>
  <c r="M299" i="21" s="1"/>
  <c r="I307" i="21"/>
  <c r="L50" i="21"/>
  <c r="M50" i="21" s="1"/>
  <c r="L91" i="21"/>
  <c r="M91" i="21" s="1"/>
  <c r="H107" i="21"/>
  <c r="J107" i="21" s="1"/>
  <c r="K107" i="21" s="1"/>
  <c r="J110" i="21"/>
  <c r="K110" i="21" s="1"/>
  <c r="L115" i="21"/>
  <c r="M115" i="21" s="1"/>
  <c r="L120" i="21"/>
  <c r="M120" i="21" s="1"/>
  <c r="J123" i="21"/>
  <c r="K123" i="21" s="1"/>
  <c r="H130" i="21"/>
  <c r="J130" i="21" s="1"/>
  <c r="K130" i="21" s="1"/>
  <c r="H139" i="21"/>
  <c r="J139" i="21" s="1"/>
  <c r="K139" i="21" s="1"/>
  <c r="I145" i="21"/>
  <c r="I162" i="21"/>
  <c r="L162" i="21" s="1"/>
  <c r="M162" i="21" s="1"/>
  <c r="H203" i="21"/>
  <c r="L203" i="21" s="1"/>
  <c r="M203" i="21" s="1"/>
  <c r="H211" i="21"/>
  <c r="L211" i="21" s="1"/>
  <c r="M211" i="21" s="1"/>
  <c r="H219" i="21"/>
  <c r="J219" i="21" s="1"/>
  <c r="K219" i="21" s="1"/>
  <c r="H227" i="21"/>
  <c r="J227" i="21" s="1"/>
  <c r="K227" i="21" s="1"/>
  <c r="J229" i="21"/>
  <c r="K229" i="21" s="1"/>
  <c r="H237" i="21"/>
  <c r="L237" i="21" s="1"/>
  <c r="M237" i="21" s="1"/>
  <c r="H268" i="21"/>
  <c r="L268" i="21" s="1"/>
  <c r="M268" i="21" s="1"/>
  <c r="H276" i="21"/>
  <c r="L276" i="21" s="1"/>
  <c r="M276" i="21" s="1"/>
  <c r="H284" i="21"/>
  <c r="J284" i="21" s="1"/>
  <c r="K284" i="21" s="1"/>
  <c r="H292" i="21"/>
  <c r="J292" i="21" s="1"/>
  <c r="K292" i="21" s="1"/>
  <c r="H300" i="21"/>
  <c r="J300" i="21" s="1"/>
  <c r="K300" i="21" s="1"/>
  <c r="H308" i="21"/>
  <c r="J308" i="21" s="1"/>
  <c r="K308" i="21" s="1"/>
  <c r="I4" i="21"/>
  <c r="I8" i="21"/>
  <c r="I12" i="21"/>
  <c r="I16" i="21"/>
  <c r="I20" i="21"/>
  <c r="I24" i="21"/>
  <c r="I28" i="21"/>
  <c r="I33" i="21"/>
  <c r="J33" i="21" s="1"/>
  <c r="K33" i="21" s="1"/>
  <c r="L36" i="21"/>
  <c r="M36" i="21" s="1"/>
  <c r="I42" i="21"/>
  <c r="I60" i="21"/>
  <c r="I65" i="21"/>
  <c r="H80" i="21"/>
  <c r="J80" i="21" s="1"/>
  <c r="K80" i="21" s="1"/>
  <c r="H85" i="21"/>
  <c r="L85" i="21" s="1"/>
  <c r="M85" i="21" s="1"/>
  <c r="H88" i="21"/>
  <c r="L88" i="21" s="1"/>
  <c r="M88" i="21" s="1"/>
  <c r="H99" i="21"/>
  <c r="J99" i="21" s="1"/>
  <c r="K99" i="21" s="1"/>
  <c r="I113" i="21"/>
  <c r="J120" i="21"/>
  <c r="K120" i="21" s="1"/>
  <c r="L137" i="21"/>
  <c r="M137" i="21" s="1"/>
  <c r="I143" i="21"/>
  <c r="I166" i="21"/>
  <c r="I169" i="21"/>
  <c r="J169" i="21" s="1"/>
  <c r="K169" i="21" s="1"/>
  <c r="I173" i="21"/>
  <c r="L173" i="21" s="1"/>
  <c r="M173" i="21" s="1"/>
  <c r="I177" i="21"/>
  <c r="I181" i="21"/>
  <c r="I185" i="21"/>
  <c r="I189" i="21"/>
  <c r="L189" i="21" s="1"/>
  <c r="M189" i="21" s="1"/>
  <c r="N189" i="21" s="1"/>
  <c r="I193" i="21"/>
  <c r="L193" i="21" s="1"/>
  <c r="M193" i="21" s="1"/>
  <c r="I197" i="21"/>
  <c r="L197" i="21" s="1"/>
  <c r="M197" i="21" s="1"/>
  <c r="H243" i="21"/>
  <c r="J243" i="21" s="1"/>
  <c r="K243" i="21" s="1"/>
  <c r="H247" i="21"/>
  <c r="J247" i="21" s="1"/>
  <c r="K247" i="21" s="1"/>
  <c r="J93" i="21"/>
  <c r="K93" i="21" s="1"/>
  <c r="I34" i="21"/>
  <c r="I52" i="21"/>
  <c r="I57" i="21"/>
  <c r="J57" i="21" s="1"/>
  <c r="K57" i="21" s="1"/>
  <c r="H69" i="21"/>
  <c r="L69" i="21" s="1"/>
  <c r="M69" i="21" s="1"/>
  <c r="H81" i="21"/>
  <c r="J81" i="21" s="1"/>
  <c r="K81" i="21" s="1"/>
  <c r="H89" i="21"/>
  <c r="L89" i="21" s="1"/>
  <c r="M89" i="21" s="1"/>
  <c r="H93" i="21"/>
  <c r="L93" i="21" s="1"/>
  <c r="M93" i="21" s="1"/>
  <c r="H96" i="21"/>
  <c r="J101" i="21"/>
  <c r="K101" i="21" s="1"/>
  <c r="I108" i="21"/>
  <c r="J108" i="21" s="1"/>
  <c r="K108" i="21" s="1"/>
  <c r="L114" i="21"/>
  <c r="M114" i="21" s="1"/>
  <c r="I121" i="21"/>
  <c r="H131" i="21"/>
  <c r="J131" i="21" s="1"/>
  <c r="K131" i="21" s="1"/>
  <c r="H155" i="21"/>
  <c r="L155" i="21" s="1"/>
  <c r="M155" i="21" s="1"/>
  <c r="L164" i="21"/>
  <c r="M164" i="21" s="1"/>
  <c r="I170" i="21"/>
  <c r="I174" i="21"/>
  <c r="I178" i="21"/>
  <c r="J178" i="21" s="1"/>
  <c r="K178" i="21" s="1"/>
  <c r="I182" i="21"/>
  <c r="J182" i="21" s="1"/>
  <c r="K182" i="21" s="1"/>
  <c r="I186" i="21"/>
  <c r="L186" i="21" s="1"/>
  <c r="M186" i="21" s="1"/>
  <c r="I190" i="21"/>
  <c r="I194" i="21"/>
  <c r="J194" i="21" s="1"/>
  <c r="K194" i="21" s="1"/>
  <c r="I198" i="21"/>
  <c r="H204" i="21"/>
  <c r="H212" i="21"/>
  <c r="L212" i="21" s="1"/>
  <c r="M212" i="21" s="1"/>
  <c r="H220" i="21"/>
  <c r="L220" i="21" s="1"/>
  <c r="M220" i="21" s="1"/>
  <c r="H228" i="21"/>
  <c r="J228" i="21" s="1"/>
  <c r="K228" i="21" s="1"/>
  <c r="H241" i="21"/>
  <c r="J241" i="21" s="1"/>
  <c r="K241" i="21" s="1"/>
  <c r="H269" i="21"/>
  <c r="J269" i="21" s="1"/>
  <c r="K269" i="21" s="1"/>
  <c r="H277" i="21"/>
  <c r="J277" i="21" s="1"/>
  <c r="K277" i="21" s="1"/>
  <c r="H285" i="21"/>
  <c r="H293" i="21"/>
  <c r="H301" i="21"/>
  <c r="L301" i="21" s="1"/>
  <c r="M301" i="21" s="1"/>
  <c r="H309" i="21"/>
  <c r="J309" i="21" s="1"/>
  <c r="K309" i="21" s="1"/>
  <c r="L130" i="21"/>
  <c r="M130" i="21" s="1"/>
  <c r="J128" i="21"/>
  <c r="K128" i="21" s="1"/>
  <c r="J144" i="21"/>
  <c r="K144" i="21" s="1"/>
  <c r="L5" i="21"/>
  <c r="M5" i="21" s="1"/>
  <c r="L9" i="21"/>
  <c r="M9" i="21" s="1"/>
  <c r="N215" i="21" s="1"/>
  <c r="L13" i="21"/>
  <c r="M13" i="21" s="1"/>
  <c r="L17" i="21"/>
  <c r="M17" i="21" s="1"/>
  <c r="N120" i="21" s="1"/>
  <c r="L25" i="21"/>
  <c r="M25" i="21" s="1"/>
  <c r="I44" i="21"/>
  <c r="I49" i="21"/>
  <c r="J49" i="21" s="1"/>
  <c r="K49" i="21" s="1"/>
  <c r="I58" i="21"/>
  <c r="H97" i="21"/>
  <c r="J97" i="21" s="1"/>
  <c r="K97" i="21" s="1"/>
  <c r="H109" i="21"/>
  <c r="J109" i="21" s="1"/>
  <c r="K109" i="21" s="1"/>
  <c r="H119" i="21"/>
  <c r="L119" i="21" s="1"/>
  <c r="M119" i="21" s="1"/>
  <c r="I171" i="21"/>
  <c r="L171" i="21" s="1"/>
  <c r="M171" i="21" s="1"/>
  <c r="I175" i="21"/>
  <c r="J175" i="21" s="1"/>
  <c r="K175" i="21" s="1"/>
  <c r="I179" i="21"/>
  <c r="I183" i="21"/>
  <c r="I187" i="21"/>
  <c r="L187" i="21" s="1"/>
  <c r="M187" i="21" s="1"/>
  <c r="I191" i="21"/>
  <c r="J191" i="21" s="1"/>
  <c r="K191" i="21" s="1"/>
  <c r="I195" i="21"/>
  <c r="L195" i="21" s="1"/>
  <c r="M195" i="21" s="1"/>
  <c r="I199" i="21"/>
  <c r="H235" i="21"/>
  <c r="J235" i="21" s="1"/>
  <c r="K235" i="21" s="1"/>
  <c r="H257" i="21"/>
  <c r="I71" i="21"/>
  <c r="H71" i="21"/>
  <c r="L73" i="21"/>
  <c r="M73" i="21" s="1"/>
  <c r="J77" i="21"/>
  <c r="K77" i="21" s="1"/>
  <c r="L96" i="21"/>
  <c r="M96" i="21" s="1"/>
  <c r="L104" i="21"/>
  <c r="M104" i="21" s="1"/>
  <c r="I7" i="21"/>
  <c r="I27" i="21"/>
  <c r="I62" i="21"/>
  <c r="I79" i="21"/>
  <c r="H79" i="21"/>
  <c r="I87" i="21"/>
  <c r="H87" i="21"/>
  <c r="I90" i="21"/>
  <c r="H90" i="21"/>
  <c r="I105" i="21"/>
  <c r="H105" i="21"/>
  <c r="I132" i="21"/>
  <c r="H132" i="21"/>
  <c r="I19" i="21"/>
  <c r="I23" i="21"/>
  <c r="I30" i="21"/>
  <c r="I35" i="21"/>
  <c r="L41" i="21"/>
  <c r="M41" i="21" s="1"/>
  <c r="I43" i="21"/>
  <c r="L49" i="21"/>
  <c r="M49" i="21" s="1"/>
  <c r="I51" i="21"/>
  <c r="I59" i="21"/>
  <c r="I68" i="21"/>
  <c r="H68" i="21"/>
  <c r="L75" i="21"/>
  <c r="M75" i="21" s="1"/>
  <c r="L83" i="21"/>
  <c r="M83" i="21" s="1"/>
  <c r="H127" i="21"/>
  <c r="I127" i="21"/>
  <c r="I38" i="21"/>
  <c r="I6" i="21"/>
  <c r="I10" i="21"/>
  <c r="I14" i="21"/>
  <c r="I18" i="21"/>
  <c r="I22" i="21"/>
  <c r="I26" i="21"/>
  <c r="I32" i="21"/>
  <c r="I40" i="21"/>
  <c r="I48" i="21"/>
  <c r="I56" i="21"/>
  <c r="I64" i="21"/>
  <c r="I66" i="21"/>
  <c r="I74" i="21"/>
  <c r="H74" i="21"/>
  <c r="I76" i="21"/>
  <c r="H76" i="21"/>
  <c r="L108" i="21"/>
  <c r="M108" i="21" s="1"/>
  <c r="L124" i="21"/>
  <c r="M124" i="21" s="1"/>
  <c r="J124" i="21"/>
  <c r="K124" i="21" s="1"/>
  <c r="L142" i="21"/>
  <c r="M142" i="21" s="1"/>
  <c r="J142" i="21"/>
  <c r="K142" i="21" s="1"/>
  <c r="I46" i="21"/>
  <c r="I29" i="21"/>
  <c r="I37" i="21"/>
  <c r="I45" i="21"/>
  <c r="I53" i="21"/>
  <c r="I61" i="21"/>
  <c r="H72" i="21"/>
  <c r="L72" i="21" s="1"/>
  <c r="M72" i="21" s="1"/>
  <c r="I82" i="21"/>
  <c r="H82" i="21"/>
  <c r="L125" i="21"/>
  <c r="M125" i="21" s="1"/>
  <c r="I11" i="21"/>
  <c r="I15" i="21"/>
  <c r="I95" i="21"/>
  <c r="H95" i="21"/>
  <c r="I98" i="21"/>
  <c r="H98" i="21"/>
  <c r="I103" i="21"/>
  <c r="H103" i="21"/>
  <c r="L111" i="21"/>
  <c r="M111" i="21" s="1"/>
  <c r="J111" i="21"/>
  <c r="K111" i="21" s="1"/>
  <c r="I117" i="21"/>
  <c r="H117" i="21"/>
  <c r="I149" i="21"/>
  <c r="H149" i="21"/>
  <c r="I54" i="21"/>
  <c r="I31" i="21"/>
  <c r="I39" i="21"/>
  <c r="I47" i="21"/>
  <c r="I55" i="21"/>
  <c r="I63" i="21"/>
  <c r="J69" i="21"/>
  <c r="K69" i="21" s="1"/>
  <c r="I118" i="21"/>
  <c r="H118" i="21"/>
  <c r="I140" i="21"/>
  <c r="H140" i="21"/>
  <c r="I154" i="21"/>
  <c r="H154" i="21"/>
  <c r="L183" i="21"/>
  <c r="M183" i="21" s="1"/>
  <c r="J183" i="21"/>
  <c r="K183" i="21" s="1"/>
  <c r="J162" i="21"/>
  <c r="K162" i="21" s="1"/>
  <c r="J96" i="21"/>
  <c r="K96" i="21" s="1"/>
  <c r="J104" i="21"/>
  <c r="K104" i="21" s="1"/>
  <c r="J114" i="21"/>
  <c r="K114" i="21" s="1"/>
  <c r="L129" i="21"/>
  <c r="M129" i="21" s="1"/>
  <c r="H133" i="21"/>
  <c r="L133" i="21" s="1"/>
  <c r="M133" i="21" s="1"/>
  <c r="I135" i="21"/>
  <c r="J137" i="21"/>
  <c r="K137" i="21" s="1"/>
  <c r="H141" i="21"/>
  <c r="L141" i="21" s="1"/>
  <c r="M141" i="21" s="1"/>
  <c r="J152" i="21"/>
  <c r="K152" i="21" s="1"/>
  <c r="L188" i="21"/>
  <c r="M188" i="21" s="1"/>
  <c r="J188" i="21"/>
  <c r="K188" i="21" s="1"/>
  <c r="L150" i="21"/>
  <c r="M150" i="21" s="1"/>
  <c r="J150" i="21"/>
  <c r="K150" i="21" s="1"/>
  <c r="J155" i="21"/>
  <c r="K155" i="21" s="1"/>
  <c r="I148" i="21"/>
  <c r="H148" i="21"/>
  <c r="L158" i="21"/>
  <c r="M158" i="21" s="1"/>
  <c r="J158" i="21"/>
  <c r="K158" i="21" s="1"/>
  <c r="H84" i="21"/>
  <c r="H92" i="21"/>
  <c r="H100" i="21"/>
  <c r="H106" i="21"/>
  <c r="J106" i="21" s="1"/>
  <c r="K106" i="21" s="1"/>
  <c r="L107" i="21"/>
  <c r="M107" i="21" s="1"/>
  <c r="L110" i="21"/>
  <c r="M110" i="21" s="1"/>
  <c r="I116" i="21"/>
  <c r="H122" i="21"/>
  <c r="J122" i="21" s="1"/>
  <c r="K122" i="21" s="1"/>
  <c r="L123" i="21"/>
  <c r="M123" i="21" s="1"/>
  <c r="H125" i="21"/>
  <c r="J125" i="21" s="1"/>
  <c r="K125" i="21" s="1"/>
  <c r="I151" i="21"/>
  <c r="L174" i="21"/>
  <c r="M174" i="21" s="1"/>
  <c r="J174" i="21"/>
  <c r="K174" i="21" s="1"/>
  <c r="L196" i="21"/>
  <c r="M196" i="21" s="1"/>
  <c r="J196" i="21"/>
  <c r="K196" i="21" s="1"/>
  <c r="L199" i="21"/>
  <c r="M199" i="21" s="1"/>
  <c r="J199" i="21"/>
  <c r="K199" i="21" s="1"/>
  <c r="L172" i="21"/>
  <c r="M172" i="21" s="1"/>
  <c r="J172" i="21"/>
  <c r="K172" i="21" s="1"/>
  <c r="L210" i="21"/>
  <c r="M210" i="21" s="1"/>
  <c r="L226" i="21"/>
  <c r="M226" i="21" s="1"/>
  <c r="J226" i="21"/>
  <c r="K226" i="21" s="1"/>
  <c r="L235" i="21"/>
  <c r="M235" i="21" s="1"/>
  <c r="L217" i="21"/>
  <c r="M217" i="21" s="1"/>
  <c r="J217" i="21"/>
  <c r="K217" i="21" s="1"/>
  <c r="H232" i="21"/>
  <c r="I232" i="21"/>
  <c r="L175" i="21"/>
  <c r="M175" i="21" s="1"/>
  <c r="L184" i="21"/>
  <c r="M184" i="21" s="1"/>
  <c r="J184" i="21"/>
  <c r="K184" i="21" s="1"/>
  <c r="H146" i="21"/>
  <c r="J146" i="21" s="1"/>
  <c r="K146" i="21" s="1"/>
  <c r="H153" i="21"/>
  <c r="J153" i="21" s="1"/>
  <c r="K153" i="21" s="1"/>
  <c r="L157" i="21"/>
  <c r="M157" i="21" s="1"/>
  <c r="L163" i="21"/>
  <c r="M163" i="21" s="1"/>
  <c r="J163" i="21"/>
  <c r="K163" i="21" s="1"/>
  <c r="L165" i="21"/>
  <c r="M165" i="21" s="1"/>
  <c r="J165" i="21"/>
  <c r="K165" i="21" s="1"/>
  <c r="L180" i="21"/>
  <c r="M180" i="21" s="1"/>
  <c r="N180" i="21" s="1"/>
  <c r="L218" i="21"/>
  <c r="M218" i="21" s="1"/>
  <c r="J218" i="21"/>
  <c r="K218" i="21" s="1"/>
  <c r="J157" i="21"/>
  <c r="K157" i="21" s="1"/>
  <c r="L190" i="21"/>
  <c r="M190" i="21" s="1"/>
  <c r="J190" i="21"/>
  <c r="K190" i="21" s="1"/>
  <c r="L198" i="21"/>
  <c r="M198" i="21" s="1"/>
  <c r="J198" i="21"/>
  <c r="K198" i="21" s="1"/>
  <c r="L207" i="21"/>
  <c r="M207" i="21" s="1"/>
  <c r="J207" i="21"/>
  <c r="K207" i="21" s="1"/>
  <c r="L209" i="21"/>
  <c r="M209" i="21" s="1"/>
  <c r="J209" i="21"/>
  <c r="K209" i="21" s="1"/>
  <c r="L225" i="21"/>
  <c r="M225" i="21" s="1"/>
  <c r="J225" i="21"/>
  <c r="K225" i="21" s="1"/>
  <c r="L215" i="21"/>
  <c r="M215" i="21" s="1"/>
  <c r="J215" i="21"/>
  <c r="K215" i="21" s="1"/>
  <c r="L223" i="21"/>
  <c r="M223" i="21" s="1"/>
  <c r="J223" i="21"/>
  <c r="K223" i="21" s="1"/>
  <c r="L234" i="21"/>
  <c r="M234" i="21" s="1"/>
  <c r="J234" i="21"/>
  <c r="K234" i="21" s="1"/>
  <c r="L258" i="21"/>
  <c r="M258" i="21" s="1"/>
  <c r="J258" i="21"/>
  <c r="K258" i="21" s="1"/>
  <c r="L310" i="21"/>
  <c r="M310" i="21" s="1"/>
  <c r="L177" i="21"/>
  <c r="M177" i="21" s="1"/>
  <c r="J177" i="21"/>
  <c r="K177" i="21" s="1"/>
  <c r="L185" i="21"/>
  <c r="M185" i="21" s="1"/>
  <c r="J185" i="21"/>
  <c r="K185" i="21" s="1"/>
  <c r="J193" i="21"/>
  <c r="K193" i="21" s="1"/>
  <c r="L206" i="21"/>
  <c r="M206" i="21" s="1"/>
  <c r="J206" i="21"/>
  <c r="K206" i="21" s="1"/>
  <c r="I230" i="21"/>
  <c r="H230" i="21"/>
  <c r="I240" i="21"/>
  <c r="H240" i="21"/>
  <c r="L242" i="21"/>
  <c r="M242" i="21" s="1"/>
  <c r="J242" i="21"/>
  <c r="K242" i="21" s="1"/>
  <c r="I248" i="21"/>
  <c r="H248" i="21"/>
  <c r="L250" i="21"/>
  <c r="M250" i="21" s="1"/>
  <c r="J250" i="21"/>
  <c r="K250" i="21" s="1"/>
  <c r="I256" i="21"/>
  <c r="H256" i="21"/>
  <c r="L259" i="21"/>
  <c r="M259" i="21" s="1"/>
  <c r="J259" i="21"/>
  <c r="K259" i="21" s="1"/>
  <c r="L179" i="21"/>
  <c r="M179" i="21" s="1"/>
  <c r="J179" i="21"/>
  <c r="K179" i="21" s="1"/>
  <c r="L201" i="21"/>
  <c r="M201" i="21" s="1"/>
  <c r="J201" i="21"/>
  <c r="K201" i="21" s="1"/>
  <c r="L205" i="21"/>
  <c r="M205" i="21" s="1"/>
  <c r="J205" i="21"/>
  <c r="K205" i="21" s="1"/>
  <c r="L214" i="21"/>
  <c r="M214" i="21" s="1"/>
  <c r="J214" i="21"/>
  <c r="K214" i="21" s="1"/>
  <c r="L222" i="21"/>
  <c r="M222" i="21" s="1"/>
  <c r="J222" i="21"/>
  <c r="K222" i="21" s="1"/>
  <c r="L251" i="21"/>
  <c r="M251" i="21" s="1"/>
  <c r="J251" i="21"/>
  <c r="K251" i="21" s="1"/>
  <c r="L257" i="21"/>
  <c r="M257" i="21" s="1"/>
  <c r="L192" i="21"/>
  <c r="M192" i="21" s="1"/>
  <c r="J192" i="21"/>
  <c r="K192" i="21" s="1"/>
  <c r="L227" i="21"/>
  <c r="M227" i="21" s="1"/>
  <c r="L231" i="21"/>
  <c r="M231" i="21" s="1"/>
  <c r="N231" i="21" s="1"/>
  <c r="J231" i="21"/>
  <c r="K231" i="21" s="1"/>
  <c r="L238" i="21"/>
  <c r="M238" i="21" s="1"/>
  <c r="J238" i="21"/>
  <c r="K238" i="21" s="1"/>
  <c r="L181" i="21"/>
  <c r="M181" i="21" s="1"/>
  <c r="J181" i="21"/>
  <c r="K181" i="21" s="1"/>
  <c r="L204" i="21"/>
  <c r="M204" i="21" s="1"/>
  <c r="N307" i="21" s="1"/>
  <c r="J204" i="21"/>
  <c r="K204" i="21" s="1"/>
  <c r="L208" i="21"/>
  <c r="M208" i="21" s="1"/>
  <c r="J208" i="21"/>
  <c r="K208" i="21" s="1"/>
  <c r="L216" i="21"/>
  <c r="M216" i="21" s="1"/>
  <c r="J216" i="21"/>
  <c r="K216" i="21" s="1"/>
  <c r="L224" i="21"/>
  <c r="M224" i="21" s="1"/>
  <c r="J224" i="21"/>
  <c r="K224" i="21" s="1"/>
  <c r="I236" i="21"/>
  <c r="I246" i="21"/>
  <c r="I254" i="21"/>
  <c r="J257" i="21"/>
  <c r="K257" i="21" s="1"/>
  <c r="I260" i="21"/>
  <c r="J167" i="21"/>
  <c r="K167" i="21" s="1"/>
  <c r="L170" i="21"/>
  <c r="M170" i="21" s="1"/>
  <c r="J170" i="21"/>
  <c r="K170" i="21" s="1"/>
  <c r="L178" i="21"/>
  <c r="M178" i="21" s="1"/>
  <c r="L194" i="21"/>
  <c r="M194" i="21" s="1"/>
  <c r="L213" i="21"/>
  <c r="M213" i="21" s="1"/>
  <c r="J213" i="21"/>
  <c r="K213" i="21" s="1"/>
  <c r="L221" i="21"/>
  <c r="M221" i="21" s="1"/>
  <c r="J221" i="21"/>
  <c r="K221" i="21" s="1"/>
  <c r="I244" i="21"/>
  <c r="I252" i="21"/>
  <c r="L255" i="21"/>
  <c r="M255" i="21" s="1"/>
  <c r="L239" i="21"/>
  <c r="M239" i="21" s="1"/>
  <c r="L233" i="21"/>
  <c r="M233" i="21" s="1"/>
  <c r="L241" i="21"/>
  <c r="M241" i="21" s="1"/>
  <c r="L262" i="21"/>
  <c r="M262" i="21" s="1"/>
  <c r="J262" i="21"/>
  <c r="K262" i="21" s="1"/>
  <c r="L264" i="21"/>
  <c r="M264" i="21" s="1"/>
  <c r="J264" i="21"/>
  <c r="K264" i="21" s="1"/>
  <c r="L266" i="21"/>
  <c r="M266" i="21" s="1"/>
  <c r="J266" i="21"/>
  <c r="K266" i="21" s="1"/>
  <c r="J270" i="21"/>
  <c r="K270" i="21" s="1"/>
  <c r="J272" i="21"/>
  <c r="K272" i="21" s="1"/>
  <c r="L274" i="21"/>
  <c r="M274" i="21" s="1"/>
  <c r="J274" i="21"/>
  <c r="K274" i="21" s="1"/>
  <c r="L280" i="21"/>
  <c r="M280" i="21" s="1"/>
  <c r="J280" i="21"/>
  <c r="K280" i="21" s="1"/>
  <c r="L282" i="21"/>
  <c r="M282" i="21" s="1"/>
  <c r="J282" i="21"/>
  <c r="K282" i="21" s="1"/>
  <c r="L288" i="21"/>
  <c r="M288" i="21" s="1"/>
  <c r="J288" i="21"/>
  <c r="K288" i="21" s="1"/>
  <c r="L290" i="21"/>
  <c r="M290" i="21" s="1"/>
  <c r="J290" i="21"/>
  <c r="K290" i="21" s="1"/>
  <c r="L292" i="21"/>
  <c r="M292" i="21" s="1"/>
  <c r="L294" i="21"/>
  <c r="M294" i="21" s="1"/>
  <c r="J294" i="21"/>
  <c r="K294" i="21" s="1"/>
  <c r="L296" i="21"/>
  <c r="M296" i="21" s="1"/>
  <c r="J296" i="21"/>
  <c r="K296" i="21" s="1"/>
  <c r="L298" i="21"/>
  <c r="M298" i="21" s="1"/>
  <c r="J298" i="21"/>
  <c r="K298" i="21" s="1"/>
  <c r="L300" i="21"/>
  <c r="M300" i="21" s="1"/>
  <c r="L302" i="21"/>
  <c r="M302" i="21" s="1"/>
  <c r="J302" i="21"/>
  <c r="K302" i="21" s="1"/>
  <c r="L304" i="21"/>
  <c r="M304" i="21" s="1"/>
  <c r="J304" i="21"/>
  <c r="K304" i="21" s="1"/>
  <c r="L306" i="21"/>
  <c r="M306" i="21" s="1"/>
  <c r="J306" i="21"/>
  <c r="K306" i="21" s="1"/>
  <c r="L308" i="21"/>
  <c r="M308" i="21" s="1"/>
  <c r="H261" i="21"/>
  <c r="J261" i="21" s="1"/>
  <c r="K261" i="21" s="1"/>
  <c r="L263" i="21"/>
  <c r="M263" i="21" s="1"/>
  <c r="J263" i="21"/>
  <c r="K263" i="21" s="1"/>
  <c r="L265" i="21"/>
  <c r="M265" i="21" s="1"/>
  <c r="J265" i="21"/>
  <c r="K265" i="21" s="1"/>
  <c r="L269" i="21"/>
  <c r="M269" i="21" s="1"/>
  <c r="L271" i="21"/>
  <c r="M271" i="21" s="1"/>
  <c r="J271" i="21"/>
  <c r="K271" i="21" s="1"/>
  <c r="L273" i="21"/>
  <c r="M273" i="21" s="1"/>
  <c r="J273" i="21"/>
  <c r="K273" i="21" s="1"/>
  <c r="L277" i="21"/>
  <c r="M277" i="21" s="1"/>
  <c r="L279" i="21"/>
  <c r="M279" i="21" s="1"/>
  <c r="J279" i="21"/>
  <c r="K279" i="21" s="1"/>
  <c r="L281" i="21"/>
  <c r="M281" i="21" s="1"/>
  <c r="J281" i="21"/>
  <c r="K281" i="21" s="1"/>
  <c r="L285" i="21"/>
  <c r="M285" i="21" s="1"/>
  <c r="J285" i="21"/>
  <c r="K285" i="21" s="1"/>
  <c r="L287" i="21"/>
  <c r="M287" i="21" s="1"/>
  <c r="J287" i="21"/>
  <c r="K287" i="21" s="1"/>
  <c r="L289" i="21"/>
  <c r="M289" i="21" s="1"/>
  <c r="J289" i="21"/>
  <c r="K289" i="21" s="1"/>
  <c r="L293" i="21"/>
  <c r="M293" i="21" s="1"/>
  <c r="J293" i="21"/>
  <c r="K293" i="21" s="1"/>
  <c r="L295" i="21"/>
  <c r="M295" i="21" s="1"/>
  <c r="J295" i="21"/>
  <c r="K295" i="21" s="1"/>
  <c r="L297" i="21"/>
  <c r="M297" i="21" s="1"/>
  <c r="J297" i="21"/>
  <c r="K297" i="21" s="1"/>
  <c r="J301" i="21"/>
  <c r="K301" i="21" s="1"/>
  <c r="L303" i="21"/>
  <c r="M303" i="21" s="1"/>
  <c r="J303" i="21"/>
  <c r="K303" i="21" s="1"/>
  <c r="L305" i="21"/>
  <c r="M305" i="21" s="1"/>
  <c r="J305" i="21"/>
  <c r="K305" i="21" s="1"/>
  <c r="L307" i="21"/>
  <c r="M307" i="21" s="1"/>
  <c r="J307" i="21"/>
  <c r="K307" i="21" s="1"/>
  <c r="L312" i="21"/>
  <c r="M312" i="21" s="1"/>
  <c r="J312" i="21"/>
  <c r="K312" i="21" s="1"/>
  <c r="J176" i="21" l="1"/>
  <c r="K176" i="21" s="1"/>
  <c r="J134" i="21"/>
  <c r="K134" i="21" s="1"/>
  <c r="J278" i="21"/>
  <c r="K278" i="21" s="1"/>
  <c r="L309" i="21"/>
  <c r="M309" i="21" s="1"/>
  <c r="J286" i="21"/>
  <c r="K286" i="21" s="1"/>
  <c r="L200" i="21"/>
  <c r="M200" i="21" s="1"/>
  <c r="N200" i="21" s="1"/>
  <c r="J160" i="21"/>
  <c r="K160" i="21" s="1"/>
  <c r="J276" i="21"/>
  <c r="K276" i="21" s="1"/>
  <c r="J268" i="21"/>
  <c r="K268" i="21" s="1"/>
  <c r="L249" i="21"/>
  <c r="M249" i="21" s="1"/>
  <c r="J189" i="21"/>
  <c r="K189" i="21" s="1"/>
  <c r="L33" i="21"/>
  <c r="M33" i="21" s="1"/>
  <c r="L99" i="21"/>
  <c r="M99" i="21" s="1"/>
  <c r="L182" i="21"/>
  <c r="M182" i="21" s="1"/>
  <c r="N172" i="21"/>
  <c r="J311" i="21"/>
  <c r="K311" i="21" s="1"/>
  <c r="L284" i="21"/>
  <c r="M284" i="21" s="1"/>
  <c r="J171" i="21"/>
  <c r="K171" i="21" s="1"/>
  <c r="J212" i="21"/>
  <c r="K212" i="21" s="1"/>
  <c r="L161" i="21"/>
  <c r="M161" i="21" s="1"/>
  <c r="L109" i="21"/>
  <c r="M109" i="21" s="1"/>
  <c r="N70" i="21"/>
  <c r="J245" i="21"/>
  <c r="K245" i="21" s="1"/>
  <c r="J67" i="21"/>
  <c r="K67" i="21" s="1"/>
  <c r="L67" i="21"/>
  <c r="M67" i="21" s="1"/>
  <c r="J275" i="21"/>
  <c r="K275" i="21" s="1"/>
  <c r="J267" i="21"/>
  <c r="K267" i="21" s="1"/>
  <c r="J168" i="21"/>
  <c r="K168" i="21" s="1"/>
  <c r="L57" i="21"/>
  <c r="M57" i="21" s="1"/>
  <c r="N284" i="21"/>
  <c r="L191" i="21"/>
  <c r="M191" i="21" s="1"/>
  <c r="N191" i="21" s="1"/>
  <c r="L153" i="21"/>
  <c r="M153" i="21" s="1"/>
  <c r="L80" i="21"/>
  <c r="M80" i="21" s="1"/>
  <c r="J138" i="21"/>
  <c r="K138" i="21" s="1"/>
  <c r="L21" i="21"/>
  <c r="M21" i="21" s="1"/>
  <c r="N227" i="21" s="1"/>
  <c r="L97" i="21"/>
  <c r="M97" i="21" s="1"/>
  <c r="J156" i="21"/>
  <c r="K156" i="21" s="1"/>
  <c r="L159" i="21"/>
  <c r="M159" i="21" s="1"/>
  <c r="J159" i="21"/>
  <c r="K159" i="21" s="1"/>
  <c r="N211" i="21"/>
  <c r="N108" i="21"/>
  <c r="N94" i="21"/>
  <c r="N197" i="21"/>
  <c r="N308" i="21"/>
  <c r="L24" i="21"/>
  <c r="M24" i="21" s="1"/>
  <c r="J24" i="21"/>
  <c r="K24" i="21" s="1"/>
  <c r="L121" i="21"/>
  <c r="M121" i="21" s="1"/>
  <c r="J121" i="21"/>
  <c r="K121" i="21" s="1"/>
  <c r="L166" i="21"/>
  <c r="M166" i="21" s="1"/>
  <c r="J166" i="21"/>
  <c r="K166" i="21" s="1"/>
  <c r="L20" i="21"/>
  <c r="M20" i="21" s="1"/>
  <c r="N226" i="21" s="1"/>
  <c r="J20" i="21"/>
  <c r="K20" i="21" s="1"/>
  <c r="J197" i="21"/>
  <c r="K197" i="21" s="1"/>
  <c r="J211" i="21"/>
  <c r="K211" i="21" s="1"/>
  <c r="L243" i="21"/>
  <c r="M243" i="21" s="1"/>
  <c r="L228" i="21"/>
  <c r="M228" i="21" s="1"/>
  <c r="L202" i="21"/>
  <c r="M202" i="21" s="1"/>
  <c r="L169" i="21"/>
  <c r="M169" i="21" s="1"/>
  <c r="N17" i="21"/>
  <c r="N291" i="21"/>
  <c r="N5" i="21"/>
  <c r="J58" i="21"/>
  <c r="K58" i="21" s="1"/>
  <c r="L58" i="21"/>
  <c r="M58" i="21" s="1"/>
  <c r="L143" i="21"/>
  <c r="M143" i="21" s="1"/>
  <c r="J143" i="21"/>
  <c r="K143" i="21" s="1"/>
  <c r="J65" i="21"/>
  <c r="K65" i="21" s="1"/>
  <c r="L65" i="21"/>
  <c r="M65" i="21" s="1"/>
  <c r="N65" i="21" s="1"/>
  <c r="L16" i="21"/>
  <c r="M16" i="21" s="1"/>
  <c r="N119" i="21" s="1"/>
  <c r="J16" i="21"/>
  <c r="K16" i="21" s="1"/>
  <c r="J237" i="21"/>
  <c r="K237" i="21" s="1"/>
  <c r="J173" i="21"/>
  <c r="K173" i="21" s="1"/>
  <c r="L219" i="21"/>
  <c r="M219" i="21" s="1"/>
  <c r="J119" i="21"/>
  <c r="K119" i="21" s="1"/>
  <c r="N297" i="21"/>
  <c r="J195" i="21"/>
  <c r="K195" i="21" s="1"/>
  <c r="J220" i="21"/>
  <c r="K220" i="21" s="1"/>
  <c r="J88" i="21"/>
  <c r="K88" i="21" s="1"/>
  <c r="J52" i="21"/>
  <c r="K52" i="21" s="1"/>
  <c r="L52" i="21"/>
  <c r="M52" i="21" s="1"/>
  <c r="N258" i="21" s="1"/>
  <c r="J60" i="21"/>
  <c r="K60" i="21" s="1"/>
  <c r="L60" i="21"/>
  <c r="M60" i="21" s="1"/>
  <c r="N60" i="21" s="1"/>
  <c r="L12" i="21"/>
  <c r="M12" i="21" s="1"/>
  <c r="N218" i="21" s="1"/>
  <c r="J12" i="21"/>
  <c r="K12" i="21" s="1"/>
  <c r="J145" i="21"/>
  <c r="K145" i="21" s="1"/>
  <c r="L145" i="21"/>
  <c r="M145" i="21" s="1"/>
  <c r="J136" i="21"/>
  <c r="K136" i="21" s="1"/>
  <c r="L136" i="21"/>
  <c r="M136" i="21" s="1"/>
  <c r="N136" i="21" s="1"/>
  <c r="L131" i="21"/>
  <c r="M131" i="21" s="1"/>
  <c r="L247" i="21"/>
  <c r="M247" i="21" s="1"/>
  <c r="N144" i="21" s="1"/>
  <c r="N222" i="21"/>
  <c r="N112" i="21"/>
  <c r="N77" i="21"/>
  <c r="J44" i="21"/>
  <c r="K44" i="21" s="1"/>
  <c r="L44" i="21"/>
  <c r="M44" i="21" s="1"/>
  <c r="N250" i="21" s="1"/>
  <c r="J34" i="21"/>
  <c r="K34" i="21" s="1"/>
  <c r="L34" i="21"/>
  <c r="M34" i="21" s="1"/>
  <c r="J42" i="21"/>
  <c r="K42" i="21" s="1"/>
  <c r="L42" i="21"/>
  <c r="M42" i="21" s="1"/>
  <c r="L8" i="21"/>
  <c r="M8" i="21" s="1"/>
  <c r="N214" i="21" s="1"/>
  <c r="J8" i="21"/>
  <c r="K8" i="21" s="1"/>
  <c r="J85" i="21"/>
  <c r="K85" i="21" s="1"/>
  <c r="L253" i="21"/>
  <c r="M253" i="21" s="1"/>
  <c r="J253" i="21"/>
  <c r="K253" i="21" s="1"/>
  <c r="J126" i="21"/>
  <c r="K126" i="21" s="1"/>
  <c r="L126" i="21"/>
  <c r="M126" i="21" s="1"/>
  <c r="N86" i="21"/>
  <c r="N299" i="21"/>
  <c r="J203" i="21"/>
  <c r="K203" i="21" s="1"/>
  <c r="N204" i="21"/>
  <c r="J113" i="21"/>
  <c r="K113" i="21" s="1"/>
  <c r="L113" i="21"/>
  <c r="M113" i="21" s="1"/>
  <c r="L4" i="21"/>
  <c r="M4" i="21" s="1"/>
  <c r="N4" i="21" s="1"/>
  <c r="J4" i="21"/>
  <c r="K4" i="21" s="1"/>
  <c r="J89" i="21"/>
  <c r="K89" i="21" s="1"/>
  <c r="L139" i="21"/>
  <c r="M139" i="21" s="1"/>
  <c r="N139" i="21" s="1"/>
  <c r="J133" i="21"/>
  <c r="K133" i="21" s="1"/>
  <c r="J28" i="21"/>
  <c r="K28" i="21" s="1"/>
  <c r="L28" i="21"/>
  <c r="M28" i="21" s="1"/>
  <c r="N170" i="21"/>
  <c r="J186" i="21"/>
  <c r="K186" i="21" s="1"/>
  <c r="J299" i="21"/>
  <c r="K299" i="21" s="1"/>
  <c r="J291" i="21"/>
  <c r="K291" i="21" s="1"/>
  <c r="J283" i="21"/>
  <c r="K283" i="21" s="1"/>
  <c r="J187" i="21"/>
  <c r="K187" i="21" s="1"/>
  <c r="L261" i="21"/>
  <c r="M261" i="21" s="1"/>
  <c r="J141" i="21"/>
  <c r="K141" i="21" s="1"/>
  <c r="N124" i="21"/>
  <c r="L81" i="21"/>
  <c r="M81" i="21" s="1"/>
  <c r="N287" i="21" s="1"/>
  <c r="J55" i="21"/>
  <c r="K55" i="21" s="1"/>
  <c r="L55" i="21"/>
  <c r="M55" i="21" s="1"/>
  <c r="J45" i="21"/>
  <c r="K45" i="21" s="1"/>
  <c r="L45" i="21"/>
  <c r="M45" i="21" s="1"/>
  <c r="L87" i="21"/>
  <c r="M87" i="21" s="1"/>
  <c r="J87" i="21"/>
  <c r="K87" i="21" s="1"/>
  <c r="N12" i="21"/>
  <c r="N58" i="21"/>
  <c r="L146" i="21"/>
  <c r="M146" i="21" s="1"/>
  <c r="J47" i="21"/>
  <c r="K47" i="21" s="1"/>
  <c r="L47" i="21"/>
  <c r="M47" i="21" s="1"/>
  <c r="L15" i="21"/>
  <c r="M15" i="21" s="1"/>
  <c r="J15" i="21"/>
  <c r="K15" i="21" s="1"/>
  <c r="N300" i="21"/>
  <c r="J37" i="21"/>
  <c r="K37" i="21" s="1"/>
  <c r="L37" i="21"/>
  <c r="M37" i="21" s="1"/>
  <c r="J48" i="21"/>
  <c r="K48" i="21" s="1"/>
  <c r="L48" i="21"/>
  <c r="M48" i="21" s="1"/>
  <c r="L6" i="21"/>
  <c r="M6" i="21" s="1"/>
  <c r="J6" i="21"/>
  <c r="K6" i="21" s="1"/>
  <c r="N289" i="21"/>
  <c r="N186" i="21"/>
  <c r="N83" i="21"/>
  <c r="N52" i="21"/>
  <c r="L132" i="21"/>
  <c r="M132" i="21" s="1"/>
  <c r="J132" i="21"/>
  <c r="K132" i="21" s="1"/>
  <c r="N310" i="21"/>
  <c r="N104" i="21"/>
  <c r="N207" i="21"/>
  <c r="N292" i="21"/>
  <c r="N283" i="21"/>
  <c r="L140" i="21"/>
  <c r="M140" i="21" s="1"/>
  <c r="J140" i="21"/>
  <c r="K140" i="21" s="1"/>
  <c r="N295" i="21"/>
  <c r="N192" i="21"/>
  <c r="N89" i="21"/>
  <c r="J39" i="21"/>
  <c r="K39" i="21" s="1"/>
  <c r="L39" i="21"/>
  <c r="M39" i="21" s="1"/>
  <c r="L11" i="21"/>
  <c r="M11" i="21" s="1"/>
  <c r="J11" i="21"/>
  <c r="K11" i="21" s="1"/>
  <c r="J29" i="21"/>
  <c r="K29" i="21" s="1"/>
  <c r="L29" i="21"/>
  <c r="M29" i="21" s="1"/>
  <c r="L76" i="21"/>
  <c r="M76" i="21" s="1"/>
  <c r="J76" i="21"/>
  <c r="K76" i="21" s="1"/>
  <c r="J40" i="21"/>
  <c r="K40" i="21" s="1"/>
  <c r="L40" i="21"/>
  <c r="M40" i="21" s="1"/>
  <c r="N281" i="21"/>
  <c r="N178" i="21"/>
  <c r="N75" i="21"/>
  <c r="J51" i="21"/>
  <c r="K51" i="21" s="1"/>
  <c r="L51" i="21"/>
  <c r="M51" i="21" s="1"/>
  <c r="L79" i="21"/>
  <c r="M79" i="21" s="1"/>
  <c r="J79" i="21"/>
  <c r="K79" i="21" s="1"/>
  <c r="N302" i="21"/>
  <c r="N199" i="21"/>
  <c r="N96" i="21"/>
  <c r="N181" i="21"/>
  <c r="L230" i="21"/>
  <c r="M230" i="21" s="1"/>
  <c r="J230" i="21"/>
  <c r="K230" i="21" s="1"/>
  <c r="L135" i="21"/>
  <c r="M135" i="21" s="1"/>
  <c r="J135" i="21"/>
  <c r="K135" i="21" s="1"/>
  <c r="L260" i="21"/>
  <c r="M260" i="21" s="1"/>
  <c r="J260" i="21"/>
  <c r="K260" i="21" s="1"/>
  <c r="J46" i="21"/>
  <c r="K46" i="21" s="1"/>
  <c r="L46" i="21"/>
  <c r="M46" i="21" s="1"/>
  <c r="L122" i="21"/>
  <c r="M122" i="21" s="1"/>
  <c r="L127" i="21"/>
  <c r="M127" i="21" s="1"/>
  <c r="J127" i="21"/>
  <c r="K127" i="21" s="1"/>
  <c r="N69" i="21"/>
  <c r="N255" i="21"/>
  <c r="N152" i="21"/>
  <c r="N49" i="21"/>
  <c r="J30" i="21"/>
  <c r="K30" i="21" s="1"/>
  <c r="L30" i="21"/>
  <c r="M30" i="21" s="1"/>
  <c r="L105" i="21"/>
  <c r="M105" i="21" s="1"/>
  <c r="J105" i="21"/>
  <c r="K105" i="21" s="1"/>
  <c r="N275" i="21"/>
  <c r="J62" i="21"/>
  <c r="K62" i="21" s="1"/>
  <c r="L62" i="21"/>
  <c r="M62" i="21" s="1"/>
  <c r="N196" i="21"/>
  <c r="N85" i="21"/>
  <c r="L248" i="21"/>
  <c r="M248" i="21" s="1"/>
  <c r="J248" i="21"/>
  <c r="K248" i="21" s="1"/>
  <c r="N223" i="21"/>
  <c r="L252" i="21"/>
  <c r="M252" i="21" s="1"/>
  <c r="J252" i="21"/>
  <c r="K252" i="21" s="1"/>
  <c r="L151" i="21"/>
  <c r="M151" i="21" s="1"/>
  <c r="J151" i="21"/>
  <c r="K151" i="21" s="1"/>
  <c r="L100" i="21"/>
  <c r="M100" i="21" s="1"/>
  <c r="J100" i="21"/>
  <c r="K100" i="21" s="1"/>
  <c r="N286" i="21"/>
  <c r="N183" i="21"/>
  <c r="N80" i="21"/>
  <c r="J31" i="21"/>
  <c r="K31" i="21" s="1"/>
  <c r="L31" i="21"/>
  <c r="M31" i="21" s="1"/>
  <c r="L149" i="21"/>
  <c r="M149" i="21" s="1"/>
  <c r="J149" i="21"/>
  <c r="K149" i="21" s="1"/>
  <c r="L103" i="21"/>
  <c r="M103" i="21" s="1"/>
  <c r="J103" i="21"/>
  <c r="K103" i="21" s="1"/>
  <c r="L82" i="21"/>
  <c r="M82" i="21" s="1"/>
  <c r="J82" i="21"/>
  <c r="K82" i="21" s="1"/>
  <c r="J32" i="21"/>
  <c r="K32" i="21" s="1"/>
  <c r="L32" i="21"/>
  <c r="M32" i="21" s="1"/>
  <c r="L92" i="21"/>
  <c r="M92" i="21" s="1"/>
  <c r="J92" i="21"/>
  <c r="K92" i="21" s="1"/>
  <c r="L148" i="21"/>
  <c r="M148" i="21" s="1"/>
  <c r="J148" i="21"/>
  <c r="K148" i="21" s="1"/>
  <c r="N173" i="21"/>
  <c r="J54" i="21"/>
  <c r="K54" i="21" s="1"/>
  <c r="L54" i="21"/>
  <c r="M54" i="21" s="1"/>
  <c r="N102" i="21"/>
  <c r="N25" i="21"/>
  <c r="L74" i="21"/>
  <c r="M74" i="21" s="1"/>
  <c r="J74" i="21"/>
  <c r="K74" i="21" s="1"/>
  <c r="L26" i="21"/>
  <c r="M26" i="21" s="1"/>
  <c r="J26" i="21"/>
  <c r="K26" i="21" s="1"/>
  <c r="J38" i="21"/>
  <c r="K38" i="21" s="1"/>
  <c r="L38" i="21"/>
  <c r="M38" i="21" s="1"/>
  <c r="J43" i="21"/>
  <c r="K43" i="21" s="1"/>
  <c r="L43" i="21"/>
  <c r="M43" i="21" s="1"/>
  <c r="N305" i="21"/>
  <c r="N202" i="21"/>
  <c r="N99" i="21"/>
  <c r="N107" i="21"/>
  <c r="N188" i="21"/>
  <c r="J56" i="21"/>
  <c r="K56" i="21" s="1"/>
  <c r="L56" i="21"/>
  <c r="M56" i="21" s="1"/>
  <c r="L10" i="21"/>
  <c r="M10" i="21" s="1"/>
  <c r="J10" i="21"/>
  <c r="K10" i="21" s="1"/>
  <c r="L244" i="21"/>
  <c r="M244" i="21" s="1"/>
  <c r="J244" i="21"/>
  <c r="K244" i="21" s="1"/>
  <c r="L254" i="21"/>
  <c r="M254" i="21" s="1"/>
  <c r="J254" i="21"/>
  <c r="K254" i="21" s="1"/>
  <c r="L84" i="21"/>
  <c r="M84" i="21" s="1"/>
  <c r="J84" i="21"/>
  <c r="K84" i="21" s="1"/>
  <c r="N276" i="21"/>
  <c r="N9" i="21"/>
  <c r="L117" i="21"/>
  <c r="M117" i="21" s="1"/>
  <c r="J117" i="21"/>
  <c r="K117" i="21" s="1"/>
  <c r="L98" i="21"/>
  <c r="M98" i="21" s="1"/>
  <c r="J98" i="21"/>
  <c r="K98" i="21" s="1"/>
  <c r="N205" i="21"/>
  <c r="N278" i="21"/>
  <c r="N175" i="21"/>
  <c r="N72" i="21"/>
  <c r="J72" i="21"/>
  <c r="K72" i="21" s="1"/>
  <c r="L22" i="21"/>
  <c r="M22" i="21" s="1"/>
  <c r="J22" i="21"/>
  <c r="K22" i="21" s="1"/>
  <c r="L68" i="21"/>
  <c r="M68" i="21" s="1"/>
  <c r="J68" i="21"/>
  <c r="K68" i="21" s="1"/>
  <c r="N41" i="21"/>
  <c r="N67" i="21"/>
  <c r="L27" i="21"/>
  <c r="M27" i="21" s="1"/>
  <c r="J27" i="21"/>
  <c r="K27" i="21" s="1"/>
  <c r="N91" i="21"/>
  <c r="N279" i="21"/>
  <c r="N176" i="21"/>
  <c r="N73" i="21"/>
  <c r="N16" i="21"/>
  <c r="N263" i="21"/>
  <c r="N160" i="21"/>
  <c r="N57" i="21"/>
  <c r="L246" i="21"/>
  <c r="M246" i="21" s="1"/>
  <c r="J246" i="21"/>
  <c r="K246" i="21" s="1"/>
  <c r="L256" i="21"/>
  <c r="M256" i="21" s="1"/>
  <c r="N256" i="21" s="1"/>
  <c r="J256" i="21"/>
  <c r="K256" i="21" s="1"/>
  <c r="L240" i="21"/>
  <c r="M240" i="21" s="1"/>
  <c r="J240" i="21"/>
  <c r="K240" i="21" s="1"/>
  <c r="L106" i="21"/>
  <c r="M106" i="21" s="1"/>
  <c r="J66" i="21"/>
  <c r="K66" i="21" s="1"/>
  <c r="L66" i="21"/>
  <c r="M66" i="21" s="1"/>
  <c r="L18" i="21"/>
  <c r="M18" i="21" s="1"/>
  <c r="J18" i="21"/>
  <c r="K18" i="21" s="1"/>
  <c r="N128" i="21"/>
  <c r="N97" i="21"/>
  <c r="J35" i="21"/>
  <c r="K35" i="21" s="1"/>
  <c r="L35" i="21"/>
  <c r="M35" i="21" s="1"/>
  <c r="L23" i="21"/>
  <c r="M23" i="21" s="1"/>
  <c r="J23" i="21"/>
  <c r="K23" i="21" s="1"/>
  <c r="L90" i="21"/>
  <c r="M90" i="21" s="1"/>
  <c r="J90" i="21"/>
  <c r="K90" i="21" s="1"/>
  <c r="N273" i="21"/>
  <c r="L7" i="21"/>
  <c r="M7" i="21" s="1"/>
  <c r="J7" i="21"/>
  <c r="K7" i="21" s="1"/>
  <c r="N194" i="21"/>
  <c r="N161" i="21"/>
  <c r="L154" i="21"/>
  <c r="M154" i="21" s="1"/>
  <c r="J154" i="21"/>
  <c r="K154" i="21" s="1"/>
  <c r="N93" i="21"/>
  <c r="J61" i="21"/>
  <c r="K61" i="21" s="1"/>
  <c r="L61" i="21"/>
  <c r="M61" i="21" s="1"/>
  <c r="L236" i="21"/>
  <c r="M236" i="21" s="1"/>
  <c r="J236" i="21"/>
  <c r="K236" i="21" s="1"/>
  <c r="N101" i="21"/>
  <c r="N78" i="21"/>
  <c r="L232" i="21"/>
  <c r="M232" i="21" s="1"/>
  <c r="J232" i="21"/>
  <c r="K232" i="21" s="1"/>
  <c r="L116" i="21"/>
  <c r="M116" i="21" s="1"/>
  <c r="J116" i="21"/>
  <c r="K116" i="21" s="1"/>
  <c r="J118" i="21"/>
  <c r="K118" i="21" s="1"/>
  <c r="L118" i="21"/>
  <c r="M118" i="21" s="1"/>
  <c r="J63" i="21"/>
  <c r="K63" i="21" s="1"/>
  <c r="L63" i="21"/>
  <c r="M63" i="21" s="1"/>
  <c r="L95" i="21"/>
  <c r="M95" i="21" s="1"/>
  <c r="J95" i="21"/>
  <c r="K95" i="21" s="1"/>
  <c r="J53" i="21"/>
  <c r="K53" i="21" s="1"/>
  <c r="L53" i="21"/>
  <c r="M53" i="21" s="1"/>
  <c r="J64" i="21"/>
  <c r="K64" i="21" s="1"/>
  <c r="L64" i="21"/>
  <c r="M64" i="21" s="1"/>
  <c r="L14" i="21"/>
  <c r="M14" i="21" s="1"/>
  <c r="J14" i="21"/>
  <c r="K14" i="21" s="1"/>
  <c r="J59" i="21"/>
  <c r="K59" i="21" s="1"/>
  <c r="L59" i="21"/>
  <c r="M59" i="21" s="1"/>
  <c r="L19" i="21"/>
  <c r="M19" i="21" s="1"/>
  <c r="J19" i="21"/>
  <c r="K19" i="21" s="1"/>
  <c r="N264" i="21"/>
  <c r="L71" i="21"/>
  <c r="M71" i="21" s="1"/>
  <c r="J71" i="21"/>
  <c r="K71" i="21" s="1"/>
  <c r="N81" i="21" l="1"/>
  <c r="N115" i="21"/>
  <c r="N8" i="21"/>
  <c r="N21" i="21"/>
  <c r="N210" i="21"/>
  <c r="N88" i="21"/>
  <c r="N131" i="21"/>
  <c r="N303" i="21"/>
  <c r="N184" i="21"/>
  <c r="N111" i="21"/>
  <c r="N294" i="21"/>
  <c r="N155" i="21"/>
  <c r="N247" i="21"/>
  <c r="N234" i="21"/>
  <c r="N266" i="21"/>
  <c r="N123" i="21"/>
  <c r="N20" i="21"/>
  <c r="N168" i="21"/>
  <c r="N28" i="21"/>
  <c r="N163" i="21"/>
  <c r="N242" i="21"/>
  <c r="N147" i="21"/>
  <c r="N271" i="21"/>
  <c r="N44" i="21"/>
  <c r="N239" i="21"/>
  <c r="N36" i="21"/>
  <c r="N33" i="21"/>
  <c r="N241" i="21"/>
  <c r="N138" i="21"/>
  <c r="N35" i="21"/>
  <c r="N312" i="21"/>
  <c r="N209" i="21"/>
  <c r="N106" i="21"/>
  <c r="N171" i="21"/>
  <c r="N274" i="21"/>
  <c r="N68" i="21"/>
  <c r="N187" i="21"/>
  <c r="N290" i="21"/>
  <c r="N84" i="21"/>
  <c r="N185" i="21"/>
  <c r="N288" i="21"/>
  <c r="N82" i="21"/>
  <c r="N293" i="21"/>
  <c r="N190" i="21"/>
  <c r="N87" i="21"/>
  <c r="N219" i="21"/>
  <c r="N116" i="21"/>
  <c r="N13" i="21"/>
  <c r="N217" i="21"/>
  <c r="N114" i="21"/>
  <c r="N11" i="21"/>
  <c r="N50" i="21"/>
  <c r="N221" i="21"/>
  <c r="N118" i="21"/>
  <c r="N15" i="21"/>
  <c r="N213" i="21"/>
  <c r="N110" i="21"/>
  <c r="N7" i="21"/>
  <c r="N233" i="21"/>
  <c r="N130" i="21"/>
  <c r="N27" i="21"/>
  <c r="N304" i="21"/>
  <c r="N201" i="21"/>
  <c r="N98" i="21"/>
  <c r="N309" i="21"/>
  <c r="N206" i="21"/>
  <c r="N103" i="21"/>
  <c r="N42" i="21"/>
  <c r="N248" i="21"/>
  <c r="N145" i="21"/>
  <c r="N311" i="21"/>
  <c r="N208" i="21"/>
  <c r="N105" i="21"/>
  <c r="N230" i="21"/>
  <c r="N127" i="21"/>
  <c r="N24" i="21"/>
  <c r="N246" i="21"/>
  <c r="N143" i="21"/>
  <c r="N40" i="21"/>
  <c r="N245" i="21"/>
  <c r="N142" i="21"/>
  <c r="N39" i="21"/>
  <c r="N212" i="21"/>
  <c r="N109" i="21"/>
  <c r="N6" i="21"/>
  <c r="N253" i="21"/>
  <c r="N150" i="21"/>
  <c r="N47" i="21"/>
  <c r="N251" i="21"/>
  <c r="N148" i="21"/>
  <c r="N45" i="21"/>
  <c r="N265" i="21"/>
  <c r="N162" i="21"/>
  <c r="N59" i="21"/>
  <c r="N174" i="21"/>
  <c r="N277" i="21"/>
  <c r="N71" i="21"/>
  <c r="N301" i="21"/>
  <c r="N198" i="21"/>
  <c r="N95" i="21"/>
  <c r="N34" i="21"/>
  <c r="N137" i="21"/>
  <c r="N240" i="21"/>
  <c r="N228" i="21"/>
  <c r="N125" i="21"/>
  <c r="N22" i="21"/>
  <c r="N280" i="21"/>
  <c r="N177" i="21"/>
  <c r="N74" i="21"/>
  <c r="N306" i="21"/>
  <c r="N203" i="21"/>
  <c r="N100" i="21"/>
  <c r="N236" i="21"/>
  <c r="N133" i="21"/>
  <c r="N30" i="21"/>
  <c r="N254" i="21"/>
  <c r="N151" i="21"/>
  <c r="N48" i="21"/>
  <c r="N262" i="21"/>
  <c r="N159" i="21"/>
  <c r="N56" i="21"/>
  <c r="N259" i="21"/>
  <c r="N156" i="21"/>
  <c r="N53" i="21"/>
  <c r="N164" i="21"/>
  <c r="N267" i="21"/>
  <c r="N61" i="21"/>
  <c r="N232" i="21"/>
  <c r="N129" i="21"/>
  <c r="N26" i="21"/>
  <c r="N269" i="21"/>
  <c r="N166" i="21"/>
  <c r="N63" i="21"/>
  <c r="N249" i="21"/>
  <c r="N43" i="21"/>
  <c r="N146" i="21"/>
  <c r="N195" i="21"/>
  <c r="N298" i="21"/>
  <c r="N92" i="21"/>
  <c r="N285" i="21"/>
  <c r="N182" i="21"/>
  <c r="N79" i="21"/>
  <c r="N261" i="21"/>
  <c r="N158" i="21"/>
  <c r="N55" i="21"/>
  <c r="N220" i="21"/>
  <c r="N117" i="21"/>
  <c r="N14" i="21"/>
  <c r="N296" i="21"/>
  <c r="N193" i="21"/>
  <c r="N90" i="21"/>
  <c r="N224" i="21"/>
  <c r="N121" i="21"/>
  <c r="N18" i="21"/>
  <c r="N238" i="21"/>
  <c r="N135" i="21"/>
  <c r="N32" i="21"/>
  <c r="N237" i="21"/>
  <c r="N134" i="21"/>
  <c r="N31" i="21"/>
  <c r="N252" i="21"/>
  <c r="N149" i="21"/>
  <c r="N46" i="21"/>
  <c r="N257" i="21"/>
  <c r="N154" i="21"/>
  <c r="N51" i="21"/>
  <c r="N179" i="21"/>
  <c r="N282" i="21"/>
  <c r="N76" i="21"/>
  <c r="N243" i="21"/>
  <c r="N140" i="21"/>
  <c r="N37" i="21"/>
  <c r="N229" i="21"/>
  <c r="N126" i="21"/>
  <c r="N23" i="21"/>
  <c r="N225" i="21"/>
  <c r="N122" i="21"/>
  <c r="N19" i="21"/>
  <c r="N270" i="21"/>
  <c r="N167" i="21"/>
  <c r="N64" i="21"/>
  <c r="N272" i="21"/>
  <c r="N169" i="21"/>
  <c r="N66" i="21"/>
  <c r="N216" i="21"/>
  <c r="N113" i="21"/>
  <c r="N10" i="21"/>
  <c r="N244" i="21"/>
  <c r="N141" i="21"/>
  <c r="N38" i="21"/>
  <c r="N260" i="21"/>
  <c r="N157" i="21"/>
  <c r="N54" i="21"/>
  <c r="N165" i="21"/>
  <c r="N268" i="21"/>
  <c r="N62" i="21"/>
  <c r="N235" i="21"/>
  <c r="N132" i="21"/>
  <c r="N29" i="21"/>
  <c r="N153" i="21"/>
  <c r="K11" i="12" l="1"/>
  <c r="K19" i="12"/>
  <c r="K27" i="12"/>
  <c r="K35" i="12"/>
  <c r="J5" i="12"/>
  <c r="K5" i="12" s="1"/>
  <c r="J6" i="12"/>
  <c r="K6" i="12" s="1"/>
  <c r="J7" i="12"/>
  <c r="K29" i="12" s="1"/>
  <c r="J8" i="12"/>
  <c r="K30" i="12" s="1"/>
  <c r="J9" i="12"/>
  <c r="K31" i="12" s="1"/>
  <c r="J10" i="12"/>
  <c r="K21" i="12" s="1"/>
  <c r="J11" i="12"/>
  <c r="K22" i="12" s="1"/>
  <c r="J12" i="12"/>
  <c r="K23" i="12" s="1"/>
  <c r="J13" i="12"/>
  <c r="K13" i="12" s="1"/>
  <c r="J14" i="12"/>
  <c r="K14" i="12" s="1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4" i="12"/>
  <c r="K4" i="12" s="1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4" i="12"/>
  <c r="K36" i="12" l="1"/>
  <c r="K28" i="12"/>
  <c r="K20" i="12"/>
  <c r="K12" i="12"/>
  <c r="K34" i="12"/>
  <c r="K26" i="12"/>
  <c r="K18" i="12"/>
  <c r="K10" i="12"/>
  <c r="K33" i="12"/>
  <c r="K25" i="12"/>
  <c r="K17" i="12"/>
  <c r="K9" i="12"/>
  <c r="K32" i="12"/>
  <c r="K24" i="12"/>
  <c r="K16" i="12"/>
  <c r="K8" i="12"/>
  <c r="K15" i="12"/>
  <c r="K7" i="12"/>
</calcChain>
</file>

<file path=xl/sharedStrings.xml><?xml version="1.0" encoding="utf-8"?>
<sst xmlns="http://schemas.openxmlformats.org/spreadsheetml/2006/main" count="1413" uniqueCount="200">
  <si>
    <t>N°</t>
  </si>
  <si>
    <t>ID</t>
  </si>
  <si>
    <t>Empresa</t>
  </si>
  <si>
    <t xml:space="preserve">Eficiencia </t>
  </si>
  <si>
    <t xml:space="preserve">Massachusetts Electric Company                                        </t>
  </si>
  <si>
    <t xml:space="preserve">Tampa Electric Company                                                </t>
  </si>
  <si>
    <t xml:space="preserve">Ameren Illinois Company                                               </t>
  </si>
  <si>
    <t xml:space="preserve">WEST PENN POWER COMPANY                                               </t>
  </si>
  <si>
    <t xml:space="preserve">The Empire District Electric Company                                  </t>
  </si>
  <si>
    <t xml:space="preserve">Cheyenne Light, Fuel and Power Company                                </t>
  </si>
  <si>
    <t xml:space="preserve">Indiana Michigan Power Company                                        </t>
  </si>
  <si>
    <t xml:space="preserve">THE POTOMAC EDISON COMPANY                                            </t>
  </si>
  <si>
    <t xml:space="preserve">Cleveland Electric Illuminating Company, The                          </t>
  </si>
  <si>
    <t xml:space="preserve">South Carolina Electric &amp; Gas Company                                 </t>
  </si>
  <si>
    <t xml:space="preserve">Toledo Edison Company, The                                            </t>
  </si>
  <si>
    <t xml:space="preserve">Commonwealth Edison Company                                           </t>
  </si>
  <si>
    <t xml:space="preserve">Atlantic City Electric Company                                        </t>
  </si>
  <si>
    <t xml:space="preserve">UGI Utilities, Inc.                                                   </t>
  </si>
  <si>
    <t xml:space="preserve">Duke Energy Carolinas, LLC                                            </t>
  </si>
  <si>
    <t xml:space="preserve">DTE Electric Company                                                  </t>
  </si>
  <si>
    <t xml:space="preserve">UNS Electric, Inc.                                                    </t>
  </si>
  <si>
    <t xml:space="preserve">Duke Energy Florida, LLC                                              </t>
  </si>
  <si>
    <t xml:space="preserve">Alaska Electric Light and Power Company                               </t>
  </si>
  <si>
    <t xml:space="preserve">Wheeling Power Company                                                </t>
  </si>
  <si>
    <t xml:space="preserve">Duke Energy Ohio, Inc.                                                </t>
  </si>
  <si>
    <t xml:space="preserve">Appalachian Power Company                                             </t>
  </si>
  <si>
    <t xml:space="preserve">Duke Energy Progress, LLC                                             </t>
  </si>
  <si>
    <t>EDECHI</t>
  </si>
  <si>
    <t xml:space="preserve">Duke Energy Indiana, LLC                                              </t>
  </si>
  <si>
    <t xml:space="preserve">El Paso Electric Company                                              </t>
  </si>
  <si>
    <t xml:space="preserve">MDU Resources Group, Inc.                                             </t>
  </si>
  <si>
    <t xml:space="preserve">Puget Sound Energy, Inc.                                              </t>
  </si>
  <si>
    <t xml:space="preserve">Entergy Louisiana, LLC                                                </t>
  </si>
  <si>
    <t xml:space="preserve">Wisconsin Electric Power Company                                      </t>
  </si>
  <si>
    <t>ENSA</t>
  </si>
  <si>
    <t xml:space="preserve">Public Service Company of Oklahoma                                    </t>
  </si>
  <si>
    <t xml:space="preserve">Entergy New Orleans, Inc.                                             </t>
  </si>
  <si>
    <t xml:space="preserve">Green Mountain Power Corp                                             </t>
  </si>
  <si>
    <t xml:space="preserve">Niagara Mohawk Power Corporation                                      </t>
  </si>
  <si>
    <t xml:space="preserve">Entergy Texas, Inc.                                                   </t>
  </si>
  <si>
    <t xml:space="preserve">UNION ELECTRIC COMPANY                                                </t>
  </si>
  <si>
    <t xml:space="preserve">Southwestern Electric Power Company                                   </t>
  </si>
  <si>
    <t xml:space="preserve">Fitchburg Gas and Electric Light Company                              </t>
  </si>
  <si>
    <t xml:space="preserve">Entergy Mississippi, Inc.                                             </t>
  </si>
  <si>
    <t xml:space="preserve">Consumers Energy Company                                              </t>
  </si>
  <si>
    <t xml:space="preserve">Florida Power &amp; Light Company                                         </t>
  </si>
  <si>
    <t xml:space="preserve">Duke Energy Kentucky, Inc.                                            </t>
  </si>
  <si>
    <t xml:space="preserve">Georgia Power Company                                                 </t>
  </si>
  <si>
    <t xml:space="preserve">The United Illuminating Company                                       </t>
  </si>
  <si>
    <t xml:space="preserve">Gulf Power Company                                                    </t>
  </si>
  <si>
    <t xml:space="preserve">Southern Indiana Gas and Electric Company                             </t>
  </si>
  <si>
    <t xml:space="preserve">Indianapolis Power &amp; Light Company                                    </t>
  </si>
  <si>
    <t xml:space="preserve">Kentucky Power Company                                                </t>
  </si>
  <si>
    <t xml:space="preserve">Kentucky Utilities Company                                            </t>
  </si>
  <si>
    <t xml:space="preserve">Wisconsin Public Service Corporation                                  </t>
  </si>
  <si>
    <t xml:space="preserve">Kingsport Power Company                                               </t>
  </si>
  <si>
    <t xml:space="preserve">Sierra Pacific Power Company d/b/a NV Energy                          </t>
  </si>
  <si>
    <t xml:space="preserve">Liberty Utilities (Granite State Electric) Corp.                      </t>
  </si>
  <si>
    <t xml:space="preserve">The Dayton Power and Light Company                                    </t>
  </si>
  <si>
    <t xml:space="preserve">Louisville Gas and Electric Company                                   </t>
  </si>
  <si>
    <t xml:space="preserve">Duquesne Light Company                                                </t>
  </si>
  <si>
    <t xml:space="preserve">Mt. Carmel Public Utility Co                                          </t>
  </si>
  <si>
    <t xml:space="preserve">San Diego Gas &amp; Electric Company                                      </t>
  </si>
  <si>
    <t xml:space="preserve">Nevada Power Company, d/b/a NV Energy                                 </t>
  </si>
  <si>
    <t xml:space="preserve">The Narragansett Electric Company                                     </t>
  </si>
  <si>
    <t xml:space="preserve">New York State Electric &amp; Gas Corporation                             </t>
  </si>
  <si>
    <t xml:space="preserve">Black Hills/Colorado Electric Utility Company, LP                     </t>
  </si>
  <si>
    <t xml:space="preserve">Northern Indiana Public Service Company                               </t>
  </si>
  <si>
    <t xml:space="preserve">Wisconsin Power and Light Company                                     </t>
  </si>
  <si>
    <t xml:space="preserve">Northern States Power Company (Minnesota)                             </t>
  </si>
  <si>
    <t xml:space="preserve">PECO Energy Company                                                   </t>
  </si>
  <si>
    <t xml:space="preserve">Ohio Edison Company                                                   </t>
  </si>
  <si>
    <t xml:space="preserve">Connecticut Light and Power Company, The                              </t>
  </si>
  <si>
    <t xml:space="preserve">Ohio Power Company                                                    </t>
  </si>
  <si>
    <t xml:space="preserve">Idaho Power Company                                                   </t>
  </si>
  <si>
    <t xml:space="preserve">PacifiCorp                                                            </t>
  </si>
  <si>
    <t xml:space="preserve">Rockland Electric Company                                             </t>
  </si>
  <si>
    <t xml:space="preserve">Pennsylvania Power Company                                            </t>
  </si>
  <si>
    <t xml:space="preserve">Upper Peninsula Power Company                                         </t>
  </si>
  <si>
    <t xml:space="preserve">Potomac Electric Power Company                                        </t>
  </si>
  <si>
    <t xml:space="preserve">ALABAMA POWER COMPANY                                                 </t>
  </si>
  <si>
    <t xml:space="preserve">Public Service Company of Colorado                                    </t>
  </si>
  <si>
    <t xml:space="preserve">Rochester Gas and Electric Corporation                                </t>
  </si>
  <si>
    <t xml:space="preserve">Public Service Electric and Gas Company                               </t>
  </si>
  <si>
    <t xml:space="preserve">Metropolitan Edison Company                                           </t>
  </si>
  <si>
    <t xml:space="preserve">Southern California Edison Company                                    </t>
  </si>
  <si>
    <t xml:space="preserve">Unitil Energy Systems, Inc.                                           </t>
  </si>
  <si>
    <t xml:space="preserve">Southwestern Public Service Company                                   </t>
  </si>
  <si>
    <t xml:space="preserve">Jersey Central Power &amp; Light Company                                  </t>
  </si>
  <si>
    <t xml:space="preserve">Superior Water, Light and Power Company                               </t>
  </si>
  <si>
    <t xml:space="preserve">Interstate Power and Light Company                                    </t>
  </si>
  <si>
    <t>EDEMET</t>
  </si>
  <si>
    <t xml:space="preserve">Arizona Public Service Company                                        </t>
  </si>
  <si>
    <t xml:space="preserve">Orange and Rockland Utilities, Inc                                    </t>
  </si>
  <si>
    <t xml:space="preserve">Oklahoma Gas and Electric Company                                     </t>
  </si>
  <si>
    <t xml:space="preserve">Northern States Power Company (Wisconsin)                             </t>
  </si>
  <si>
    <t xml:space="preserve">Pennsylvania Electric Company                                         </t>
  </si>
  <si>
    <t xml:space="preserve">PPL Electric Utilities Corporation                                    </t>
  </si>
  <si>
    <t xml:space="preserve">NSTAR Electric Company                                                </t>
  </si>
  <si>
    <t xml:space="preserve">Entergy Arkansas, Inc.                                                </t>
  </si>
  <si>
    <t xml:space="preserve">Delmarva Power &amp; Light Company                                        </t>
  </si>
  <si>
    <t xml:space="preserve">MONONGAHELA POWER COMPANY                                             </t>
  </si>
  <si>
    <t xml:space="preserve">Portland General Electric Company                                     </t>
  </si>
  <si>
    <t xml:space="preserve">Avista Corporation                                                    </t>
  </si>
  <si>
    <t xml:space="preserve">Cleco Power LLC                                                       </t>
  </si>
  <si>
    <t>Eficiencia</t>
  </si>
  <si>
    <t>NO USAR COMO DATO - CALCULOS ADICIONALES</t>
  </si>
  <si>
    <t>Activos (D+C+AP)</t>
  </si>
  <si>
    <t>Activos C</t>
  </si>
  <si>
    <t>Costos OyM (C)</t>
  </si>
  <si>
    <t>Costos OyM (D)</t>
  </si>
  <si>
    <t>Costos de Administración</t>
  </si>
  <si>
    <t>Venta a Usuarios Propios [MWh]</t>
  </si>
  <si>
    <t>Pérdidas de energía [MWh]</t>
  </si>
  <si>
    <t>Nº de Clientes</t>
  </si>
  <si>
    <t>Venta para reventa [MWh]</t>
  </si>
  <si>
    <t>Demanda Pico [MW]</t>
  </si>
  <si>
    <t>Energia de ingreso [MWh]</t>
  </si>
  <si>
    <t>respondent_ID</t>
  </si>
  <si>
    <t>respondent_name</t>
  </si>
  <si>
    <t>Año</t>
  </si>
  <si>
    <t>Activos_Distr</t>
  </si>
  <si>
    <t>Activos_Com</t>
  </si>
  <si>
    <t>OYM_Com</t>
  </si>
  <si>
    <t>OYM_Distr</t>
  </si>
  <si>
    <t>OYM_Adm</t>
  </si>
  <si>
    <t>Energia_Ventas</t>
  </si>
  <si>
    <t>Energia_Perdidas</t>
  </si>
  <si>
    <t>Clientes_Cant</t>
  </si>
  <si>
    <t>Demanda_Max_Srev</t>
  </si>
  <si>
    <t>SAIDI*Clientes</t>
  </si>
  <si>
    <t>SAIDI</t>
  </si>
  <si>
    <t>SAIFI*Clientes</t>
  </si>
  <si>
    <t>SAIFI</t>
  </si>
  <si>
    <t>Venta_Reventa</t>
  </si>
  <si>
    <t>Demanda_Max</t>
  </si>
  <si>
    <t>Energia_Ingreso</t>
  </si>
  <si>
    <t>Factor_Carga</t>
  </si>
  <si>
    <t>Demanda_Reventa</t>
  </si>
  <si>
    <t>Selección periodo de año a considerar</t>
  </si>
  <si>
    <t>Act_Dist</t>
  </si>
  <si>
    <t>Act_Com</t>
  </si>
  <si>
    <t>OYM_Dist</t>
  </si>
  <si>
    <t>Energia</t>
  </si>
  <si>
    <t>Perdidas</t>
  </si>
  <si>
    <t>Clientes</t>
  </si>
  <si>
    <t>Grupo de Empresas Comparadoras Eficientes (con eficiencias mayores a 85%)</t>
  </si>
  <si>
    <t>Modelo 1</t>
  </si>
  <si>
    <t>Constante</t>
  </si>
  <si>
    <t>R cuadrado total</t>
  </si>
  <si>
    <t xml:space="preserve">Variable Exógena / Variable Endógena </t>
  </si>
  <si>
    <t>AD</t>
  </si>
  <si>
    <t>AC</t>
  </si>
  <si>
    <t>OM</t>
  </si>
  <si>
    <t>COM</t>
  </si>
  <si>
    <t>ADM</t>
  </si>
  <si>
    <t>Variable explicada: lnPE</t>
  </si>
  <si>
    <t>Resultados de las estimaciones de la eficiencia técnica (01/2023)</t>
  </si>
  <si>
    <t>ln Longitud total de red</t>
  </si>
  <si>
    <t>ln Clientes Totales</t>
  </si>
  <si>
    <t>ln Demanda máxima</t>
  </si>
  <si>
    <t>ln Demanda máxima por cliente</t>
  </si>
  <si>
    <t>ln (Clientes/Longitud total de red)</t>
  </si>
  <si>
    <t>ln Long Red Total</t>
  </si>
  <si>
    <t>ln Long Red Total por cliente</t>
  </si>
  <si>
    <t>ln Energia Inyectada</t>
  </si>
  <si>
    <t>COSTO DE ADMINISTRACIÓN</t>
  </si>
  <si>
    <t>COSTO DE COMERCIALIZACIÓN</t>
  </si>
  <si>
    <t>COSTO DE DISTRIBUCIÓN</t>
  </si>
  <si>
    <t>ACTIVO DE COMERCIALIZACIÓN</t>
  </si>
  <si>
    <t>ACTIVO DE DISTRIBUCIÓN</t>
  </si>
  <si>
    <t>COSTOS OPERATIVOS TOTALES</t>
  </si>
  <si>
    <t>INVERSIONES ACUMULADAS TOTALES</t>
  </si>
  <si>
    <t>Concepto</t>
  </si>
  <si>
    <t>Resumen resultados costos estimados con parametros de ecuaciones actuales</t>
  </si>
  <si>
    <t>Prom 2017/2019</t>
  </si>
  <si>
    <t>Long_km_total</t>
  </si>
  <si>
    <t>red_total</t>
  </si>
  <si>
    <t>ln (OM Distribución)</t>
  </si>
  <si>
    <t>ln (OM Comercialización)</t>
  </si>
  <si>
    <t>EnergiaIngresoUsuProp</t>
  </si>
  <si>
    <t>EnergiaPerdidasUsuProp</t>
  </si>
  <si>
    <t>Longitud_de_red_total</t>
  </si>
  <si>
    <t>Longitud_de_red_total_por_cliente</t>
  </si>
  <si>
    <t>PARA PANEL DATA BALANCEADO</t>
  </si>
  <si>
    <t>Para empresas con Perdidas mayores a 6,5% en todos los años del periodo</t>
  </si>
  <si>
    <t>Emp Comp</t>
  </si>
  <si>
    <t xml:space="preserve">ALLETE, Inc.                                                          </t>
  </si>
  <si>
    <t xml:space="preserve">Northwestern Wisconsin Electric Company                               </t>
  </si>
  <si>
    <t xml:space="preserve">Public Service Company of New Mexico                                  </t>
  </si>
  <si>
    <t xml:space="preserve">Tucson Electric Power Company                                         </t>
  </si>
  <si>
    <t>Perd sobre ventas igual o mayor a 6.5%?</t>
  </si>
  <si>
    <t>EnergiaPerdidas_sobre_EI_%</t>
  </si>
  <si>
    <t>Perd sobre En. Inyectada igual o mayor a 6.5%?</t>
  </si>
  <si>
    <t>Empresa-año que cumplen la condición en todo el periodo?</t>
  </si>
  <si>
    <t>VARIABLES PARA EL CALCULO DE LAS EC EF DE PERDIDAS</t>
  </si>
  <si>
    <t>Venta totales de energía [MWh]</t>
  </si>
  <si>
    <t>PerdVentRevent</t>
  </si>
  <si>
    <t>EnergiaPerdidasUsuProp_%</t>
  </si>
  <si>
    <t xml:space="preserve">Public Service Company of New Hampshire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</si>
</sst>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00_-;\-* #,##0.0000_-;_-* &quot;-&quot;??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_-* #,##0.00000_-;\-* #,##0.00000_-;_-* &quot;-&quot;??_-;_-@_-"/>
    <numFmt numFmtId="168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9"/>
      <color theme="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6"/>
      <name val="Calibri"/>
      <family val="2"/>
      <scheme val="minor"/>
    </font>
    <font>
      <sz val="1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E1F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64" fontId="5" fillId="0" borderId="4" xfId="1" applyNumberFormat="1" applyFont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0" fillId="4" borderId="0" xfId="0" applyFill="1"/>
    <xf numFmtId="0" fontId="9" fillId="4" borderId="0" xfId="0" applyFont="1" applyFill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166" fontId="10" fillId="0" borderId="5" xfId="2" applyNumberFormat="1" applyFont="1" applyBorder="1" applyAlignment="1">
      <alignment horizontal="center"/>
    </xf>
    <xf numFmtId="165" fontId="10" fillId="0" borderId="5" xfId="2" applyFont="1" applyBorder="1" applyAlignment="1">
      <alignment horizontal="center"/>
    </xf>
    <xf numFmtId="165" fontId="11" fillId="0" borderId="5" xfId="2" applyFont="1" applyBorder="1" applyAlignment="1">
      <alignment horizontal="center"/>
    </xf>
    <xf numFmtId="165" fontId="10" fillId="0" borderId="5" xfId="0" applyNumberFormat="1" applyFont="1" applyBorder="1"/>
    <xf numFmtId="165" fontId="12" fillId="4" borderId="5" xfId="2" applyFont="1" applyFill="1" applyBorder="1" applyAlignment="1">
      <alignment horizontal="center"/>
    </xf>
    <xf numFmtId="165" fontId="0" fillId="4" borderId="5" xfId="2" applyFont="1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/>
    <xf numFmtId="0" fontId="7" fillId="0" borderId="5" xfId="0" applyFont="1" applyBorder="1"/>
    <xf numFmtId="0" fontId="10" fillId="0" borderId="5" xfId="0" applyFont="1" applyBorder="1" applyAlignment="1">
      <alignment horizontal="center"/>
    </xf>
    <xf numFmtId="0" fontId="11" fillId="0" borderId="5" xfId="0" applyFont="1" applyBorder="1"/>
    <xf numFmtId="166" fontId="0" fillId="0" borderId="5" xfId="2" applyNumberFormat="1" applyFont="1" applyBorder="1"/>
    <xf numFmtId="165" fontId="0" fillId="0" borderId="5" xfId="2" applyFont="1" applyBorder="1"/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4" fillId="0" borderId="4" xfId="0" applyFont="1" applyBorder="1" applyAlignment="1">
      <alignment horizontal="justify" vertical="center"/>
    </xf>
    <xf numFmtId="0" fontId="14" fillId="6" borderId="3" xfId="0" applyFont="1" applyFill="1" applyBorder="1" applyAlignment="1">
      <alignment horizontal="left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right" vertical="center"/>
    </xf>
    <xf numFmtId="0" fontId="16" fillId="6" borderId="3" xfId="0" applyFont="1" applyFill="1" applyBorder="1" applyAlignment="1">
      <alignment horizontal="left" vertical="center"/>
    </xf>
    <xf numFmtId="0" fontId="16" fillId="6" borderId="4" xfId="0" applyFont="1" applyFill="1" applyBorder="1" applyAlignment="1">
      <alignment horizontal="right" vertical="center"/>
    </xf>
    <xf numFmtId="166" fontId="1" fillId="0" borderId="5" xfId="0" applyNumberFormat="1" applyFont="1" applyBorder="1"/>
    <xf numFmtId="164" fontId="0" fillId="0" borderId="0" xfId="1" applyNumberFormat="1" applyFont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vertical="center"/>
    </xf>
    <xf numFmtId="167" fontId="5" fillId="0" borderId="4" xfId="1" applyNumberFormat="1" applyFont="1" applyBorder="1" applyAlignment="1">
      <alignment horizontal="right" vertical="center"/>
    </xf>
    <xf numFmtId="167" fontId="6" fillId="0" borderId="4" xfId="1" applyNumberFormat="1" applyFont="1" applyBorder="1" applyAlignment="1">
      <alignment horizontal="right" vertical="center"/>
    </xf>
    <xf numFmtId="165" fontId="1" fillId="0" borderId="5" xfId="2" applyFont="1" applyBorder="1"/>
    <xf numFmtId="166" fontId="0" fillId="0" borderId="0" xfId="0" applyNumberFormat="1"/>
    <xf numFmtId="0" fontId="20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65" fontId="8" fillId="0" borderId="5" xfId="2" applyFont="1" applyBorder="1" applyAlignment="1">
      <alignment horizontal="center" wrapText="1"/>
    </xf>
    <xf numFmtId="10" fontId="8" fillId="0" borderId="5" xfId="0" applyNumberFormat="1" applyFont="1" applyBorder="1" applyAlignment="1">
      <alignment horizontal="center" wrapText="1"/>
    </xf>
    <xf numFmtId="10" fontId="0" fillId="0" borderId="0" xfId="3" applyNumberFormat="1" applyFont="1"/>
    <xf numFmtId="0" fontId="8" fillId="0" borderId="5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10" fontId="8" fillId="0" borderId="5" xfId="3" applyNumberFormat="1" applyFont="1" applyBorder="1" applyAlignment="1">
      <alignment horizontal="center" wrapText="1"/>
    </xf>
    <xf numFmtId="10" fontId="1" fillId="0" borderId="5" xfId="3" applyNumberFormat="1" applyFont="1" applyBorder="1"/>
    <xf numFmtId="168" fontId="8" fillId="0" borderId="5" xfId="1" applyNumberFormat="1" applyFont="1" applyBorder="1" applyAlignment="1">
      <alignment horizontal="center" wrapText="1"/>
    </xf>
    <xf numFmtId="168" fontId="1" fillId="0" borderId="5" xfId="1" applyNumberFormat="1" applyFont="1" applyBorder="1"/>
    <xf numFmtId="168" fontId="0" fillId="0" borderId="0" xfId="1" applyNumberFormat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164" fontId="1" fillId="0" borderId="0" xfId="1" applyNumberFormat="1" applyFont="1" applyAlignment="1">
      <alignment wrapText="1"/>
    </xf>
    <xf numFmtId="10" fontId="1" fillId="0" borderId="0" xfId="3" applyNumberFormat="1" applyFont="1" applyAlignment="1">
      <alignment wrapText="1"/>
    </xf>
    <xf numFmtId="168" fontId="1" fillId="0" borderId="0" xfId="1" applyNumberFormat="1" applyFont="1" applyAlignment="1">
      <alignment wrapText="1"/>
    </xf>
    <xf numFmtId="0" fontId="0" fillId="0" borderId="0" xfId="0" applyAlignment="1">
      <alignment horizontal="left"/>
    </xf>
    <xf numFmtId="165" fontId="0" fillId="0" borderId="0" xfId="2" applyFont="1"/>
    <xf numFmtId="10" fontId="0" fillId="0" borderId="0" xfId="0" applyNumberFormat="1"/>
    <xf numFmtId="0" fontId="0" fillId="0" borderId="0" xfId="0" applyAlignment="1">
      <alignment horizontal="left" wrapText="1"/>
    </xf>
    <xf numFmtId="165" fontId="0" fillId="0" borderId="0" xfId="2" applyFont="1" applyAlignment="1">
      <alignment wrapText="1"/>
    </xf>
    <xf numFmtId="10" fontId="0" fillId="0" borderId="0" xfId="0" applyNumberFormat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166" fontId="10" fillId="0" borderId="5" xfId="2" applyNumberFormat="1" applyFont="1" applyBorder="1"/>
    <xf numFmtId="166" fontId="10" fillId="0" borderId="5" xfId="0" applyNumberFormat="1" applyFont="1" applyBorder="1"/>
    <xf numFmtId="166" fontId="0" fillId="0" borderId="5" xfId="0" applyNumberFormat="1" applyBorder="1"/>
    <xf numFmtId="10" fontId="0" fillId="0" borderId="5" xfId="3" applyNumberFormat="1" applyFont="1" applyBorder="1"/>
  </cellXfs>
  <cellStyles count="4">
    <cellStyle name="Millares" xfId="1" builtinId="3"/>
    <cellStyle name="Millares 2" xfId="2" xr:uid="{C84A663F-2804-4299-90D2-BA7524226F5E}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Inversión acumulada 2018 - 2020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'[5]Comparativa a Jun2020'!$B$58</c:f>
              <c:strCache>
                <c:ptCount val="1"/>
                <c:pt idx="0">
                  <c:v>Real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'[5]Comparativa a Jun2020'!$C$55:$E$55</c:f>
              <c:strCache>
                <c:ptCount val="3"/>
                <c:pt idx="0">
                  <c:v>Inv. Acum. AD</c:v>
                </c:pt>
                <c:pt idx="1">
                  <c:v>Inv. Acum. AC</c:v>
                </c:pt>
                <c:pt idx="2">
                  <c:v>Inv. Acum. Totales</c:v>
                </c:pt>
              </c:strCache>
            </c:strRef>
          </c:cat>
          <c:val>
            <c:numRef>
              <c:f>'[5]Comparativa a Jun2020'!$C$58:$E$58</c:f>
              <c:numCache>
                <c:formatCode>General</c:formatCode>
                <c:ptCount val="3"/>
                <c:pt idx="0">
                  <c:v>56417967.794105075</c:v>
                </c:pt>
                <c:pt idx="1">
                  <c:v>3556521.7830596045</c:v>
                </c:pt>
                <c:pt idx="2">
                  <c:v>59974489.57716468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7F-442B-A168-D4B951E13B8B}"/>
            </c:ext>
          </c:extLst>
        </c:ser>
        <c:ser>
          <c:idx val="4"/>
          <c:order val="1"/>
          <c:tx>
            <c:strRef>
              <c:f>'[5]Comparativa a Jun2020'!$B$60</c:f>
              <c:strCache>
                <c:ptCount val="1"/>
                <c:pt idx="0">
                  <c:v>Costo Eficiente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'[5]Comparativa a Jun2020'!$C$55:$E$55</c:f>
              <c:strCache>
                <c:ptCount val="3"/>
                <c:pt idx="0">
                  <c:v>Inv. Acum. AD</c:v>
                </c:pt>
                <c:pt idx="1">
                  <c:v>Inv. Acum. AC</c:v>
                </c:pt>
                <c:pt idx="2">
                  <c:v>Inv. Acum. Totales</c:v>
                </c:pt>
              </c:strCache>
            </c:strRef>
          </c:cat>
          <c:val>
            <c:numRef>
              <c:f>'[5]Comparativa a Jun2020'!$C$60:$E$60</c:f>
              <c:numCache>
                <c:formatCode>General</c:formatCode>
                <c:ptCount val="3"/>
                <c:pt idx="0">
                  <c:v>69144397.690779328</c:v>
                </c:pt>
                <c:pt idx="1">
                  <c:v>3307393.0851495834</c:v>
                </c:pt>
                <c:pt idx="2">
                  <c:v>72451790.775928915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7F-442B-A168-D4B951E13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1838160"/>
        <c:axId val="811838552"/>
      </c:barChart>
      <c:lineChart>
        <c:grouping val="stacked"/>
        <c:varyColors val="0"/>
        <c:ser>
          <c:idx val="0"/>
          <c:order val="2"/>
          <c:tx>
            <c:strRef>
              <c:f>'[5]Comparativa a Jun2020'!$B$61</c:f>
              <c:strCache>
                <c:ptCount val="1"/>
                <c:pt idx="0">
                  <c:v>Var. Real vs Eficiente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'[5]Comparativa a Jun2020'!$C$55:$E$55</c:f>
              <c:strCache>
                <c:ptCount val="3"/>
                <c:pt idx="0">
                  <c:v>Inv. Acum. AD</c:v>
                </c:pt>
                <c:pt idx="1">
                  <c:v>Inv. Acum. AC</c:v>
                </c:pt>
                <c:pt idx="2">
                  <c:v>Inv. Acum. Totales</c:v>
                </c:pt>
              </c:strCache>
            </c:strRef>
          </c:cat>
          <c:val>
            <c:numRef>
              <c:f>'[5]Comparativa a Jun2020'!$C$61:$E$61</c:f>
              <c:numCache>
                <c:formatCode>General</c:formatCode>
                <c:ptCount val="3"/>
                <c:pt idx="0">
                  <c:v>0.22557405724216806</c:v>
                </c:pt>
                <c:pt idx="1">
                  <c:v>-7.0048410527574712E-2</c:v>
                </c:pt>
                <c:pt idx="2">
                  <c:v>0.20804347459615524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7F-442B-A168-D4B951E13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712543"/>
        <c:axId val="237248575"/>
      </c:lineChart>
      <c:catAx>
        <c:axId val="81183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1838552"/>
        <c:crosses val="autoZero"/>
        <c:auto val="1"/>
        <c:lblAlgn val="ctr"/>
        <c:lblOffset val="100"/>
        <c:noMultiLvlLbl val="0"/>
      </c:catAx>
      <c:valAx>
        <c:axId val="81183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183816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AR" sz="900" b="1" i="0" baseline="0">
                      <a:effectLst/>
                    </a:rPr>
                    <a:t>Millones de Balboas</a:t>
                  </a:r>
                  <a:endParaRPr lang="es-AR" sz="9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valAx>
        <c:axId val="23724857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6712543"/>
        <c:crosses val="max"/>
        <c:crossBetween val="between"/>
      </c:valAx>
      <c:catAx>
        <c:axId val="2367125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72485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Inversión acumulada 2018 - 2020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'[7]Comparativa a Jun2020'!$B$58</c:f>
              <c:strCache>
                <c:ptCount val="1"/>
                <c:pt idx="0">
                  <c:v>Real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'[7]Comparativa a Jun2020'!$C$55:$E$55</c:f>
              <c:strCache>
                <c:ptCount val="3"/>
                <c:pt idx="0">
                  <c:v>Inv. Acum. AD</c:v>
                </c:pt>
                <c:pt idx="1">
                  <c:v>Inv. Acum. AC</c:v>
                </c:pt>
                <c:pt idx="2">
                  <c:v>Inv. Acum. Totales</c:v>
                </c:pt>
              </c:strCache>
            </c:strRef>
          </c:cat>
          <c:val>
            <c:numRef>
              <c:f>'[7]Comparativa a Jun2020'!$C$58:$E$58</c:f>
              <c:numCache>
                <c:formatCode>General</c:formatCode>
                <c:ptCount val="3"/>
                <c:pt idx="0">
                  <c:v>113223606.7054804</c:v>
                </c:pt>
                <c:pt idx="1">
                  <c:v>23259752.732967474</c:v>
                </c:pt>
                <c:pt idx="2">
                  <c:v>136483359.43844786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2-4136-980E-14F43D289650}"/>
            </c:ext>
          </c:extLst>
        </c:ser>
        <c:ser>
          <c:idx val="4"/>
          <c:order val="1"/>
          <c:tx>
            <c:strRef>
              <c:f>'[7]Comparativa a Jun2020'!$B$60</c:f>
              <c:strCache>
                <c:ptCount val="1"/>
                <c:pt idx="0">
                  <c:v>Costo Eficiente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'[7]Comparativa a Jun2020'!$C$55:$E$55</c:f>
              <c:strCache>
                <c:ptCount val="3"/>
                <c:pt idx="0">
                  <c:v>Inv. Acum. AD</c:v>
                </c:pt>
                <c:pt idx="1">
                  <c:v>Inv. Acum. AC</c:v>
                </c:pt>
                <c:pt idx="2">
                  <c:v>Inv. Acum. Totales</c:v>
                </c:pt>
              </c:strCache>
            </c:strRef>
          </c:cat>
          <c:val>
            <c:numRef>
              <c:f>'[7]Comparativa a Jun2020'!$C$60:$E$60</c:f>
              <c:numCache>
                <c:formatCode>General</c:formatCode>
                <c:ptCount val="3"/>
                <c:pt idx="0">
                  <c:v>104165970.0095733</c:v>
                </c:pt>
                <c:pt idx="1">
                  <c:v>7643750.1524391789</c:v>
                </c:pt>
                <c:pt idx="2">
                  <c:v>111809720.16201247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52-4136-980E-14F43D289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6597759"/>
        <c:axId val="466599007"/>
      </c:barChart>
      <c:lineChart>
        <c:grouping val="stacked"/>
        <c:varyColors val="0"/>
        <c:ser>
          <c:idx val="0"/>
          <c:order val="2"/>
          <c:tx>
            <c:strRef>
              <c:f>'[7]Comparativa a Jun2020'!$B$61</c:f>
              <c:strCache>
                <c:ptCount val="1"/>
                <c:pt idx="0">
                  <c:v>Var. Real vs Eficiente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>
                    <a:alpha val="96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'[7]Comparativa a Jun2020'!$C$55:$E$55</c:f>
              <c:strCache>
                <c:ptCount val="3"/>
                <c:pt idx="0">
                  <c:v>Inv. Acum. AD</c:v>
                </c:pt>
                <c:pt idx="1">
                  <c:v>Inv. Acum. AC</c:v>
                </c:pt>
                <c:pt idx="2">
                  <c:v>Inv. Acum. Totales</c:v>
                </c:pt>
              </c:strCache>
            </c:strRef>
          </c:cat>
          <c:val>
            <c:numRef>
              <c:f>'[7]Comparativa a Jun2020'!$C$61:$E$61</c:f>
              <c:numCache>
                <c:formatCode>General</c:formatCode>
                <c:ptCount val="3"/>
                <c:pt idx="0">
                  <c:v>-7.9997775724173992E-2</c:v>
                </c:pt>
                <c:pt idx="1">
                  <c:v>-0.67137440194687781</c:v>
                </c:pt>
                <c:pt idx="2">
                  <c:v>-0.18078130094359868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52-4136-980E-14F43D289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387487"/>
        <c:axId val="1256761055"/>
      </c:lineChart>
      <c:catAx>
        <c:axId val="46659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6599007"/>
        <c:crosses val="autoZero"/>
        <c:auto val="1"/>
        <c:lblAlgn val="ctr"/>
        <c:lblOffset val="100"/>
        <c:noMultiLvlLbl val="0"/>
      </c:catAx>
      <c:valAx>
        <c:axId val="466599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6597759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AR" sz="900" b="1" i="0" baseline="0">
                      <a:effectLst/>
                    </a:rPr>
                    <a:t>Millones de Balboas</a:t>
                  </a:r>
                  <a:endParaRPr lang="es-AR" sz="9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valAx>
        <c:axId val="125676105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25387487"/>
        <c:crosses val="max"/>
        <c:crossBetween val="between"/>
      </c:valAx>
      <c:catAx>
        <c:axId val="12253874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567610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Costos operativos 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'[7]Comparativa a Jun2020'!$A$79</c:f>
              <c:strCache>
                <c:ptCount val="1"/>
                <c:pt idx="0">
                  <c:v>Real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'[7]Comparativa a Jun2020'!$C$76:$E$76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'[7]Comparativa a Jun2020'!$C$79:$E$79</c:f>
              <c:numCache>
                <c:formatCode>General</c:formatCode>
                <c:ptCount val="3"/>
                <c:pt idx="0">
                  <c:v>52938479.279087454</c:v>
                </c:pt>
                <c:pt idx="1">
                  <c:v>53893911.694947571</c:v>
                </c:pt>
                <c:pt idx="2">
                  <c:v>56992664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0-4436-93E3-313032E84CBB}"/>
            </c:ext>
          </c:extLst>
        </c:ser>
        <c:ser>
          <c:idx val="4"/>
          <c:order val="1"/>
          <c:tx>
            <c:strRef>
              <c:f>'[7]Comparativa a Jun2020'!$A$81</c:f>
              <c:strCache>
                <c:ptCount val="1"/>
                <c:pt idx="0">
                  <c:v>Costo Eficiente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'[7]Comparativa a Jun2020'!$C$76:$E$76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'[7]Comparativa a Jun2020'!$C$81:$E$81</c:f>
              <c:numCache>
                <c:formatCode>General</c:formatCode>
                <c:ptCount val="3"/>
                <c:pt idx="0">
                  <c:v>53513338.039849713</c:v>
                </c:pt>
                <c:pt idx="1">
                  <c:v>54778285.854715884</c:v>
                </c:pt>
                <c:pt idx="2">
                  <c:v>56549621.52230081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0-4436-93E3-313032E84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6597759"/>
        <c:axId val="466599007"/>
      </c:barChart>
      <c:lineChart>
        <c:grouping val="standard"/>
        <c:varyColors val="0"/>
        <c:ser>
          <c:idx val="1"/>
          <c:order val="2"/>
          <c:tx>
            <c:strRef>
              <c:f>'[7]Comparativa a Jun2020'!$A$83</c:f>
              <c:strCache>
                <c:ptCount val="1"/>
                <c:pt idx="0">
                  <c:v>Var. Real vs Eficiente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'[7]Comparativa a Jun2020'!$C$83:$E$83</c:f>
              <c:numCache>
                <c:formatCode>General</c:formatCode>
                <c:ptCount val="3"/>
                <c:pt idx="0">
                  <c:v>1.0858996491600159E-2</c:v>
                </c:pt>
                <c:pt idx="1">
                  <c:v>1.6409537403298646E-2</c:v>
                </c:pt>
                <c:pt idx="2">
                  <c:v>-7.7736755330333196E-3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E0-4436-93E3-313032E84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4860064"/>
        <c:axId val="1324870880"/>
      </c:lineChart>
      <c:catAx>
        <c:axId val="46659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6599007"/>
        <c:crosses val="autoZero"/>
        <c:auto val="1"/>
        <c:lblAlgn val="ctr"/>
        <c:lblOffset val="100"/>
        <c:noMultiLvlLbl val="0"/>
      </c:catAx>
      <c:valAx>
        <c:axId val="46659900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6597759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AR" sz="900" b="1" i="0" baseline="0">
                      <a:effectLst/>
                    </a:rPr>
                    <a:t>Millones de Balboas</a:t>
                  </a:r>
                  <a:endParaRPr lang="es-AR" sz="9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valAx>
        <c:axId val="13248708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4860064"/>
        <c:crosses val="max"/>
        <c:crossBetween val="between"/>
      </c:valAx>
      <c:catAx>
        <c:axId val="1324860064"/>
        <c:scaling>
          <c:orientation val="minMax"/>
        </c:scaling>
        <c:delete val="1"/>
        <c:axPos val="b"/>
        <c:majorTickMark val="out"/>
        <c:minorTickMark val="none"/>
        <c:tickLblPos val="nextTo"/>
        <c:crossAx val="1324870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Inversiones AD ENSA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836404930974563"/>
          <c:y val="0.18300925925925926"/>
          <c:w val="0.80012981860045029"/>
          <c:h val="0.4555376932050160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'[7]Comparativa a Jun2020'!$E$5</c:f>
              <c:strCache>
                <c:ptCount val="1"/>
                <c:pt idx="0">
                  <c:v>Costos Reales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('[7]Comparativa a Jun2020'!$Q$6,'[7]Comparativa a Jun2020'!$Q$11,'[7]Comparativa a Jun2020'!$Q$16,'[7]Comparativa a Jun2020'!$Q$21,'[7]Comparativa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('[7]Comparativa a Jun2020'!$E$6,'[7]Comparativa a Jun2020'!$E$11,'[7]Comparativa a Jun2020'!$E$16,'[7]Comparativa a Jun2020'!$E$21,'[7]Comparativa a Jun2020'!$E$26)</c:f>
              <c:numCache>
                <c:formatCode>General</c:formatCode>
                <c:ptCount val="5"/>
                <c:pt idx="2">
                  <c:v>44971594.98837205</c:v>
                </c:pt>
                <c:pt idx="3">
                  <c:v>28157737.524023678</c:v>
                </c:pt>
                <c:pt idx="4">
                  <c:v>40094274.19308468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8B-4646-8241-FFF8A3A92754}"/>
            </c:ext>
          </c:extLst>
        </c:ser>
        <c:ser>
          <c:idx val="4"/>
          <c:order val="1"/>
          <c:tx>
            <c:strRef>
              <c:f>'[7]Comparativa a Jun2020'!$G$5</c:f>
              <c:strCache>
                <c:ptCount val="1"/>
                <c:pt idx="0">
                  <c:v>Costo Eficiente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('[7]Comparativa a Jun2020'!$Q$6,'[7]Comparativa a Jun2020'!$Q$11,'[7]Comparativa a Jun2020'!$Q$16,'[7]Comparativa a Jun2020'!$Q$21,'[7]Comparativa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('[7]Comparativa a Jun2020'!$G$6,'[7]Comparativa a Jun2020'!$G$11,'[7]Comparativa a Jun2020'!$G$16,'[7]Comparativa a Jun2020'!$G$21,'[7]Comparativa a Jun2020'!$G$26)</c:f>
              <c:numCache>
                <c:formatCode>General</c:formatCode>
                <c:ptCount val="5"/>
                <c:pt idx="2">
                  <c:v>25230698.525734991</c:v>
                </c:pt>
                <c:pt idx="3">
                  <c:v>50566062.487153634</c:v>
                </c:pt>
                <c:pt idx="4">
                  <c:v>28369208.99668467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8B-4646-8241-FFF8A3A92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2667376"/>
        <c:axId val="712669672"/>
      </c:barChart>
      <c:catAx>
        <c:axId val="71266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2669672"/>
        <c:crosses val="autoZero"/>
        <c:auto val="1"/>
        <c:lblAlgn val="ctr"/>
        <c:lblOffset val="100"/>
        <c:noMultiLvlLbl val="0"/>
      </c:catAx>
      <c:valAx>
        <c:axId val="712669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26673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8053065707295483E-2"/>
                <c:y val="0.210163788701649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AR"/>
                    <a:t>Millones de Balboas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277358993318445"/>
          <c:y val="0.71353893263342083"/>
          <c:w val="0.67966459665111811"/>
          <c:h val="0.185796883492037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Inversiones</a:t>
            </a:r>
            <a:r>
              <a:rPr lang="es-AR" baseline="0"/>
              <a:t> </a:t>
            </a:r>
            <a:r>
              <a:rPr lang="es-AR"/>
              <a:t>AC ENSA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4437037037037"/>
          <c:y val="0.18300925925925926"/>
          <c:w val="0.76657074074074072"/>
          <c:h val="0.4375973315835520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'[7]Comparativa a Jun2020'!$E$5</c:f>
              <c:strCache>
                <c:ptCount val="1"/>
                <c:pt idx="0">
                  <c:v>Costos Reales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('[7]Comparativa a Jun2020'!$Q$6,'[7]Comparativa a Jun2020'!$Q$11,'[7]Comparativa a Jun2020'!$Q$16,'[7]Comparativa a Jun2020'!$Q$21,'[7]Comparativa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('[7]Comparativa a Jun2020'!$E$7,'[7]Comparativa a Jun2020'!$E$12,'[7]Comparativa a Jun2020'!$E$17,'[7]Comparativa a Jun2020'!$E$22,'[7]Comparativa a Jun2020'!$E$27)</c:f>
              <c:numCache>
                <c:formatCode>General</c:formatCode>
                <c:ptCount val="5"/>
                <c:pt idx="2">
                  <c:v>6265749.7444796469</c:v>
                </c:pt>
                <c:pt idx="3">
                  <c:v>6867888.0319725052</c:v>
                </c:pt>
                <c:pt idx="4">
                  <c:v>10126114.956515323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8-4B17-B0C3-1AD6DB677989}"/>
            </c:ext>
          </c:extLst>
        </c:ser>
        <c:ser>
          <c:idx val="4"/>
          <c:order val="1"/>
          <c:tx>
            <c:strRef>
              <c:f>'[7]Comparativa a Jun2020'!$G$5</c:f>
              <c:strCache>
                <c:ptCount val="1"/>
                <c:pt idx="0">
                  <c:v>Costo Eficiente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('[7]Comparativa a Jun2020'!$Q$6,'[7]Comparativa a Jun2020'!$Q$11,'[7]Comparativa a Jun2020'!$Q$16,'[7]Comparativa a Jun2020'!$Q$21,'[7]Comparativa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('[7]Comparativa a Jun2020'!$G$7,'[7]Comparativa a Jun2020'!$G$12,'[7]Comparativa a Jun2020'!$G$17,'[7]Comparativa a Jun2020'!$G$22,'[7]Comparativa a Jun2020'!$G$27)</c:f>
              <c:numCache>
                <c:formatCode>General</c:formatCode>
                <c:ptCount val="5"/>
                <c:pt idx="2">
                  <c:v>1977612.7656368464</c:v>
                </c:pt>
                <c:pt idx="3">
                  <c:v>2629526.1673059561</c:v>
                </c:pt>
                <c:pt idx="4">
                  <c:v>3036611.2194963763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8-4B17-B0C3-1AD6DB677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678312"/>
        <c:axId val="928682904"/>
      </c:barChart>
      <c:catAx>
        <c:axId val="928678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8682904"/>
        <c:crosses val="autoZero"/>
        <c:auto val="1"/>
        <c:lblAlgn val="ctr"/>
        <c:lblOffset val="100"/>
        <c:noMultiLvlLbl val="0"/>
      </c:catAx>
      <c:valAx>
        <c:axId val="928682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867831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3.5595634782926981E-2"/>
                <c:y val="0.1830093656188658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AR"/>
                    <a:t>Millones</a:t>
                  </a:r>
                  <a:r>
                    <a:rPr lang="es-AR" sz="900" b="1" i="0" u="none" strike="noStrike" baseline="0">
                      <a:effectLst/>
                    </a:rPr>
                    <a:t> de Balboas</a:t>
                  </a:r>
                  <a:endParaRPr lang="es-A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284753966979101E-2"/>
          <c:y val="0.75405582119156622"/>
          <c:w val="0.73943903559134105"/>
          <c:h val="0.193933011278348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OMD ENSA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239034212900867E-2"/>
          <c:y val="0.13004629629629633"/>
          <c:w val="0.81828992671621481"/>
          <c:h val="0.576788786818314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'[7]Comparativa a Jun2020'!$E$5</c:f>
              <c:strCache>
                <c:ptCount val="1"/>
                <c:pt idx="0">
                  <c:v>Costos Reales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('[7]Comparativa a Jun2020'!$Q$6,'[7]Comparativa a Jun2020'!$Q$11,'[7]Comparativa a Jun2020'!$Q$16,'[7]Comparativa a Jun2020'!$Q$21,'[7]Comparativa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('[7]Comparativa a Jun2020'!$E$8,'[7]Comparativa a Jun2020'!$E$13,'[7]Comparativa a Jun2020'!$E$18,'[7]Comparativa a Jun2020'!$E$23,'[7]Comparativa a Jun2020'!$E$28)</c:f>
              <c:numCache>
                <c:formatCode>General</c:formatCode>
                <c:ptCount val="5"/>
                <c:pt idx="2">
                  <c:v>15480194.235741444</c:v>
                </c:pt>
                <c:pt idx="3">
                  <c:v>15703239.603431839</c:v>
                </c:pt>
                <c:pt idx="4">
                  <c:v>15361584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4-401E-A345-F422B8B341E4}"/>
            </c:ext>
          </c:extLst>
        </c:ser>
        <c:ser>
          <c:idx val="6"/>
          <c:order val="1"/>
          <c:tx>
            <c:strRef>
              <c:f>'[7]Comparativa a Jun2020'!$G$5</c:f>
              <c:strCache>
                <c:ptCount val="1"/>
                <c:pt idx="0">
                  <c:v>Costo Eficiente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('[7]Comparativa a Jun2020'!$Q$6,'[7]Comparativa a Jun2020'!$Q$11,'[7]Comparativa a Jun2020'!$Q$16,'[7]Comparativa a Jun2020'!$Q$21,'[7]Comparativa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('[7]Comparativa a Jun2020'!$G$8,'[7]Comparativa a Jun2020'!$G$13,'[7]Comparativa a Jun2020'!$G$18,'[7]Comparativa a Jun2020'!$G$23,'[7]Comparativa a Jun2020'!$G$28)</c:f>
              <c:numCache>
                <c:formatCode>General</c:formatCode>
                <c:ptCount val="5"/>
                <c:pt idx="2">
                  <c:v>22303329.135184519</c:v>
                </c:pt>
                <c:pt idx="3">
                  <c:v>22823522.632275872</c:v>
                </c:pt>
                <c:pt idx="4">
                  <c:v>23549371.937042337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04-401E-A345-F422B8B34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658632"/>
        <c:axId val="928659288"/>
        <c:extLst/>
      </c:barChart>
      <c:catAx>
        <c:axId val="92865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8659288"/>
        <c:crosses val="autoZero"/>
        <c:auto val="1"/>
        <c:lblAlgn val="ctr"/>
        <c:lblOffset val="100"/>
        <c:noMultiLvlLbl val="0"/>
      </c:catAx>
      <c:valAx>
        <c:axId val="928659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865863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302883533027608E-3"/>
                <c:y val="0.2106803433490429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AR"/>
                    <a:t>Millones</a:t>
                  </a:r>
                  <a:r>
                    <a:rPr lang="es-AR" sz="900" b="1" i="0" u="none" strike="noStrike" baseline="0">
                      <a:effectLst/>
                    </a:rPr>
                    <a:t> de Balboas</a:t>
                  </a:r>
                  <a:endParaRPr lang="es-A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06672850697321"/>
          <c:y val="0.78298337707786514"/>
          <c:w val="0.70286779117265308"/>
          <c:h val="0.217016748472100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COM ENSA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471925925925927"/>
          <c:y val="0.18300925925925926"/>
          <c:w val="0.77729518518518514"/>
          <c:h val="0.46016732283464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'[7]Comparativa a Jun2020'!$E$5</c:f>
              <c:strCache>
                <c:ptCount val="1"/>
                <c:pt idx="0">
                  <c:v>Costos Reales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('[7]Comparativa a Jun2020'!$Q$6,'[7]Comparativa a Jun2020'!$Q$11,'[7]Comparativa a Jun2020'!$Q$16,'[7]Comparativa a Jun2020'!$Q$21,'[7]Comparativa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('[7]Comparativa a Jun2020'!$E$9,'[7]Comparativa a Jun2020'!$E$14,'[7]Comparativa a Jun2020'!$E$19,'[7]Comparativa a Jun2020'!$E$24,'[7]Comparativa a Jun2020'!$E$29)</c:f>
              <c:numCache>
                <c:formatCode>General</c:formatCode>
                <c:ptCount val="5"/>
                <c:pt idx="2">
                  <c:v>19444463.119391635</c:v>
                </c:pt>
                <c:pt idx="3">
                  <c:v>21678995.759771213</c:v>
                </c:pt>
                <c:pt idx="4">
                  <c:v>25935159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E-4C81-AB96-CC0EB1908069}"/>
            </c:ext>
          </c:extLst>
        </c:ser>
        <c:ser>
          <c:idx val="4"/>
          <c:order val="1"/>
          <c:tx>
            <c:strRef>
              <c:f>'[7]Comparativa a Jun2020'!$G$5</c:f>
              <c:strCache>
                <c:ptCount val="1"/>
                <c:pt idx="0">
                  <c:v>Costo Eficiente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('[7]Comparativa a Jun2020'!$Q$6,'[7]Comparativa a Jun2020'!$Q$11,'[7]Comparativa a Jun2020'!$Q$16,'[7]Comparativa a Jun2020'!$Q$21,'[7]Comparativa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('[7]Comparativa a Jun2020'!$G$9,'[7]Comparativa a Jun2020'!$G$14,'[7]Comparativa a Jun2020'!$G$19,'[7]Comparativa a Jun2020'!$G$24,'[7]Comparativa a Jun2020'!$G$29)</c:f>
              <c:numCache>
                <c:formatCode>General</c:formatCode>
                <c:ptCount val="5"/>
                <c:pt idx="2">
                  <c:v>18695575.840018947</c:v>
                </c:pt>
                <c:pt idx="3">
                  <c:v>19169203.333996668</c:v>
                </c:pt>
                <c:pt idx="4">
                  <c:v>19835829.084637627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FE-4C81-AB96-CC0EB1908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460080"/>
        <c:axId val="861453848"/>
      </c:barChart>
      <c:catAx>
        <c:axId val="86146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1453848"/>
        <c:crosses val="autoZero"/>
        <c:auto val="1"/>
        <c:lblAlgn val="ctr"/>
        <c:lblOffset val="100"/>
        <c:noMultiLvlLbl val="0"/>
      </c:catAx>
      <c:valAx>
        <c:axId val="861453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14600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238796393580287E-2"/>
                <c:y val="0.2424084660038382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AR"/>
                    <a:t>Millones</a:t>
                  </a:r>
                  <a:r>
                    <a:rPr lang="es-AR" sz="900" b="1" i="0" u="none" strike="noStrike" baseline="0">
                      <a:effectLst/>
                    </a:rPr>
                    <a:t> de Balboas</a:t>
                  </a:r>
                  <a:endParaRPr lang="es-A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397791919134637"/>
          <c:y val="0.71353893263342083"/>
          <c:w val="0.67767837871150338"/>
          <c:h val="0.200487551873886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ADM ENSA</a:t>
            </a:r>
          </a:p>
        </c:rich>
      </c:tx>
      <c:layout>
        <c:manualLayout>
          <c:xMode val="edge"/>
          <c:yMode val="edge"/>
          <c:x val="0.4073927392739274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471925925925927"/>
          <c:y val="0.18300925925925926"/>
          <c:w val="0.77729518518518514"/>
          <c:h val="0.487945100612423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'[7]Comparativa a Jun2020'!$E$5</c:f>
              <c:strCache>
                <c:ptCount val="1"/>
                <c:pt idx="0">
                  <c:v>Costos Reales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('[7]Comparativa a Jun2020'!$Q$6,'[7]Comparativa a Jun2020'!$Q$11,'[7]Comparativa a Jun2020'!$Q$16,'[7]Comparativa a Jun2020'!$Q$21,'[7]Comparativa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('[7]Comparativa a Jun2020'!$E$10,'[7]Comparativa a Jun2020'!$E$15,'[7]Comparativa a Jun2020'!$E$20,'[7]Comparativa a Jun2020'!$E$25,'[7]Comparativa a Jun2020'!$E$30)</c:f>
              <c:numCache>
                <c:formatCode>General</c:formatCode>
                <c:ptCount val="5"/>
                <c:pt idx="2">
                  <c:v>18013821.923954371</c:v>
                </c:pt>
                <c:pt idx="3">
                  <c:v>16511676.331744518</c:v>
                </c:pt>
                <c:pt idx="4">
                  <c:v>15695921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7-4570-ACD2-A19413517391}"/>
            </c:ext>
          </c:extLst>
        </c:ser>
        <c:ser>
          <c:idx val="6"/>
          <c:order val="1"/>
          <c:tx>
            <c:strRef>
              <c:f>'[7]Comparativa a Jun2020'!$G$5</c:f>
              <c:strCache>
                <c:ptCount val="1"/>
                <c:pt idx="0">
                  <c:v>Costo Eficiente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('[7]Comparativa a Jun2020'!$Q$6,'[7]Comparativa a Jun2020'!$Q$11,'[7]Comparativa a Jun2020'!$Q$16,'[7]Comparativa a Jun2020'!$Q$21,'[7]Comparativa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('[7]Comparativa a Jun2020'!$G$10,'[7]Comparativa a Jun2020'!$G$15,'[7]Comparativa a Jun2020'!$G$20,'[7]Comparativa a Jun2020'!$G$25,'[7]Comparativa a Jun2020'!$G$30)</c:f>
              <c:numCache>
                <c:formatCode>General</c:formatCode>
                <c:ptCount val="5"/>
                <c:pt idx="2">
                  <c:v>12514433.064646244</c:v>
                </c:pt>
                <c:pt idx="3">
                  <c:v>12785559.88844334</c:v>
                </c:pt>
                <c:pt idx="4">
                  <c:v>13164420.500620842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E7-4570-ACD2-A19413517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3020320"/>
        <c:axId val="843025568"/>
        <c:extLst/>
      </c:barChart>
      <c:catAx>
        <c:axId val="84302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3025568"/>
        <c:crosses val="autoZero"/>
        <c:auto val="1"/>
        <c:lblAlgn val="ctr"/>
        <c:lblOffset val="100"/>
        <c:noMultiLvlLbl val="0"/>
      </c:catAx>
      <c:valAx>
        <c:axId val="8430255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302032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3.0648277415916868E-2"/>
                <c:y val="0.1735701655873523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AR"/>
                    <a:t>Millones</a:t>
                  </a:r>
                  <a:r>
                    <a:rPr lang="es-AR" sz="900" b="1" i="0" u="none" strike="noStrike" baseline="0">
                      <a:effectLst/>
                    </a:rPr>
                    <a:t> de Balboas</a:t>
                  </a:r>
                  <a:endParaRPr lang="es-A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238061713799928"/>
          <c:y val="0.73668708078156886"/>
          <c:w val="0.65247509542254745"/>
          <c:h val="0.21596955963660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AD EDECHI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836404930974563"/>
          <c:y val="0.18300925925925926"/>
          <c:w val="0.80012981860045029"/>
          <c:h val="0.4555376932050160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'[5]Comparativa a Jun2020'!$E$5</c:f>
              <c:strCache>
                <c:ptCount val="1"/>
                <c:pt idx="0">
                  <c:v>Costos Reales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('[5]Comparativa a Jun2020'!$Q$6,'[5]Comparativa a Jun2020'!$Q$11,'[5]Comparativa a Jun2020'!$Q$16,'[5]Comparativa a Jun2020'!$Q$21,'[5]Comparativa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('[5]Comparativa a Jun2020'!$E$6,'[5]Comparativa a Jun2020'!$E$11,'[5]Comparativa a Jun2020'!$E$16,'[5]Comparativa a Jun2020'!$E$21,'[5]Comparativa a Jun2020'!$E$26)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18987471.393315405</c:v>
                </c:pt>
                <c:pt idx="3">
                  <c:v>20580082.195044234</c:v>
                </c:pt>
                <c:pt idx="4">
                  <c:v>16850414.205745436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6-4374-8DD6-8EE8C527A29D}"/>
            </c:ext>
          </c:extLst>
        </c:ser>
        <c:ser>
          <c:idx val="4"/>
          <c:order val="1"/>
          <c:tx>
            <c:strRef>
              <c:f>'[5]Comparativa a Jun2020'!$G$5</c:f>
              <c:strCache>
                <c:ptCount val="1"/>
                <c:pt idx="0">
                  <c:v>Costo Eficiente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('[5]Comparativa a Jun2020'!$Q$6,'[5]Comparativa a Jun2020'!$Q$11,'[5]Comparativa a Jun2020'!$Q$16,'[5]Comparativa a Jun2020'!$Q$21,'[5]Comparativa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('[5]Comparativa a Jun2020'!$G$6,'[5]Comparativa a Jun2020'!$G$11,'[5]Comparativa a Jun2020'!$G$16,'[5]Comparativa a Jun2020'!$G$21,'[5]Comparativa a Jun2020'!$G$26)</c:f>
              <c:numCache>
                <c:formatCode>General</c:formatCode>
                <c:ptCount val="5"/>
                <c:pt idx="2">
                  <c:v>29241033.533376615</c:v>
                </c:pt>
                <c:pt idx="3">
                  <c:v>23908264.768850692</c:v>
                </c:pt>
                <c:pt idx="4">
                  <c:v>15995099.388552021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6-4374-8DD6-8EE8C527A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415472"/>
        <c:axId val="874852168"/>
      </c:barChart>
      <c:catAx>
        <c:axId val="29941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4852168"/>
        <c:crosses val="autoZero"/>
        <c:auto val="1"/>
        <c:lblAlgn val="ctr"/>
        <c:lblOffset val="100"/>
        <c:noMultiLvlLbl val="0"/>
      </c:catAx>
      <c:valAx>
        <c:axId val="874852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941547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8053065707295483E-2"/>
                <c:y val="0.210163788701649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AR"/>
                    <a:t>Millones de Balboas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8996434015405"/>
          <c:y val="0.71353893263342083"/>
          <c:w val="0.74773833121505429"/>
          <c:h val="0.206905814695044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AC </a:t>
            </a:r>
            <a:r>
              <a:rPr lang="es-AR" sz="1600" b="1" i="0" u="none" strike="noStrike" baseline="0">
                <a:effectLst/>
              </a:rPr>
              <a:t>EDECHI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4437037037037"/>
          <c:y val="0.18300925925925926"/>
          <c:w val="0.76657074074074072"/>
          <c:h val="0.4375973315835520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'[5]Comparativa a Jun2020'!$E$5</c:f>
              <c:strCache>
                <c:ptCount val="1"/>
                <c:pt idx="0">
                  <c:v>Costos Reales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('[5]Comparativa a Jun2020'!$Q$6,'[5]Comparativa a Jun2020'!$Q$11,'[5]Comparativa a Jun2020'!$Q$16,'[5]Comparativa a Jun2020'!$Q$21,'[5]Comparativa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('[5]Comparativa a Jun2020'!$E$7,'[5]Comparativa a Jun2020'!$E$12,'[5]Comparativa a Jun2020'!$E$17,'[5]Comparativa a Jun2020'!$E$22,'[5]Comparativa a Jun2020'!$E$27)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1029104.0185478383</c:v>
                </c:pt>
                <c:pt idx="3">
                  <c:v>1166934.7772571933</c:v>
                </c:pt>
                <c:pt idx="4">
                  <c:v>1360482.987254573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D-44C4-A60A-6FD10DF3FBCB}"/>
            </c:ext>
          </c:extLst>
        </c:ser>
        <c:ser>
          <c:idx val="4"/>
          <c:order val="1"/>
          <c:tx>
            <c:strRef>
              <c:f>'[5]Comparativa a Jun2020'!$G$5</c:f>
              <c:strCache>
                <c:ptCount val="1"/>
                <c:pt idx="0">
                  <c:v>Costo Eficiente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('[5]Comparativa a Jun2020'!$Q$6,'[5]Comparativa a Jun2020'!$Q$11,'[5]Comparativa a Jun2020'!$Q$16,'[5]Comparativa a Jun2020'!$Q$21,'[5]Comparativa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('[5]Comparativa a Jun2020'!$G$7,'[5]Comparativa a Jun2020'!$G$12,'[5]Comparativa a Jun2020'!$G$17,'[5]Comparativa a Jun2020'!$G$22,'[5]Comparativa a Jun2020'!$G$27)</c:f>
              <c:numCache>
                <c:formatCode>General</c:formatCode>
                <c:ptCount val="5"/>
                <c:pt idx="2">
                  <c:v>1613230.4878118313</c:v>
                </c:pt>
                <c:pt idx="3">
                  <c:v>906799.21895307221</c:v>
                </c:pt>
                <c:pt idx="4">
                  <c:v>787363.37838468002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DD-44C4-A60A-6FD10DF3F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358496"/>
        <c:axId val="475358888"/>
      </c:barChart>
      <c:catAx>
        <c:axId val="47535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5358888"/>
        <c:crosses val="autoZero"/>
        <c:auto val="1"/>
        <c:lblAlgn val="ctr"/>
        <c:lblOffset val="100"/>
        <c:noMultiLvlLbl val="0"/>
      </c:catAx>
      <c:valAx>
        <c:axId val="475358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535849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3.5595634782926981E-2"/>
                <c:y val="0.1830093656188658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AR"/>
                    <a:t>Millones</a:t>
                  </a:r>
                  <a:r>
                    <a:rPr lang="es-AR" sz="900" b="1" i="0" u="none" strike="noStrike" baseline="0">
                      <a:effectLst/>
                    </a:rPr>
                    <a:t> de Balboas</a:t>
                  </a:r>
                  <a:endParaRPr lang="es-A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246777486147566"/>
          <c:y val="0.73930209358357402"/>
          <c:w val="0.73091061533974921"/>
          <c:h val="0.210084523148486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OMD </a:t>
            </a:r>
            <a:r>
              <a:rPr lang="es-AR" sz="1600" b="1" i="0" u="none" strike="noStrike" baseline="0">
                <a:effectLst/>
              </a:rPr>
              <a:t>EDECHI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239034212900867E-2"/>
          <c:y val="0.13004629629629633"/>
          <c:w val="0.81828992671621481"/>
          <c:h val="0.576788786818314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'[5]Comparativa a Jun2020'!$E$5</c:f>
              <c:strCache>
                <c:ptCount val="1"/>
                <c:pt idx="0">
                  <c:v>Costos Reales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('[5]Comparativa a Jun2020'!$Q$6,'[5]Comparativa a Jun2020'!$Q$11,'[5]Comparativa a Jun2020'!$Q$16,'[5]Comparativa a Jun2020'!$Q$21,'[5]Comparativa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('[5]Comparativa a Jun2020'!$E$8,'[5]Comparativa a Jun2020'!$E$13,'[5]Comparativa a Jun2020'!$E$18,'[5]Comparativa a Jun2020'!$E$23,'[5]Comparativa a Jun2020'!$E$28)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6518880.9959057514</c:v>
                </c:pt>
                <c:pt idx="3">
                  <c:v>5030836.9701030506</c:v>
                </c:pt>
                <c:pt idx="4">
                  <c:v>5435830.3635087386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5-4C9F-97F0-25B01F8A128F}"/>
            </c:ext>
          </c:extLst>
        </c:ser>
        <c:ser>
          <c:idx val="6"/>
          <c:order val="1"/>
          <c:tx>
            <c:strRef>
              <c:f>'[5]Comparativa a Jun2020'!$G$5</c:f>
              <c:strCache>
                <c:ptCount val="1"/>
                <c:pt idx="0">
                  <c:v>Costo Eficiente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('[5]Comparativa a Jun2020'!$Q$6,'[5]Comparativa a Jun2020'!$Q$11,'[5]Comparativa a Jun2020'!$Q$16,'[5]Comparativa a Jun2020'!$Q$21,'[5]Comparativa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('[5]Comparativa a Jun2020'!$G$8,'[5]Comparativa a Jun2020'!$G$13,'[5]Comparativa a Jun2020'!$G$18,'[5]Comparativa a Jun2020'!$G$23,'[5]Comparativa a Jun2020'!$G$28)</c:f>
              <c:numCache>
                <c:formatCode>General</c:formatCode>
                <c:ptCount val="5"/>
                <c:pt idx="2">
                  <c:v>7770236.3425658792</c:v>
                </c:pt>
                <c:pt idx="3">
                  <c:v>7992137.4079833338</c:v>
                </c:pt>
                <c:pt idx="4">
                  <c:v>8168864.1778938575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75-4C9F-97F0-25B01F8A1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676664"/>
        <c:axId val="470139944"/>
        <c:extLst/>
      </c:barChart>
      <c:catAx>
        <c:axId val="872676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0139944"/>
        <c:crosses val="autoZero"/>
        <c:auto val="1"/>
        <c:lblAlgn val="ctr"/>
        <c:lblOffset val="100"/>
        <c:noMultiLvlLbl val="0"/>
      </c:catAx>
      <c:valAx>
        <c:axId val="470139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267666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302883533027608E-3"/>
                <c:y val="0.2106803433490429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AR"/>
                    <a:t>Millones</a:t>
                  </a:r>
                  <a:r>
                    <a:rPr lang="es-AR" sz="900" b="1" i="0" u="none" strike="noStrike" baseline="0">
                      <a:effectLst/>
                    </a:rPr>
                    <a:t> de Balboas</a:t>
                  </a:r>
                  <a:endParaRPr lang="es-A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209628984893926"/>
          <c:y val="0.78298337707786514"/>
          <c:w val="0.73503621496398153"/>
          <c:h val="0.217016728383054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Costos operativos 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'[5]Comparativa a Jun2020'!$A$79</c:f>
              <c:strCache>
                <c:ptCount val="1"/>
                <c:pt idx="0">
                  <c:v>Real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'[5]Comparativa a Jun2020'!$C$76:$E$76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'[5]Comparativa a Jun2020'!$C$79:$E$79</c:f>
              <c:numCache>
                <c:formatCode>General</c:formatCode>
                <c:ptCount val="3"/>
                <c:pt idx="0">
                  <c:v>12959345.239388641</c:v>
                </c:pt>
                <c:pt idx="1">
                  <c:v>12438817.399534509</c:v>
                </c:pt>
                <c:pt idx="2">
                  <c:v>11374730.68170874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C8-4017-A1E9-F00237BA3EEE}"/>
            </c:ext>
          </c:extLst>
        </c:ser>
        <c:ser>
          <c:idx val="4"/>
          <c:order val="1"/>
          <c:tx>
            <c:strRef>
              <c:f>'[5]Comparativa a Jun2020'!$A$81</c:f>
              <c:strCache>
                <c:ptCount val="1"/>
                <c:pt idx="0">
                  <c:v>Costo Eficiente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'[5]Comparativa a Jun2020'!$C$76:$E$76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'[5]Comparativa a Jun2020'!$C$81:$E$81</c:f>
              <c:numCache>
                <c:formatCode>General</c:formatCode>
                <c:ptCount val="3"/>
                <c:pt idx="0">
                  <c:v>19998050.209899988</c:v>
                </c:pt>
                <c:pt idx="1">
                  <c:v>20552375.428373583</c:v>
                </c:pt>
                <c:pt idx="2">
                  <c:v>21009940.446208268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C8-4017-A1E9-F00237BA3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7640472"/>
        <c:axId val="817640864"/>
      </c:barChart>
      <c:lineChart>
        <c:grouping val="standard"/>
        <c:varyColors val="0"/>
        <c:ser>
          <c:idx val="1"/>
          <c:order val="2"/>
          <c:tx>
            <c:strRef>
              <c:f>'[5]Comparativa a Jun2020'!$A$83</c:f>
              <c:strCache>
                <c:ptCount val="1"/>
                <c:pt idx="0">
                  <c:v>Var. Real vs Eficiente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'[5]Comparativa a Jun2020'!$C$83:$E$83</c:f>
              <c:numCache>
                <c:formatCode>General</c:formatCode>
                <c:ptCount val="3"/>
                <c:pt idx="0">
                  <c:v>0.54313739162669283</c:v>
                </c:pt>
                <c:pt idx="1">
                  <c:v>0.65227728394362505</c:v>
                </c:pt>
                <c:pt idx="2">
                  <c:v>0.847071463414385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8-4017-A1E9-F00237BA3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915376"/>
        <c:axId val="878924112"/>
      </c:lineChart>
      <c:catAx>
        <c:axId val="817640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7640864"/>
        <c:crosses val="autoZero"/>
        <c:auto val="1"/>
        <c:lblAlgn val="ctr"/>
        <c:lblOffset val="100"/>
        <c:noMultiLvlLbl val="0"/>
      </c:catAx>
      <c:valAx>
        <c:axId val="81764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7640472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AR" sz="900" b="1" i="0" baseline="0">
                      <a:effectLst/>
                    </a:rPr>
                    <a:t>Millones de Balboas</a:t>
                  </a:r>
                  <a:endParaRPr lang="es-AR" sz="9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valAx>
        <c:axId val="8789241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8915376"/>
        <c:crosses val="max"/>
        <c:crossBetween val="between"/>
      </c:valAx>
      <c:catAx>
        <c:axId val="878915376"/>
        <c:scaling>
          <c:orientation val="minMax"/>
        </c:scaling>
        <c:delete val="1"/>
        <c:axPos val="b"/>
        <c:majorTickMark val="out"/>
        <c:minorTickMark val="none"/>
        <c:tickLblPos val="nextTo"/>
        <c:crossAx val="878924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COM </a:t>
            </a:r>
            <a:r>
              <a:rPr lang="es-AR" sz="1600" b="1" i="0" u="none" strike="noStrike" baseline="0">
                <a:effectLst/>
              </a:rPr>
              <a:t>EDECHI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471925925925927"/>
          <c:y val="0.18300925925925926"/>
          <c:w val="0.77729518518518514"/>
          <c:h val="0.46016732283464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'[5]Comparativa a Jun2020'!$E$5</c:f>
              <c:strCache>
                <c:ptCount val="1"/>
                <c:pt idx="0">
                  <c:v>Costos Reales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('[5]Comparativa a Jun2020'!$Q$6,'[5]Comparativa a Jun2020'!$Q$11,'[5]Comparativa a Jun2020'!$Q$16,'[5]Comparativa a Jun2020'!$Q$21,'[5]Comparativa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('[5]Comparativa a Jun2020'!$E$9,'[5]Comparativa a Jun2020'!$E$14,'[5]Comparativa a Jun2020'!$E$19,'[5]Comparativa a Jun2020'!$E$24,'[5]Comparativa a Jun2020'!$E$29)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2691591.0124790869</c:v>
                </c:pt>
                <c:pt idx="3">
                  <c:v>3611316.0580850337</c:v>
                </c:pt>
                <c:pt idx="4">
                  <c:v>4103909.5606000014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C0-476F-BFE1-CEE1F7566C51}"/>
            </c:ext>
          </c:extLst>
        </c:ser>
        <c:ser>
          <c:idx val="4"/>
          <c:order val="1"/>
          <c:tx>
            <c:strRef>
              <c:f>'[5]Comparativa a Jun2020'!$G$5</c:f>
              <c:strCache>
                <c:ptCount val="1"/>
                <c:pt idx="0">
                  <c:v>Costo Eficiente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('[5]Comparativa a Jun2020'!$Q$6,'[5]Comparativa a Jun2020'!$Q$11,'[5]Comparativa a Jun2020'!$Q$16,'[5]Comparativa a Jun2020'!$Q$21,'[5]Comparativa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('[5]Comparativa a Jun2020'!$G$9,'[5]Comparativa a Jun2020'!$G$14,'[5]Comparativa a Jun2020'!$G$19,'[5]Comparativa a Jun2020'!$G$24,'[5]Comparativa a Jun2020'!$G$29)</c:f>
              <c:numCache>
                <c:formatCode>General</c:formatCode>
                <c:ptCount val="5"/>
                <c:pt idx="2">
                  <c:v>6547137.4804067565</c:v>
                </c:pt>
                <c:pt idx="3">
                  <c:v>6734911.379979617</c:v>
                </c:pt>
                <c:pt idx="4">
                  <c:v>6896252.034045334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C0-476F-BFE1-CEE1F7566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472048"/>
        <c:axId val="669472440"/>
      </c:barChart>
      <c:catAx>
        <c:axId val="66947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9472440"/>
        <c:crosses val="autoZero"/>
        <c:auto val="1"/>
        <c:lblAlgn val="ctr"/>
        <c:lblOffset val="100"/>
        <c:noMultiLvlLbl val="0"/>
      </c:catAx>
      <c:valAx>
        <c:axId val="669472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947204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238796393580287E-2"/>
                <c:y val="0.2424084660038382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AR"/>
                    <a:t>Millones</a:t>
                  </a:r>
                  <a:r>
                    <a:rPr lang="es-AR" sz="900" b="1" i="0" u="none" strike="noStrike" baseline="0">
                      <a:effectLst/>
                    </a:rPr>
                    <a:t> de Balboas</a:t>
                  </a:r>
                  <a:endParaRPr lang="es-A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65296004666088"/>
          <c:y val="0.71353893263342083"/>
          <c:w val="0.74525590551181098"/>
          <c:h val="0.208410693586587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ADM </a:t>
            </a:r>
            <a:r>
              <a:rPr lang="es-AR" sz="1600" b="1" i="0" u="none" strike="noStrike" baseline="0">
                <a:effectLst/>
              </a:rPr>
              <a:t>EDECHI</a:t>
            </a:r>
            <a:endParaRPr lang="es-AR"/>
          </a:p>
        </c:rich>
      </c:tx>
      <c:layout>
        <c:manualLayout>
          <c:xMode val="edge"/>
          <c:yMode val="edge"/>
          <c:x val="0.4073927392739274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471925925925927"/>
          <c:y val="0.18300925925925926"/>
          <c:w val="0.77729518518518514"/>
          <c:h val="0.487945100612423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'[5]Comparativa a Jun2020'!$E$5</c:f>
              <c:strCache>
                <c:ptCount val="1"/>
                <c:pt idx="0">
                  <c:v>Costos Reales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('[5]Comparativa a Jun2020'!$Q$6,'[5]Comparativa a Jun2020'!$Q$11,'[5]Comparativa a Jun2020'!$Q$16,'[5]Comparativa a Jun2020'!$Q$21,'[5]Comparativa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('[5]Comparativa a Jun2020'!$E$10,'[5]Comparativa a Jun2020'!$E$15,'[5]Comparativa a Jun2020'!$E$20,'[5]Comparativa a Jun2020'!$E$25,'[5]Comparativa a Jun2020'!$E$30)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3748873.2310038027</c:v>
                </c:pt>
                <c:pt idx="3">
                  <c:v>3796664.3713464248</c:v>
                </c:pt>
                <c:pt idx="4">
                  <c:v>1834990.7575999997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2-4937-967D-D2BB37FC246D}"/>
            </c:ext>
          </c:extLst>
        </c:ser>
        <c:ser>
          <c:idx val="6"/>
          <c:order val="1"/>
          <c:tx>
            <c:strRef>
              <c:f>'[5]Comparativa a Jun2020'!$G$5</c:f>
              <c:strCache>
                <c:ptCount val="1"/>
                <c:pt idx="0">
                  <c:v>Costo Eficiente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('[5]Comparativa a Jun2020'!$Q$6,'[5]Comparativa a Jun2020'!$Q$11,'[5]Comparativa a Jun2020'!$Q$16,'[5]Comparativa a Jun2020'!$Q$21,'[5]Comparativa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('[5]Comparativa a Jun2020'!$G$10,'[5]Comparativa a Jun2020'!$G$15,'[5]Comparativa a Jun2020'!$G$20,'[5]Comparativa a Jun2020'!$G$25,'[5]Comparativa a Jun2020'!$G$30)</c:f>
              <c:numCache>
                <c:formatCode>General</c:formatCode>
                <c:ptCount val="5"/>
                <c:pt idx="2">
                  <c:v>5680676.3869273514</c:v>
                </c:pt>
                <c:pt idx="3">
                  <c:v>5825326.6404106328</c:v>
                </c:pt>
                <c:pt idx="4">
                  <c:v>5944824.2342690751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A2-4937-967D-D2BB37FC2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9075312"/>
        <c:axId val="659076968"/>
        <c:extLst/>
      </c:barChart>
      <c:catAx>
        <c:axId val="65907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9076968"/>
        <c:crosses val="autoZero"/>
        <c:auto val="1"/>
        <c:lblAlgn val="ctr"/>
        <c:lblOffset val="100"/>
        <c:noMultiLvlLbl val="0"/>
      </c:catAx>
      <c:valAx>
        <c:axId val="659076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907531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3.0648277415916868E-2"/>
                <c:y val="0.1735701655873523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AR"/>
                    <a:t>Millones</a:t>
                  </a:r>
                  <a:r>
                    <a:rPr lang="es-AR" sz="900" b="1" i="0" u="none" strike="noStrike" baseline="0">
                      <a:effectLst/>
                    </a:rPr>
                    <a:t> de Balboas</a:t>
                  </a:r>
                  <a:endParaRPr lang="es-A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26407115777197"/>
          <c:y val="0.73668708078156886"/>
          <c:w val="0.67538305628463113"/>
          <c:h val="0.20245072683955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Inversión acumulada 2018 - 2020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'[6]Comparativa a Jun2020'!$B$58</c:f>
              <c:strCache>
                <c:ptCount val="1"/>
                <c:pt idx="0">
                  <c:v>Real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'[6]Comparativa a Jun2020'!$C$55:$E$55</c:f>
              <c:strCache>
                <c:ptCount val="3"/>
                <c:pt idx="0">
                  <c:v>Inv. Acum. AD</c:v>
                </c:pt>
                <c:pt idx="1">
                  <c:v>Inv. Acum. AC</c:v>
                </c:pt>
                <c:pt idx="2">
                  <c:v>Inv. Acum. Totales</c:v>
                </c:pt>
              </c:strCache>
            </c:strRef>
          </c:cat>
          <c:val>
            <c:numRef>
              <c:f>'[6]Comparativa a Jun2020'!$C$58:$E$58</c:f>
              <c:numCache>
                <c:formatCode>General</c:formatCode>
                <c:ptCount val="3"/>
                <c:pt idx="0">
                  <c:v>265972604.38887793</c:v>
                </c:pt>
                <c:pt idx="1">
                  <c:v>19142037.156693198</c:v>
                </c:pt>
                <c:pt idx="2">
                  <c:v>285114641.54557115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3-4E72-B3AC-C6C7863B4483}"/>
            </c:ext>
          </c:extLst>
        </c:ser>
        <c:ser>
          <c:idx val="4"/>
          <c:order val="1"/>
          <c:tx>
            <c:strRef>
              <c:f>'[6]Comparativa a Jun2020'!$B$60</c:f>
              <c:strCache>
                <c:ptCount val="1"/>
                <c:pt idx="0">
                  <c:v>Costo Eficiente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'[6]Comparativa a Jun2020'!$C$55:$E$55</c:f>
              <c:strCache>
                <c:ptCount val="3"/>
                <c:pt idx="0">
                  <c:v>Inv. Acum. AD</c:v>
                </c:pt>
                <c:pt idx="1">
                  <c:v>Inv. Acum. AC</c:v>
                </c:pt>
                <c:pt idx="2">
                  <c:v>Inv. Acum. Totales</c:v>
                </c:pt>
              </c:strCache>
            </c:strRef>
          </c:cat>
          <c:val>
            <c:numRef>
              <c:f>'[6]Comparativa a Jun2020'!$C$60:$E$60</c:f>
              <c:numCache>
                <c:formatCode>General</c:formatCode>
                <c:ptCount val="3"/>
                <c:pt idx="0">
                  <c:v>273797180.47855663</c:v>
                </c:pt>
                <c:pt idx="1">
                  <c:v>12099280.209203294</c:v>
                </c:pt>
                <c:pt idx="2">
                  <c:v>285896460.68775994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33-4E72-B3AC-C6C7863B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2559616"/>
        <c:axId val="872560008"/>
      </c:barChart>
      <c:lineChart>
        <c:grouping val="stacked"/>
        <c:varyColors val="0"/>
        <c:ser>
          <c:idx val="0"/>
          <c:order val="2"/>
          <c:tx>
            <c:strRef>
              <c:f>'[6]Comparativa a Jun2020'!$B$61</c:f>
              <c:strCache>
                <c:ptCount val="1"/>
                <c:pt idx="0">
                  <c:v>Var. Real vs Eficiente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'[6]Comparativa a Jun2020'!$C$55:$E$55</c:f>
              <c:strCache>
                <c:ptCount val="3"/>
                <c:pt idx="0">
                  <c:v>Inv. Acum. AD</c:v>
                </c:pt>
                <c:pt idx="1">
                  <c:v>Inv. Acum. AC</c:v>
                </c:pt>
                <c:pt idx="2">
                  <c:v>Inv. Acum. Totales</c:v>
                </c:pt>
              </c:strCache>
            </c:strRef>
          </c:cat>
          <c:val>
            <c:numRef>
              <c:f>'[6]Comparativa a Jun2020'!$C$61:$E$61</c:f>
              <c:numCache>
                <c:formatCode>General</c:formatCode>
                <c:ptCount val="3"/>
                <c:pt idx="0">
                  <c:v>2.9418729450189529E-2</c:v>
                </c:pt>
                <c:pt idx="1">
                  <c:v>-0.3679209736058493</c:v>
                </c:pt>
                <c:pt idx="2">
                  <c:v>2.7421220388774703E-3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33-4E72-B3AC-C6C7863B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147631"/>
        <c:axId val="814124751"/>
      </c:lineChart>
      <c:catAx>
        <c:axId val="87255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2560008"/>
        <c:crosses val="autoZero"/>
        <c:auto val="1"/>
        <c:lblAlgn val="ctr"/>
        <c:lblOffset val="100"/>
        <c:noMultiLvlLbl val="0"/>
      </c:catAx>
      <c:valAx>
        <c:axId val="872560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2559616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AR" sz="900" b="1" i="0" baseline="0">
                      <a:effectLst/>
                    </a:rPr>
                    <a:t>Millones de Balboas</a:t>
                  </a:r>
                  <a:endParaRPr lang="es-AR" sz="9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valAx>
        <c:axId val="81412475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4147631"/>
        <c:crosses val="max"/>
        <c:crossBetween val="between"/>
      </c:valAx>
      <c:catAx>
        <c:axId val="8141476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41247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Costos operativos 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'[6]Comparativa a Jun2020'!$A$79</c:f>
              <c:strCache>
                <c:ptCount val="1"/>
                <c:pt idx="0">
                  <c:v>Real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'[6]Comparativa a Jun2020'!$C$76:$E$76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'[6]Comparativa a Jun2020'!$C$79:$E$79</c:f>
              <c:numCache>
                <c:formatCode>General</c:formatCode>
                <c:ptCount val="3"/>
                <c:pt idx="0">
                  <c:v>66179649.390168384</c:v>
                </c:pt>
                <c:pt idx="1">
                  <c:v>62596576.768739529</c:v>
                </c:pt>
                <c:pt idx="2">
                  <c:v>69770669.117358118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5-46A1-A298-0F75C9C998BA}"/>
            </c:ext>
          </c:extLst>
        </c:ser>
        <c:ser>
          <c:idx val="4"/>
          <c:order val="1"/>
          <c:tx>
            <c:strRef>
              <c:f>'[6]Comparativa a Jun2020'!$A$81</c:f>
              <c:strCache>
                <c:ptCount val="1"/>
                <c:pt idx="0">
                  <c:v>Costo Eficiente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'[6]Comparativa a Jun2020'!$C$76:$E$76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'[6]Comparativa a Jun2020'!$C$81:$E$81</c:f>
              <c:numCache>
                <c:formatCode>General</c:formatCode>
                <c:ptCount val="3"/>
                <c:pt idx="0">
                  <c:v>59477910.454243958</c:v>
                </c:pt>
                <c:pt idx="1">
                  <c:v>61592619.910816252</c:v>
                </c:pt>
                <c:pt idx="2">
                  <c:v>62808503.025982633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25-46A1-A298-0F75C9C99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8863400"/>
        <c:axId val="668863792"/>
      </c:barChart>
      <c:lineChart>
        <c:grouping val="standard"/>
        <c:varyColors val="0"/>
        <c:ser>
          <c:idx val="1"/>
          <c:order val="2"/>
          <c:tx>
            <c:strRef>
              <c:f>'[6]Comparativa a Jun2020'!$A$83</c:f>
              <c:strCache>
                <c:ptCount val="1"/>
                <c:pt idx="0">
                  <c:v>Var. Real vs Eficiente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'[6]Comparativa a Jun2020'!$C$83:$E$83</c:f>
              <c:numCache>
                <c:formatCode>General</c:formatCode>
                <c:ptCount val="3"/>
                <c:pt idx="0">
                  <c:v>-0.10126585736974347</c:v>
                </c:pt>
                <c:pt idx="1">
                  <c:v>-1.6038526541672593E-2</c:v>
                </c:pt>
                <c:pt idx="2">
                  <c:v>-9.9786431453950053E-2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25-46A1-A298-0F75C9C99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355584"/>
        <c:axId val="1490355168"/>
      </c:lineChart>
      <c:catAx>
        <c:axId val="668863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863792"/>
        <c:crosses val="autoZero"/>
        <c:auto val="1"/>
        <c:lblAlgn val="ctr"/>
        <c:lblOffset val="100"/>
        <c:noMultiLvlLbl val="0"/>
      </c:catAx>
      <c:valAx>
        <c:axId val="6688637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86340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AR" sz="900" b="1" i="0" baseline="0">
                      <a:effectLst/>
                    </a:rPr>
                    <a:t>Millones de Balboas</a:t>
                  </a:r>
                  <a:endParaRPr lang="es-AR" sz="9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valAx>
        <c:axId val="14903551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0355584"/>
        <c:crosses val="max"/>
        <c:crossBetween val="between"/>
      </c:valAx>
      <c:catAx>
        <c:axId val="1490355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490355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AD EDEMET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836404930974563"/>
          <c:y val="0.18300925925925926"/>
          <c:w val="0.80012981860045029"/>
          <c:h val="0.4555376932050160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'[6]Comparativa a Jun2020'!$E$5</c:f>
              <c:strCache>
                <c:ptCount val="1"/>
                <c:pt idx="0">
                  <c:v>Costos Reales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('[6]Comparativa a Jun2020'!$Q$6,'[6]Comparativa a Jun2020'!$Q$11,'[6]Comparativa a Jun2020'!$Q$16,'[6]Comparativa a Jun2020'!$Q$21,'[6]Comparativa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('[6]Comparativa a Jun2020'!$E$6,'[6]Comparativa a Jun2020'!$E$11,'[6]Comparativa a Jun2020'!$E$16,'[6]Comparativa a Jun2020'!$E$21,'[6]Comparativa a Jun2020'!$E$26)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79396891.383950621</c:v>
                </c:pt>
                <c:pt idx="3">
                  <c:v>112238291.52671403</c:v>
                </c:pt>
                <c:pt idx="4">
                  <c:v>74337421.47821328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4-4A59-984F-4568D4066C6A}"/>
            </c:ext>
          </c:extLst>
        </c:ser>
        <c:ser>
          <c:idx val="4"/>
          <c:order val="1"/>
          <c:tx>
            <c:strRef>
              <c:f>'[6]Comparativa a Jun2020'!$G$5</c:f>
              <c:strCache>
                <c:ptCount val="1"/>
                <c:pt idx="0">
                  <c:v>Costo Eficiente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('[6]Comparativa a Jun2020'!$Q$6,'[6]Comparativa a Jun2020'!$Q$11,'[6]Comparativa a Jun2020'!$Q$16,'[6]Comparativa a Jun2020'!$Q$21,'[6]Comparativa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('[6]Comparativa a Jun2020'!$G$6,'[6]Comparativa a Jun2020'!$G$11,'[6]Comparativa a Jun2020'!$G$16,'[6]Comparativa a Jun2020'!$G$21,'[6]Comparativa a Jun2020'!$G$26)</c:f>
              <c:numCache>
                <c:formatCode>General</c:formatCode>
                <c:ptCount val="5"/>
                <c:pt idx="2">
                  <c:v>96848140.238806218</c:v>
                </c:pt>
                <c:pt idx="3">
                  <c:v>109153477.64272308</c:v>
                </c:pt>
                <c:pt idx="4">
                  <c:v>67795562.597027361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74-4A59-984F-4568D4066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415472"/>
        <c:axId val="874852168"/>
      </c:barChart>
      <c:catAx>
        <c:axId val="29941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4852168"/>
        <c:crosses val="autoZero"/>
        <c:auto val="1"/>
        <c:lblAlgn val="ctr"/>
        <c:lblOffset val="100"/>
        <c:noMultiLvlLbl val="0"/>
      </c:catAx>
      <c:valAx>
        <c:axId val="874852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941547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8053065707295483E-2"/>
                <c:y val="0.210163788701649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AR"/>
                    <a:t>Millones de Balboas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8996434015405"/>
          <c:y val="0.71353893263342083"/>
          <c:w val="0.74773833121505429"/>
          <c:h val="0.206905814695044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AC </a:t>
            </a:r>
            <a:r>
              <a:rPr lang="es-AR" sz="1600" b="1" i="0" u="none" strike="noStrike" baseline="0">
                <a:effectLst/>
              </a:rPr>
              <a:t>EDEMET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4437037037037"/>
          <c:y val="0.18300925925925926"/>
          <c:w val="0.76657074074074072"/>
          <c:h val="0.4375973315835520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'[6]Comparativa a Jun2020'!$E$5</c:f>
              <c:strCache>
                <c:ptCount val="1"/>
                <c:pt idx="0">
                  <c:v>Costos Reales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('[6]Comparativa a Jun2020'!$Q$6,'[6]Comparativa a Jun2020'!$Q$11,'[6]Comparativa a Jun2020'!$Q$16,'[6]Comparativa a Jun2020'!$Q$21,'[6]Comparativa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('[6]Comparativa a Jun2020'!$E$7,'[6]Comparativa a Jun2020'!$E$12,'[6]Comparativa a Jun2020'!$E$17,'[6]Comparativa a Jun2020'!$E$22,'[6]Comparativa a Jun2020'!$E$27)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6122440.4626729432</c:v>
                </c:pt>
                <c:pt idx="3">
                  <c:v>6618128.5122335162</c:v>
                </c:pt>
                <c:pt idx="4">
                  <c:v>6401468.1817867393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1-4A03-A145-E782CF550359}"/>
            </c:ext>
          </c:extLst>
        </c:ser>
        <c:ser>
          <c:idx val="4"/>
          <c:order val="1"/>
          <c:tx>
            <c:strRef>
              <c:f>'[6]Comparativa a Jun2020'!$G$5</c:f>
              <c:strCache>
                <c:ptCount val="1"/>
                <c:pt idx="0">
                  <c:v>Costo Eficiente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('[6]Comparativa a Jun2020'!$Q$6,'[6]Comparativa a Jun2020'!$Q$11,'[6]Comparativa a Jun2020'!$Q$16,'[6]Comparativa a Jun2020'!$Q$21,'[6]Comparativa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('[6]Comparativa a Jun2020'!$G$7,'[6]Comparativa a Jun2020'!$G$12,'[6]Comparativa a Jun2020'!$G$17,'[6]Comparativa a Jun2020'!$G$22,'[6]Comparativa a Jun2020'!$G$27)</c:f>
              <c:numCache>
                <c:formatCode>General</c:formatCode>
                <c:ptCount val="5"/>
                <c:pt idx="2">
                  <c:v>5937836.0371200098</c:v>
                </c:pt>
                <c:pt idx="3">
                  <c:v>3802522.3631528076</c:v>
                </c:pt>
                <c:pt idx="4">
                  <c:v>2358921.8089304771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F1-4A03-A145-E782CF550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358496"/>
        <c:axId val="475358888"/>
      </c:barChart>
      <c:catAx>
        <c:axId val="47535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5358888"/>
        <c:crosses val="autoZero"/>
        <c:auto val="1"/>
        <c:lblAlgn val="ctr"/>
        <c:lblOffset val="100"/>
        <c:noMultiLvlLbl val="0"/>
      </c:catAx>
      <c:valAx>
        <c:axId val="475358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535849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3.5595634782926981E-2"/>
                <c:y val="0.1830093656188658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AR"/>
                    <a:t>Millones</a:t>
                  </a:r>
                  <a:r>
                    <a:rPr lang="es-AR" sz="900" b="1" i="0" u="none" strike="noStrike" baseline="0">
                      <a:effectLst/>
                    </a:rPr>
                    <a:t> de Balboas</a:t>
                  </a:r>
                  <a:endParaRPr lang="es-A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246777486147566"/>
          <c:y val="0.73930209358357402"/>
          <c:w val="0.73091061533974921"/>
          <c:h val="0.210084523148486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OMD </a:t>
            </a:r>
            <a:r>
              <a:rPr lang="es-AR" sz="1600" b="1" i="0" u="none" strike="noStrike" baseline="0">
                <a:effectLst/>
              </a:rPr>
              <a:t>EDEMET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239034212900867E-2"/>
          <c:y val="0.13004629629629633"/>
          <c:w val="0.81828992671621481"/>
          <c:h val="0.576788786818314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'[6]Comparativa a Jun2020'!$E$5</c:f>
              <c:strCache>
                <c:ptCount val="1"/>
                <c:pt idx="0">
                  <c:v>Costos Reales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('[6]Comparativa a Jun2020'!$Q$6,'[6]Comparativa a Jun2020'!$Q$11,'[6]Comparativa a Jun2020'!$Q$16,'[6]Comparativa a Jun2020'!$Q$21,'[6]Comparativa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('[6]Comparativa a Jun2020'!$E$8,'[6]Comparativa a Jun2020'!$E$13,'[6]Comparativa a Jun2020'!$E$18,'[6]Comparativa a Jun2020'!$E$23,'[6]Comparativa a Jun2020'!$E$28)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29298958.657879192</c:v>
                </c:pt>
                <c:pt idx="3">
                  <c:v>28480939.729822434</c:v>
                </c:pt>
                <c:pt idx="4">
                  <c:v>26674110.992158093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21-457C-8784-449D718009E1}"/>
            </c:ext>
          </c:extLst>
        </c:ser>
        <c:ser>
          <c:idx val="6"/>
          <c:order val="1"/>
          <c:tx>
            <c:strRef>
              <c:f>'[6]Comparativa a Jun2020'!$G$5</c:f>
              <c:strCache>
                <c:ptCount val="1"/>
                <c:pt idx="0">
                  <c:v>Costo Eficiente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('[6]Comparativa a Jun2020'!$Q$6,'[6]Comparativa a Jun2020'!$Q$11,'[6]Comparativa a Jun2020'!$Q$16,'[6]Comparativa a Jun2020'!$Q$21,'[6]Comparativa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('[6]Comparativa a Jun2020'!$G$8,'[6]Comparativa a Jun2020'!$G$13,'[6]Comparativa a Jun2020'!$G$18,'[6]Comparativa a Jun2020'!$G$23,'[6]Comparativa a Jun2020'!$G$28)</c:f>
              <c:numCache>
                <c:formatCode>General</c:formatCode>
                <c:ptCount val="5"/>
                <c:pt idx="2">
                  <c:v>23200663.275258157</c:v>
                </c:pt>
                <c:pt idx="3">
                  <c:v>24018557.711956941</c:v>
                </c:pt>
                <c:pt idx="4">
                  <c:v>24486506.579849269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21-457C-8784-449D71800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676664"/>
        <c:axId val="470139944"/>
        <c:extLst/>
      </c:barChart>
      <c:catAx>
        <c:axId val="872676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0139944"/>
        <c:crosses val="autoZero"/>
        <c:auto val="1"/>
        <c:lblAlgn val="ctr"/>
        <c:lblOffset val="100"/>
        <c:noMultiLvlLbl val="0"/>
      </c:catAx>
      <c:valAx>
        <c:axId val="470139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267666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302883533027608E-3"/>
                <c:y val="0.2106803433490429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AR"/>
                    <a:t>Millones</a:t>
                  </a:r>
                  <a:r>
                    <a:rPr lang="es-AR" sz="900" b="1" i="0" u="none" strike="noStrike" baseline="0">
                      <a:effectLst/>
                    </a:rPr>
                    <a:t> de Balboas</a:t>
                  </a:r>
                  <a:endParaRPr lang="es-A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209628984893926"/>
          <c:y val="0.78298337707786514"/>
          <c:w val="0.73503621496398153"/>
          <c:h val="0.217016728383054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COM </a:t>
            </a:r>
            <a:r>
              <a:rPr lang="es-AR" sz="1600" b="1" i="0" u="none" strike="noStrike" baseline="0">
                <a:effectLst/>
              </a:rPr>
              <a:t>EDEMET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471925925925927"/>
          <c:y val="0.18300925925925926"/>
          <c:w val="0.77729518518518514"/>
          <c:h val="0.46016732283464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'[6]Comparativa a Jun2020'!$E$5</c:f>
              <c:strCache>
                <c:ptCount val="1"/>
                <c:pt idx="0">
                  <c:v>Costos Reales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('[6]Comparativa a Jun2020'!$Q$6,'[6]Comparativa a Jun2020'!$Q$11,'[6]Comparativa a Jun2020'!$Q$16,'[6]Comparativa a Jun2020'!$Q$21,'[6]Comparativa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('[6]Comparativa a Jun2020'!$E$9,'[6]Comparativa a Jun2020'!$E$14,'[6]Comparativa a Jun2020'!$E$19,'[6]Comparativa a Jun2020'!$E$24,'[6]Comparativa a Jun2020'!$E$29)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17834425.74861902</c:v>
                </c:pt>
                <c:pt idx="3">
                  <c:v>16004210.454268854</c:v>
                </c:pt>
                <c:pt idx="4">
                  <c:v>30693660.510200009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6-4F92-B41F-CF42798E93E9}"/>
            </c:ext>
          </c:extLst>
        </c:ser>
        <c:ser>
          <c:idx val="4"/>
          <c:order val="1"/>
          <c:tx>
            <c:strRef>
              <c:f>'[6]Comparativa a Jun2020'!$G$5</c:f>
              <c:strCache>
                <c:ptCount val="1"/>
                <c:pt idx="0">
                  <c:v>Costo Eficiente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('[6]Comparativa a Jun2020'!$Q$6,'[6]Comparativa a Jun2020'!$Q$11,'[6]Comparativa a Jun2020'!$Q$16,'[6]Comparativa a Jun2020'!$Q$21,'[6]Comparativa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('[6]Comparativa a Jun2020'!$G$9,'[6]Comparativa a Jun2020'!$G$14,'[6]Comparativa a Jun2020'!$G$19,'[6]Comparativa a Jun2020'!$G$24,'[6]Comparativa a Jun2020'!$G$29)</c:f>
              <c:numCache>
                <c:formatCode>General</c:formatCode>
                <c:ptCount val="5"/>
                <c:pt idx="2">
                  <c:v>21572371.633902647</c:v>
                </c:pt>
                <c:pt idx="3">
                  <c:v>22390430.359463103</c:v>
                </c:pt>
                <c:pt idx="4">
                  <c:v>22863691.746942814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06-4F92-B41F-CF42798E9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472048"/>
        <c:axId val="669472440"/>
      </c:barChart>
      <c:catAx>
        <c:axId val="66947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9472440"/>
        <c:crosses val="autoZero"/>
        <c:auto val="1"/>
        <c:lblAlgn val="ctr"/>
        <c:lblOffset val="100"/>
        <c:noMultiLvlLbl val="0"/>
      </c:catAx>
      <c:valAx>
        <c:axId val="669472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947204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238796393580287E-2"/>
                <c:y val="0.2424084660038382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AR"/>
                    <a:t>Millones</a:t>
                  </a:r>
                  <a:r>
                    <a:rPr lang="es-AR" sz="900" b="1" i="0" u="none" strike="noStrike" baseline="0">
                      <a:effectLst/>
                    </a:rPr>
                    <a:t> de Balboas</a:t>
                  </a:r>
                  <a:endParaRPr lang="es-A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65296004666088"/>
          <c:y val="0.71353893263342083"/>
          <c:w val="0.74525590551181098"/>
          <c:h val="0.208410693586587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ADM </a:t>
            </a:r>
            <a:r>
              <a:rPr lang="es-AR" sz="1600" b="1" i="0" u="none" strike="noStrike" baseline="0">
                <a:effectLst/>
              </a:rPr>
              <a:t>EDEMET</a:t>
            </a:r>
            <a:endParaRPr lang="es-AR"/>
          </a:p>
        </c:rich>
      </c:tx>
      <c:layout>
        <c:manualLayout>
          <c:xMode val="edge"/>
          <c:yMode val="edge"/>
          <c:x val="0.4073927392739274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471925925925927"/>
          <c:y val="0.18300925925925926"/>
          <c:w val="0.77729518518518514"/>
          <c:h val="0.487945100612423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'[6]Comparativa a Jun2020'!$E$5</c:f>
              <c:strCache>
                <c:ptCount val="1"/>
                <c:pt idx="0">
                  <c:v>Costos Reales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('[6]Comparativa a Jun2020'!$Q$6,'[6]Comparativa a Jun2020'!$Q$11,'[6]Comparativa a Jun2020'!$Q$16,'[6]Comparativa a Jun2020'!$Q$21,'[6]Comparativa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('[6]Comparativa a Jun2020'!$E$10,'[6]Comparativa a Jun2020'!$E$15,'[6]Comparativa a Jun2020'!$E$20,'[6]Comparativa a Jun2020'!$E$25,'[6]Comparativa a Jun2020'!$E$30)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19046264.983670171</c:v>
                </c:pt>
                <c:pt idx="3">
                  <c:v>18111426.584648244</c:v>
                </c:pt>
                <c:pt idx="4">
                  <c:v>12402897.615000011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8-4E44-843C-63656E02525A}"/>
            </c:ext>
          </c:extLst>
        </c:ser>
        <c:ser>
          <c:idx val="6"/>
          <c:order val="1"/>
          <c:tx>
            <c:strRef>
              <c:f>'[6]Comparativa a Jun2020'!$G$5</c:f>
              <c:strCache>
                <c:ptCount val="1"/>
                <c:pt idx="0">
                  <c:v>Costo Eficiente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('[6]Comparativa a Jun2020'!$Q$6,'[6]Comparativa a Jun2020'!$Q$11,'[6]Comparativa a Jun2020'!$Q$16,'[6]Comparativa a Jun2020'!$Q$21,'[6]Comparativa a Jun2020'!$Q$26)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('[6]Comparativa a Jun2020'!$G$10,'[6]Comparativa a Jun2020'!$G$15,'[6]Comparativa a Jun2020'!$G$20,'[6]Comparativa a Jun2020'!$G$25,'[6]Comparativa a Jun2020'!$G$30)</c:f>
              <c:numCache>
                <c:formatCode>General</c:formatCode>
                <c:ptCount val="5"/>
                <c:pt idx="2">
                  <c:v>14704875.545083147</c:v>
                </c:pt>
                <c:pt idx="3">
                  <c:v>15183631.839396212</c:v>
                </c:pt>
                <c:pt idx="4">
                  <c:v>15458304.699190553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8-4E44-843C-63656E025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9075312"/>
        <c:axId val="659076968"/>
        <c:extLst/>
      </c:barChart>
      <c:catAx>
        <c:axId val="65907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9076968"/>
        <c:crosses val="autoZero"/>
        <c:auto val="1"/>
        <c:lblAlgn val="ctr"/>
        <c:lblOffset val="100"/>
        <c:noMultiLvlLbl val="0"/>
      </c:catAx>
      <c:valAx>
        <c:axId val="659076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907531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3.0648277415916868E-2"/>
                <c:y val="0.1735701655873523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AR"/>
                    <a:t>Millones</a:t>
                  </a:r>
                  <a:r>
                    <a:rPr lang="es-AR" sz="900" b="1" i="0" u="none" strike="noStrike" baseline="0">
                      <a:effectLst/>
                    </a:rPr>
                    <a:t> de Balboas</a:t>
                  </a:r>
                  <a:endParaRPr lang="es-A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26407115777197"/>
          <c:y val="0.73668708078156886"/>
          <c:w val="0.67538305628463113"/>
          <c:h val="0.20245072683955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47625</xdr:rowOff>
    </xdr:from>
    <xdr:to>
      <xdr:col>8</xdr:col>
      <xdr:colOff>294488</xdr:colOff>
      <xdr:row>23</xdr:row>
      <xdr:rowOff>66149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119915-05F0-47EF-85A1-FC5B700E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38125"/>
          <a:ext cx="6295238" cy="42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57150</xdr:rowOff>
    </xdr:from>
    <xdr:to>
      <xdr:col>8</xdr:col>
      <xdr:colOff>332602</xdr:colOff>
      <xdr:row>20</xdr:row>
      <xdr:rowOff>85269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12FE74-005A-4D5E-A0B6-E6D3F01FE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247650"/>
          <a:ext cx="6180952" cy="36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8</xdr:col>
      <xdr:colOff>323071</xdr:colOff>
      <xdr:row>21</xdr:row>
      <xdr:rowOff>37607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62E8A1-3858-4C95-BDF6-9241D46DC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5250"/>
          <a:ext cx="6228571" cy="39428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2</xdr:row>
      <xdr:rowOff>19050</xdr:rowOff>
    </xdr:from>
    <xdr:to>
      <xdr:col>8</xdr:col>
      <xdr:colOff>608792</xdr:colOff>
      <xdr:row>20</xdr:row>
      <xdr:rowOff>142431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212ABD-8864-41C8-9CD2-FA3D911B9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400050"/>
          <a:ext cx="6466667" cy="35523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104775</xdr:rowOff>
    </xdr:from>
    <xdr:to>
      <xdr:col>8</xdr:col>
      <xdr:colOff>313546</xdr:colOff>
      <xdr:row>21</xdr:row>
      <xdr:rowOff>113823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1CF25F-A9D5-4AEA-912D-69EFC0117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95275"/>
          <a:ext cx="6228571" cy="38190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61636</xdr:colOff>
      <xdr:row>20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5FB0D5-BE07-393C-8D11-640B90CA7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7636" cy="3962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19050</xdr:rowOff>
    </xdr:from>
    <xdr:to>
      <xdr:col>1</xdr:col>
      <xdr:colOff>6817178</xdr:colOff>
      <xdr:row>3</xdr:row>
      <xdr:rowOff>2631622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BDE8B9-018C-499D-AD53-5731CC1DA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4286250</xdr:colOff>
      <xdr:row>3</xdr:row>
      <xdr:rowOff>2639786</xdr:rowOff>
    </xdr:from>
    <xdr:to>
      <xdr:col>2</xdr:col>
      <xdr:colOff>40822</xdr:colOff>
      <xdr:row>5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3336BC7-751C-4B5E-B346-B8A600EEB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3</xdr:row>
      <xdr:rowOff>0</xdr:rowOff>
    </xdr:from>
    <xdr:to>
      <xdr:col>3</xdr:col>
      <xdr:colOff>27214</xdr:colOff>
      <xdr:row>4</xdr:row>
      <xdr:rowOff>13607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7750BA7-1770-4F45-9532-337E44C857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4</xdr:row>
      <xdr:rowOff>0</xdr:rowOff>
    </xdr:from>
    <xdr:to>
      <xdr:col>3</xdr:col>
      <xdr:colOff>40821</xdr:colOff>
      <xdr:row>4</xdr:row>
      <xdr:rowOff>2639786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F5C5DD-FB37-417E-A28F-D38B3ACAE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absoluteAnchor>
    <xdr:pos x="11144250" y="6309572"/>
    <xdr:ext cx="6844393" cy="2494250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6B73BEB-FF66-44A9-9282-882BC8B54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twoCellAnchor>
    <xdr:from>
      <xdr:col>2</xdr:col>
      <xdr:colOff>0</xdr:colOff>
      <xdr:row>6</xdr:row>
      <xdr:rowOff>0</xdr:rowOff>
    </xdr:from>
    <xdr:to>
      <xdr:col>3</xdr:col>
      <xdr:colOff>13607</xdr:colOff>
      <xdr:row>7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FC08EA-A888-49C3-BD6E-AB8B329CD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6844392</xdr:colOff>
      <xdr:row>7</xdr:row>
      <xdr:rowOff>0</xdr:rowOff>
    </xdr:from>
    <xdr:to>
      <xdr:col>3</xdr:col>
      <xdr:colOff>27213</xdr:colOff>
      <xdr:row>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775BDF4-BE87-427E-B75D-3FA3791AA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8</xdr:row>
      <xdr:rowOff>0</xdr:rowOff>
    </xdr:from>
    <xdr:to>
      <xdr:col>3</xdr:col>
      <xdr:colOff>13607</xdr:colOff>
      <xdr:row>9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B5BC699-E9E5-40C2-8DDD-FE946ACF0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</xdr:colOff>
      <xdr:row>9</xdr:row>
      <xdr:rowOff>0</xdr:rowOff>
    </xdr:from>
    <xdr:to>
      <xdr:col>3</xdr:col>
      <xdr:colOff>13608</xdr:colOff>
      <xdr:row>10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A01A98E-10D0-4942-A3F1-7E91156FB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27215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A7492967-8393-4FC3-BF3B-94B6E63E2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0</xdr:colOff>
      <xdr:row>4</xdr:row>
      <xdr:rowOff>0</xdr:rowOff>
    </xdr:from>
    <xdr:to>
      <xdr:col>4</xdr:col>
      <xdr:colOff>27214</xdr:colOff>
      <xdr:row>5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490F5715-9640-4E03-AF6A-4B953C37F5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absoluteAnchor>
    <xdr:pos x="17988643" y="6109607"/>
    <xdr:ext cx="6871607" cy="2653393"/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0C2C301-AC51-4164-922F-F8C937E3D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absoluteAnchor>
  <xdr:twoCellAnchor>
    <xdr:from>
      <xdr:col>3</xdr:col>
      <xdr:colOff>1</xdr:colOff>
      <xdr:row>6</xdr:row>
      <xdr:rowOff>1</xdr:rowOff>
    </xdr:from>
    <xdr:to>
      <xdr:col>4</xdr:col>
      <xdr:colOff>40822</xdr:colOff>
      <xdr:row>6</xdr:row>
      <xdr:rowOff>2639787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B464AE2-B68E-4D9F-827F-BFD0D2384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0</xdr:colOff>
      <xdr:row>7</xdr:row>
      <xdr:rowOff>1</xdr:rowOff>
    </xdr:from>
    <xdr:to>
      <xdr:col>4</xdr:col>
      <xdr:colOff>68035</xdr:colOff>
      <xdr:row>8</xdr:row>
      <xdr:rowOff>13608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7861AAF-29FE-4C9C-A9B2-5E59E2A55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0</xdr:colOff>
      <xdr:row>8</xdr:row>
      <xdr:rowOff>0</xdr:rowOff>
    </xdr:from>
    <xdr:to>
      <xdr:col>4</xdr:col>
      <xdr:colOff>68035</xdr:colOff>
      <xdr:row>8</xdr:row>
      <xdr:rowOff>2639785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E696B01D-A6CD-4D83-8BD3-FD867B5BD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27215</xdr:colOff>
      <xdr:row>9</xdr:row>
      <xdr:rowOff>0</xdr:rowOff>
    </xdr:from>
    <xdr:to>
      <xdr:col>4</xdr:col>
      <xdr:colOff>108858</xdr:colOff>
      <xdr:row>10</xdr:row>
      <xdr:rowOff>13608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C4CC1D0D-27CF-4602-A14F-396A1AAD8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absoluteAnchor>
    <xdr:pos x="4299858" y="6327320"/>
    <xdr:ext cx="6844393" cy="2494250"/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21CE2BE-6D62-4267-80D1-499B622D2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>
    <xdr:from>
      <xdr:col>1</xdr:col>
      <xdr:colOff>1</xdr:colOff>
      <xdr:row>6</xdr:row>
      <xdr:rowOff>17748</xdr:rowOff>
    </xdr:from>
    <xdr:to>
      <xdr:col>2</xdr:col>
      <xdr:colOff>13608</xdr:colOff>
      <xdr:row>7</xdr:row>
      <xdr:rowOff>17748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17F8FD44-B397-48A1-8C27-091847E99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7</xdr:row>
      <xdr:rowOff>17748</xdr:rowOff>
    </xdr:from>
    <xdr:to>
      <xdr:col>2</xdr:col>
      <xdr:colOff>27214</xdr:colOff>
      <xdr:row>8</xdr:row>
      <xdr:rowOff>17748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5C9E0A82-758F-4156-91B5-837F995D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</xdr:colOff>
      <xdr:row>8</xdr:row>
      <xdr:rowOff>17748</xdr:rowOff>
    </xdr:from>
    <xdr:to>
      <xdr:col>2</xdr:col>
      <xdr:colOff>13608</xdr:colOff>
      <xdr:row>9</xdr:row>
      <xdr:rowOff>17748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6F56965F-F115-47D6-BABC-EEC388654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2</xdr:colOff>
      <xdr:row>9</xdr:row>
      <xdr:rowOff>17748</xdr:rowOff>
    </xdr:from>
    <xdr:to>
      <xdr:col>2</xdr:col>
      <xdr:colOff>13609</xdr:colOff>
      <xdr:row>10</xdr:row>
      <xdr:rowOff>17748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FD618A45-7139-4B65-A070-9EB933850B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EERP/Documentos%20compartidos/Panama/ASEP/Emp.%20Comparadoras%20y%20ecuac%20de%20eficiencia%202020/Fase%201/Base%20de%20Datos/Procesamiento_Base%20de%20Datos_2015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umamerica0.sharepoint.com/sites/EERP/Documentos%20compartidos/Panama/ASEP/Emp.%20Comparadoras%20y%20ecuac%20de%20eficiencia%202020/Fase%201/Base%20de%20Datos/Procesamiento_Base%20de%20Datos_2015-202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quantumamerica0.sharepoint.com/sites/EERP/Documentos%20compartidos/Panama/ASEP/Emp.%20Comparadoras%20y%20ecuac%20de%20eficiencia%202020/Fase%20Consulta%20Publica/Entregas/03.%2010012023/Fase%20I/Procesamiento_Base%20de%20Datos_2015-2020.xlsx?F2F4669E" TargetMode="External"/><Relationship Id="rId1" Type="http://schemas.openxmlformats.org/officeDocument/2006/relationships/externalLinkPath" Target="file:///\\F2F4669E\Procesamiento_Base%20de%20Datos_2015-2020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https://quantumamerica0.sharepoint.com/sites/EERP/Documentos%20compartidos/Panama/ASEP/Emp.%20Comparadoras%20y%20ecuac%20de%20eficiencia%202020/Fase%20Consulta%20Publica/Entregas/04.%2002022023/Fase%20III/CP%20010-22/procesamiento_BD_2015-2020.xlsx?2430796E" TargetMode="External"/><Relationship Id="rId1" Type="http://schemas.openxmlformats.org/officeDocument/2006/relationships/externalLinkPath" Target="file:///\\2430796E\procesamiento_BD_2015-2020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/personal/jdalorenzo_asep_gob_pa/Documents/Documentos/D/Ente%20Regulador/ESTUDIOS%20TARIFARIOS%202022-2026/EMPRESAS%20COMPARADORAS/recurso/para%20publicar%20Anexo%20A%20de%20resoluci&#243;n%20responde%20recurso/Analisis%20Comparativos%20Costos_2017_2020_EDECHI_ajustado.xlsx?94C8ACCA" TargetMode="External"/><Relationship Id="rId1" Type="http://schemas.openxmlformats.org/officeDocument/2006/relationships/externalLinkPath" Target="file:///\\94C8ACCA\Analisis%20Comparativos%20Costos_2017_2020_EDECHI_ajustado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/personal/jdalorenzo_asep_gob_pa/Documents/Documentos/D/Ente%20Regulador/ESTUDIOS%20TARIFARIOS%202022-2026/EMPRESAS%20COMPARADORAS/recurso/para%20publicar%20Anexo%20A%20de%20resoluci&#243;n%20responde%20recurso/Analisis%20Comparativos%20Costos_2017_2020_EDEMET_ajustado.xlsx?94C8ACCA" TargetMode="External"/><Relationship Id="rId1" Type="http://schemas.openxmlformats.org/officeDocument/2006/relationships/externalLinkPath" Target="file:///\\94C8ACCA\Analisis%20Comparativos%20Costos_2017_2020_EDEMET_ajustado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/personal/jdalorenzo_asep_gob_pa/Documents/Documentos/D/Ente%20Regulador/ESTUDIOS%20TARIFARIOS%202022-2026/EMPRESAS%20COMPARADORAS/recurso/para%20publicar%20Anexo%20A%20de%20resoluci&#243;n%20responde%20recurso/Analisis%20Comparativos%20Costos_2017_2020_ENSA_ajustado.xlsx?94C8ACCA" TargetMode="External"/><Relationship Id="rId1" Type="http://schemas.openxmlformats.org/officeDocument/2006/relationships/externalLinkPath" Target="file:///\\94C8ACCA\Analisis%20Comparativos%20Costos_2017_2020_ENSA_ajust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es"/>
      <sheetName val="Resultados"/>
      <sheetName val="Tablas y Grafico Muestra"/>
      <sheetName val="Panel de Control"/>
      <sheetName val="Vinculo campos"/>
      <sheetName val="Vinculo Empresas"/>
      <sheetName val="CLR"/>
      <sheetName val="%MO_Panama"/>
      <sheetName val="Costos"/>
      <sheetName val="BDPanama17-20 (Balboas Hist.)"/>
      <sheetName val="Tiempo_med_compra (Panama)"/>
      <sheetName val="SalariosOyM (Panama)"/>
      <sheetName val="BDPanama17-20 (Balboas jun20)"/>
      <sheetName val="BDPanama15-20 (USD jun20)"/>
      <sheetName val="Estimacion de Activos 2019"/>
      <sheetName val="BDFERC17-20"/>
      <sheetName val="BD"/>
      <sheetName val="Respondent_ID"/>
      <sheetName val="Analisis de Muestra"/>
      <sheetName val="Criterios Exclusión"/>
      <sheetName val="Exclusión"/>
      <sheetName val="SalariosOyM"/>
      <sheetName val="Tiempo_med_compra"/>
      <sheetName val="Parametros"/>
      <sheetName val="BD Ajust."/>
      <sheetName val="1°Indic."/>
      <sheetName val="2°Indic."/>
      <sheetName val="3°Indic."/>
      <sheetName val="4°Indic."/>
      <sheetName val="5°Indic."/>
      <sheetName val="IPC Panama"/>
      <sheetName val="IPM Panama"/>
      <sheetName val="CPI USA"/>
      <sheetName val="PPI USA"/>
      <sheetName val="Variables"/>
      <sheetName val="ATrans24-115"/>
      <sheetName val="Procesamiento_Base de Datos_201"/>
    </sheetNames>
    <sheetDataSet>
      <sheetData sheetId="0"/>
      <sheetData sheetId="1"/>
      <sheetData sheetId="2"/>
      <sheetData sheetId="3">
        <row r="4">
          <cell r="B4">
            <v>44012</v>
          </cell>
        </row>
        <row r="5">
          <cell r="B5" t="str">
            <v>2017 - 2020</v>
          </cell>
        </row>
        <row r="6">
          <cell r="B6" t="str">
            <v>Estudio 2022-2026</v>
          </cell>
        </row>
        <row r="7">
          <cell r="B7" t="str">
            <v>Desvio_Estandar</v>
          </cell>
        </row>
        <row r="8">
          <cell r="B8">
            <v>5</v>
          </cell>
        </row>
        <row r="10">
          <cell r="B10" t="str">
            <v>CLR</v>
          </cell>
        </row>
        <row r="13">
          <cell r="B13">
            <v>0.32063664466362535</v>
          </cell>
          <cell r="D13">
            <v>0.3857969036391577</v>
          </cell>
        </row>
        <row r="15">
          <cell r="D15">
            <v>0.41970430148010679</v>
          </cell>
        </row>
        <row r="16">
          <cell r="D16">
            <v>0.16750967605701295</v>
          </cell>
        </row>
        <row r="17">
          <cell r="D17">
            <v>0.43334057630632183</v>
          </cell>
        </row>
        <row r="18">
          <cell r="D18">
            <v>0.25890534252289066</v>
          </cell>
        </row>
        <row r="19">
          <cell r="D19">
            <v>0.51434585388112719</v>
          </cell>
        </row>
        <row r="22">
          <cell r="D22">
            <v>0.45800000000000002</v>
          </cell>
        </row>
        <row r="24">
          <cell r="B24">
            <v>0.1</v>
          </cell>
          <cell r="C24">
            <v>0.18415450922863616</v>
          </cell>
          <cell r="D24">
            <v>0.18415450922863616</v>
          </cell>
        </row>
        <row r="25">
          <cell r="B25">
            <v>0.1</v>
          </cell>
          <cell r="C25">
            <v>3.096048266291497E-2</v>
          </cell>
          <cell r="D25">
            <v>3.096048266291497E-2</v>
          </cell>
        </row>
        <row r="26">
          <cell r="B26">
            <v>0.1</v>
          </cell>
          <cell r="C26">
            <v>0.1</v>
          </cell>
          <cell r="D26">
            <v>0.1</v>
          </cell>
        </row>
        <row r="27">
          <cell r="B27">
            <v>0.15</v>
          </cell>
          <cell r="C27">
            <v>0.15</v>
          </cell>
          <cell r="D27">
            <v>0.15</v>
          </cell>
        </row>
        <row r="28">
          <cell r="B28">
            <v>0.25</v>
          </cell>
          <cell r="C28">
            <v>0.25</v>
          </cell>
          <cell r="D28">
            <v>0.25</v>
          </cell>
        </row>
        <row r="30">
          <cell r="B30">
            <v>0.4</v>
          </cell>
          <cell r="D30">
            <v>0.4</v>
          </cell>
        </row>
      </sheetData>
      <sheetData sheetId="4"/>
      <sheetData sheetId="5"/>
      <sheetData sheetId="6"/>
      <sheetData sheetId="7"/>
      <sheetData sheetId="8">
        <row r="68">
          <cell r="T68">
            <v>2.5542838187104779</v>
          </cell>
        </row>
      </sheetData>
      <sheetData sheetId="9">
        <row r="1">
          <cell r="A1" t="str">
            <v xml:space="preserve">ID Empresa </v>
          </cell>
        </row>
      </sheetData>
      <sheetData sheetId="10">
        <row r="6">
          <cell r="A6" t="str">
            <v>%MO Activos D</v>
          </cell>
        </row>
      </sheetData>
      <sheetData sheetId="11">
        <row r="5">
          <cell r="A5"/>
        </row>
      </sheetData>
      <sheetData sheetId="12"/>
      <sheetData sheetId="13">
        <row r="2">
          <cell r="E2"/>
        </row>
      </sheetData>
      <sheetData sheetId="14"/>
      <sheetData sheetId="15"/>
      <sheetData sheetId="16"/>
      <sheetData sheetId="17">
        <row r="4">
          <cell r="A4">
            <v>1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1">
          <cell r="A1" t="str">
            <v>Concepto</v>
          </cell>
        </row>
      </sheetData>
      <sheetData sheetId="25"/>
      <sheetData sheetId="26"/>
      <sheetData sheetId="27"/>
      <sheetData sheetId="28"/>
      <sheetData sheetId="29"/>
      <sheetData sheetId="30">
        <row r="15">
          <cell r="B15">
            <v>104.4</v>
          </cell>
        </row>
      </sheetData>
      <sheetData sheetId="31"/>
      <sheetData sheetId="32"/>
      <sheetData sheetId="33"/>
      <sheetData sheetId="34">
        <row r="2">
          <cell r="A2" t="str">
            <v>Activos (D+C+AP)</v>
          </cell>
        </row>
        <row r="3">
          <cell r="A3" t="str">
            <v>Activos (G+T+D+C+AP+PG+I)</v>
          </cell>
        </row>
        <row r="4">
          <cell r="A4" t="str">
            <v>Activos AP</v>
          </cell>
        </row>
        <row r="5">
          <cell r="A5" t="str">
            <v>Activos C</v>
          </cell>
        </row>
        <row r="6">
          <cell r="A6" t="str">
            <v>Activos D (conducciones subt.)</v>
          </cell>
        </row>
        <row r="7">
          <cell r="A7" t="str">
            <v>Activos D (Líneas Aereas)</v>
          </cell>
        </row>
        <row r="8">
          <cell r="A8" t="str">
            <v>Activos D (Líneas Subterrán.)</v>
          </cell>
        </row>
        <row r="9">
          <cell r="A9" t="str">
            <v>Activos PG</v>
          </cell>
        </row>
        <row r="10">
          <cell r="A10" t="str">
            <v>Costos Compra de Energía</v>
          </cell>
        </row>
        <row r="11">
          <cell r="A11" t="str">
            <v>Costos de Administración</v>
          </cell>
        </row>
        <row r="12">
          <cell r="A12" t="str">
            <v>Costos de Combustible</v>
          </cell>
        </row>
        <row r="13">
          <cell r="A13" t="str">
            <v>Costos OyM (C)</v>
          </cell>
        </row>
        <row r="14">
          <cell r="A14" t="str">
            <v>Costos OyM (D)</v>
          </cell>
        </row>
        <row r="15">
          <cell r="A15" t="str">
            <v>Costos Totales</v>
          </cell>
        </row>
        <row r="16">
          <cell r="A16" t="str">
            <v>Costos Totales por Compra de Energia</v>
          </cell>
        </row>
        <row r="17">
          <cell r="A17" t="str">
            <v>Demanda Pico [MW]</v>
          </cell>
        </row>
        <row r="18">
          <cell r="A18" t="str">
            <v>Depreciación Acumulada (D+C+AP)</v>
          </cell>
        </row>
        <row r="19">
          <cell r="A19" t="str">
            <v>Depreciación Anual (D+C+AP)</v>
          </cell>
        </row>
        <row r="20">
          <cell r="A20" t="str">
            <v>Energia Consumo propio [MWh]</v>
          </cell>
        </row>
        <row r="21">
          <cell r="A21" t="str">
            <v>Energia de ingreso [MWh]</v>
          </cell>
        </row>
        <row r="22">
          <cell r="A22" t="str">
            <v>Energia suministrada sin costo [MWh]</v>
          </cell>
        </row>
        <row r="23">
          <cell r="A23" t="str">
            <v>Nº de Clientes</v>
          </cell>
        </row>
        <row r="24">
          <cell r="A24" t="str">
            <v>Pérdidas de energía [MWh]</v>
          </cell>
        </row>
        <row r="25">
          <cell r="A25" t="str">
            <v>Venta a Autoridades [MWh]</v>
          </cell>
        </row>
        <row r="26">
          <cell r="A26" t="str">
            <v>Venta a Usuarios Propios [MWh]</v>
          </cell>
        </row>
        <row r="27">
          <cell r="A27" t="str">
            <v>Venta Consumo Comercial [MWh]</v>
          </cell>
        </row>
        <row r="28">
          <cell r="A28" t="str">
            <v>Venta Consumo Industrial [MWh]</v>
          </cell>
        </row>
        <row r="29">
          <cell r="A29" t="str">
            <v>Venta Consumo Residencial [MWh]</v>
          </cell>
        </row>
        <row r="30">
          <cell r="A30" t="str">
            <v>Venta de Energía Otras [MWh]</v>
          </cell>
        </row>
        <row r="31">
          <cell r="A31" t="str">
            <v>Venta Energía para AP [MWh]</v>
          </cell>
        </row>
        <row r="32">
          <cell r="A32" t="str">
            <v>Venta para reventa [MWh]</v>
          </cell>
        </row>
        <row r="33">
          <cell r="A33" t="str">
            <v>Venta totales de energía [MWh]</v>
          </cell>
        </row>
        <row r="34">
          <cell r="A34" t="str">
            <v>Costo Salarios D</v>
          </cell>
        </row>
        <row r="35">
          <cell r="A35" t="str">
            <v>Costo Salarios C</v>
          </cell>
        </row>
        <row r="36">
          <cell r="A36" t="str">
            <v>Costo Salarios Ad</v>
          </cell>
        </row>
        <row r="37">
          <cell r="A37" t="str">
            <v>Costo Salarios Totales Elect</v>
          </cell>
        </row>
        <row r="38">
          <cell r="A38" t="str">
            <v>Costo Salarios Payroll</v>
          </cell>
        </row>
        <row r="39">
          <cell r="A39" t="str">
            <v>Costo Salarios Otras cuentas</v>
          </cell>
        </row>
        <row r="40">
          <cell r="A40" t="str">
            <v>Costo Salarios Totales</v>
          </cell>
        </row>
        <row r="41">
          <cell r="A41"/>
        </row>
        <row r="42">
          <cell r="A42"/>
        </row>
        <row r="43">
          <cell r="A43"/>
        </row>
        <row r="44">
          <cell r="A44"/>
        </row>
        <row r="45">
          <cell r="A45"/>
        </row>
        <row r="46">
          <cell r="A46"/>
        </row>
        <row r="47">
          <cell r="A47"/>
        </row>
        <row r="48">
          <cell r="A48"/>
        </row>
        <row r="49">
          <cell r="A49"/>
        </row>
        <row r="50">
          <cell r="A50"/>
        </row>
        <row r="51">
          <cell r="A51"/>
        </row>
        <row r="52">
          <cell r="A52"/>
        </row>
        <row r="53">
          <cell r="A53"/>
        </row>
        <row r="54">
          <cell r="A54"/>
        </row>
        <row r="55">
          <cell r="A55"/>
        </row>
        <row r="56">
          <cell r="A56"/>
        </row>
        <row r="57">
          <cell r="A57"/>
        </row>
        <row r="58">
          <cell r="A58"/>
        </row>
        <row r="59">
          <cell r="A59"/>
        </row>
        <row r="60">
          <cell r="A60"/>
        </row>
        <row r="61">
          <cell r="A61"/>
        </row>
        <row r="62">
          <cell r="A62"/>
        </row>
        <row r="63">
          <cell r="A63"/>
        </row>
        <row r="64">
          <cell r="A64"/>
        </row>
        <row r="65">
          <cell r="A65"/>
        </row>
        <row r="66">
          <cell r="A66"/>
        </row>
        <row r="67">
          <cell r="A67"/>
        </row>
        <row r="68">
          <cell r="A68"/>
        </row>
        <row r="69">
          <cell r="A69"/>
        </row>
        <row r="70">
          <cell r="A70"/>
        </row>
        <row r="71">
          <cell r="A71"/>
        </row>
        <row r="72">
          <cell r="A72"/>
        </row>
        <row r="73">
          <cell r="A73"/>
        </row>
        <row r="74">
          <cell r="A74"/>
        </row>
        <row r="75">
          <cell r="A75"/>
        </row>
        <row r="76">
          <cell r="A76"/>
        </row>
        <row r="77">
          <cell r="A77"/>
        </row>
        <row r="78">
          <cell r="A78"/>
        </row>
        <row r="79">
          <cell r="A79"/>
        </row>
        <row r="80">
          <cell r="A80"/>
        </row>
        <row r="81">
          <cell r="A81"/>
        </row>
        <row r="82">
          <cell r="A82"/>
        </row>
        <row r="83">
          <cell r="A83"/>
        </row>
        <row r="84">
          <cell r="A84"/>
        </row>
        <row r="85">
          <cell r="A85"/>
        </row>
        <row r="86">
          <cell r="A86"/>
        </row>
        <row r="87">
          <cell r="A87"/>
        </row>
        <row r="88">
          <cell r="A88"/>
        </row>
        <row r="89">
          <cell r="A89"/>
        </row>
        <row r="90">
          <cell r="A90"/>
        </row>
        <row r="91">
          <cell r="A91"/>
        </row>
        <row r="92">
          <cell r="A92"/>
        </row>
        <row r="93">
          <cell r="A93"/>
        </row>
        <row r="94">
          <cell r="A94"/>
        </row>
        <row r="95">
          <cell r="A95"/>
        </row>
        <row r="96">
          <cell r="A96"/>
        </row>
        <row r="97">
          <cell r="A97"/>
        </row>
        <row r="98">
          <cell r="A98"/>
        </row>
        <row r="99">
          <cell r="A99"/>
        </row>
        <row r="100">
          <cell r="A100"/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es"/>
      <sheetName val="Resultados"/>
      <sheetName val="Tablas y Grafico Muestra"/>
      <sheetName val="Panel de Control"/>
      <sheetName val="Vinculo campos"/>
      <sheetName val="Vinculo Empresas"/>
      <sheetName val="CLR"/>
      <sheetName val="%MO_Panama"/>
      <sheetName val="Costos"/>
      <sheetName val="BDPanama17-20 (Balboas Hist.)"/>
      <sheetName val="Tiempo_med_compra (Panama)"/>
      <sheetName val="SalariosOyM (Panama)"/>
      <sheetName val="BDPanama17-20 (Balboas jun20)"/>
      <sheetName val="BDPanama15-20 (USD jun20)"/>
      <sheetName val="Estimacion de Activos 2019"/>
      <sheetName val="ATrans24-115"/>
      <sheetName val="BDFERC17-20"/>
      <sheetName val="BD"/>
      <sheetName val="Respondent_ID"/>
      <sheetName val="Analisis de Muestra"/>
      <sheetName val="Criterios Exclusión"/>
      <sheetName val="Exclusión"/>
      <sheetName val="SalariosOyM"/>
      <sheetName val="Tiempo_med_compra"/>
      <sheetName val="Parametros"/>
      <sheetName val="BD Ajust."/>
      <sheetName val="1°Indic."/>
      <sheetName val="2°Indic."/>
      <sheetName val="3°Indic."/>
      <sheetName val="4°Indic."/>
      <sheetName val="5°Indic."/>
      <sheetName val="IPC Panama"/>
      <sheetName val="IPM Panama"/>
      <sheetName val="CPI USA"/>
      <sheetName val="PPI USA"/>
      <sheetName val="Variables"/>
      <sheetName val="Procesamiento_Base de Datos_201"/>
    </sheetNames>
    <sheetDataSet>
      <sheetData sheetId="0"/>
      <sheetData sheetId="1"/>
      <sheetData sheetId="2"/>
      <sheetData sheetId="3">
        <row r="4">
          <cell r="B4">
            <v>44012</v>
          </cell>
        </row>
        <row r="5">
          <cell r="B5" t="str">
            <v>2017 - 2020</v>
          </cell>
        </row>
        <row r="6">
          <cell r="B6" t="str">
            <v>Estudio 2022-2026</v>
          </cell>
        </row>
        <row r="7">
          <cell r="B7" t="str">
            <v>Desvio_Estandar</v>
          </cell>
        </row>
        <row r="8">
          <cell r="B8">
            <v>5</v>
          </cell>
        </row>
        <row r="10">
          <cell r="B10" t="str">
            <v>CLR</v>
          </cell>
        </row>
        <row r="13">
          <cell r="B13">
            <v>0.32063664466362535</v>
          </cell>
          <cell r="D13">
            <v>0.3857969036391577</v>
          </cell>
        </row>
        <row r="15">
          <cell r="D15">
            <v>0.41970430148010679</v>
          </cell>
        </row>
        <row r="16">
          <cell r="D16">
            <v>0.16750967605701295</v>
          </cell>
        </row>
        <row r="17">
          <cell r="D17">
            <v>0.43334057630632183</v>
          </cell>
        </row>
        <row r="18">
          <cell r="D18">
            <v>0.25890534252289066</v>
          </cell>
        </row>
        <row r="19">
          <cell r="D19">
            <v>0.51434585388112719</v>
          </cell>
        </row>
        <row r="22">
          <cell r="D22">
            <v>0.45800000000000002</v>
          </cell>
        </row>
        <row r="24">
          <cell r="B24">
            <v>0.1</v>
          </cell>
          <cell r="C24">
            <v>0.18415450922863616</v>
          </cell>
          <cell r="D24">
            <v>0.18415450922863616</v>
          </cell>
        </row>
        <row r="25">
          <cell r="B25">
            <v>0.1</v>
          </cell>
          <cell r="C25">
            <v>3.096048266291497E-2</v>
          </cell>
          <cell r="D25">
            <v>3.096048266291497E-2</v>
          </cell>
        </row>
        <row r="26">
          <cell r="B26">
            <v>0.1</v>
          </cell>
          <cell r="C26">
            <v>0.1</v>
          </cell>
          <cell r="D26">
            <v>0.1</v>
          </cell>
        </row>
        <row r="27">
          <cell r="B27">
            <v>0.15</v>
          </cell>
          <cell r="C27">
            <v>0.15</v>
          </cell>
          <cell r="D27">
            <v>0.15</v>
          </cell>
        </row>
        <row r="28">
          <cell r="B28">
            <v>0.25</v>
          </cell>
          <cell r="C28">
            <v>0.25</v>
          </cell>
          <cell r="D28">
            <v>0.25</v>
          </cell>
        </row>
        <row r="30">
          <cell r="B30">
            <v>0.4</v>
          </cell>
          <cell r="D30">
            <v>0.4</v>
          </cell>
        </row>
      </sheetData>
      <sheetData sheetId="4"/>
      <sheetData sheetId="5"/>
      <sheetData sheetId="6"/>
      <sheetData sheetId="7"/>
      <sheetData sheetId="8">
        <row r="68">
          <cell r="T68">
            <v>2.5542838187104779</v>
          </cell>
        </row>
      </sheetData>
      <sheetData sheetId="9">
        <row r="1">
          <cell r="A1" t="str">
            <v xml:space="preserve">ID Empresa </v>
          </cell>
        </row>
      </sheetData>
      <sheetData sheetId="10">
        <row r="6">
          <cell r="A6" t="str">
            <v>%MO Activos D</v>
          </cell>
        </row>
      </sheetData>
      <sheetData sheetId="11">
        <row r="5">
          <cell r="A5"/>
        </row>
      </sheetData>
      <sheetData sheetId="12"/>
      <sheetData sheetId="13">
        <row r="2">
          <cell r="E2"/>
        </row>
      </sheetData>
      <sheetData sheetId="14"/>
      <sheetData sheetId="15"/>
      <sheetData sheetId="16"/>
      <sheetData sheetId="17"/>
      <sheetData sheetId="18">
        <row r="4">
          <cell r="A4">
            <v>1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Concepto</v>
          </cell>
        </row>
      </sheetData>
      <sheetData sheetId="26"/>
      <sheetData sheetId="27"/>
      <sheetData sheetId="28"/>
      <sheetData sheetId="29"/>
      <sheetData sheetId="30"/>
      <sheetData sheetId="31">
        <row r="15">
          <cell r="B15">
            <v>104.4</v>
          </cell>
        </row>
      </sheetData>
      <sheetData sheetId="32"/>
      <sheetData sheetId="33"/>
      <sheetData sheetId="34"/>
      <sheetData sheetId="35">
        <row r="2">
          <cell r="A2" t="str">
            <v>Activos (D+C+AP)</v>
          </cell>
        </row>
        <row r="3">
          <cell r="A3" t="str">
            <v>Activos (G+T+D+C+AP+PG+I)</v>
          </cell>
        </row>
        <row r="4">
          <cell r="A4" t="str">
            <v>Activos AP</v>
          </cell>
        </row>
        <row r="5">
          <cell r="A5" t="str">
            <v>Activos C</v>
          </cell>
        </row>
        <row r="6">
          <cell r="A6" t="str">
            <v>Activos D (conducciones subt.)</v>
          </cell>
        </row>
        <row r="7">
          <cell r="A7" t="str">
            <v>Activos D (Líneas Aereas)</v>
          </cell>
        </row>
        <row r="8">
          <cell r="A8" t="str">
            <v>Activos D (Líneas Subterrán.)</v>
          </cell>
        </row>
        <row r="9">
          <cell r="A9" t="str">
            <v>Activos PG</v>
          </cell>
        </row>
        <row r="10">
          <cell r="A10" t="str">
            <v>Costos Compra de Energía</v>
          </cell>
        </row>
        <row r="11">
          <cell r="A11" t="str">
            <v>Costos de Administración</v>
          </cell>
        </row>
        <row r="12">
          <cell r="A12" t="str">
            <v>Costos de Combustible</v>
          </cell>
        </row>
        <row r="13">
          <cell r="A13" t="str">
            <v>Costos OyM (C)</v>
          </cell>
        </row>
        <row r="14">
          <cell r="A14" t="str">
            <v>Costos OyM (D)</v>
          </cell>
        </row>
        <row r="15">
          <cell r="A15" t="str">
            <v>Costos Totales</v>
          </cell>
        </row>
        <row r="16">
          <cell r="A16" t="str">
            <v>Costos Totales por Compra de Energia</v>
          </cell>
        </row>
        <row r="17">
          <cell r="A17" t="str">
            <v>Demanda Pico [MW]</v>
          </cell>
        </row>
        <row r="18">
          <cell r="A18" t="str">
            <v>Depreciación Acumulada (D+C+AP)</v>
          </cell>
        </row>
        <row r="19">
          <cell r="A19" t="str">
            <v>Depreciación Anual (D+C+AP)</v>
          </cell>
        </row>
        <row r="20">
          <cell r="A20" t="str">
            <v>Energia Consumo propio [MWh]</v>
          </cell>
        </row>
        <row r="21">
          <cell r="A21" t="str">
            <v>Energia de ingreso [MWh]</v>
          </cell>
        </row>
        <row r="22">
          <cell r="A22" t="str">
            <v>Energia suministrada sin costo [MWh]</v>
          </cell>
        </row>
        <row r="23">
          <cell r="A23" t="str">
            <v>Nº de Clientes</v>
          </cell>
        </row>
        <row r="24">
          <cell r="A24" t="str">
            <v>Pérdidas de energía [MWh]</v>
          </cell>
        </row>
        <row r="25">
          <cell r="A25" t="str">
            <v>Venta a Autoridades [MWh]</v>
          </cell>
        </row>
        <row r="26">
          <cell r="A26" t="str">
            <v>Venta a Usuarios Propios [MWh]</v>
          </cell>
        </row>
        <row r="27">
          <cell r="A27" t="str">
            <v>Venta Consumo Comercial [MWh]</v>
          </cell>
        </row>
        <row r="28">
          <cell r="A28" t="str">
            <v>Venta Consumo Industrial [MWh]</v>
          </cell>
        </row>
        <row r="29">
          <cell r="A29" t="str">
            <v>Venta Consumo Residencial [MWh]</v>
          </cell>
        </row>
        <row r="30">
          <cell r="A30" t="str">
            <v>Venta de Energía Otras [MWh]</v>
          </cell>
        </row>
        <row r="31">
          <cell r="A31" t="str">
            <v>Venta Energía para AP [MWh]</v>
          </cell>
        </row>
        <row r="32">
          <cell r="A32" t="str">
            <v>Venta para reventa [MWh]</v>
          </cell>
        </row>
        <row r="33">
          <cell r="A33" t="str">
            <v>Venta totales de energía [MWh]</v>
          </cell>
        </row>
        <row r="34">
          <cell r="A34" t="str">
            <v>Costo Salarios D</v>
          </cell>
        </row>
        <row r="35">
          <cell r="A35" t="str">
            <v>Costo Salarios C</v>
          </cell>
        </row>
        <row r="36">
          <cell r="A36" t="str">
            <v>Costo Salarios Ad</v>
          </cell>
        </row>
        <row r="37">
          <cell r="A37" t="str">
            <v>Costo Salarios Totales Elect</v>
          </cell>
        </row>
        <row r="38">
          <cell r="A38" t="str">
            <v>Costo Salarios Payroll</v>
          </cell>
        </row>
        <row r="39">
          <cell r="A39" t="str">
            <v>Costo Salarios Otras cuentas</v>
          </cell>
        </row>
        <row r="40">
          <cell r="A40" t="str">
            <v>Costo Salarios Totales</v>
          </cell>
        </row>
        <row r="41">
          <cell r="A41"/>
        </row>
        <row r="42">
          <cell r="A42"/>
        </row>
        <row r="43">
          <cell r="A43"/>
        </row>
        <row r="44">
          <cell r="A44"/>
        </row>
        <row r="45">
          <cell r="A45"/>
        </row>
        <row r="46">
          <cell r="A46"/>
        </row>
        <row r="47">
          <cell r="A47"/>
        </row>
        <row r="48">
          <cell r="A48"/>
        </row>
        <row r="49">
          <cell r="A49"/>
        </row>
        <row r="50">
          <cell r="A50"/>
        </row>
        <row r="51">
          <cell r="A51"/>
        </row>
        <row r="52">
          <cell r="A52"/>
        </row>
        <row r="53">
          <cell r="A53"/>
        </row>
        <row r="54">
          <cell r="A54"/>
        </row>
        <row r="55">
          <cell r="A55"/>
        </row>
        <row r="56">
          <cell r="A56"/>
        </row>
        <row r="57">
          <cell r="A57"/>
        </row>
        <row r="58">
          <cell r="A58"/>
        </row>
        <row r="59">
          <cell r="A59"/>
        </row>
        <row r="60">
          <cell r="A60"/>
        </row>
        <row r="61">
          <cell r="A61"/>
        </row>
        <row r="62">
          <cell r="A62"/>
        </row>
        <row r="63">
          <cell r="A63"/>
        </row>
        <row r="64">
          <cell r="A64"/>
        </row>
        <row r="65">
          <cell r="A65"/>
        </row>
        <row r="66">
          <cell r="A66"/>
        </row>
        <row r="67">
          <cell r="A67"/>
        </row>
        <row r="68">
          <cell r="A68"/>
        </row>
        <row r="69">
          <cell r="A69"/>
        </row>
        <row r="70">
          <cell r="A70"/>
        </row>
        <row r="71">
          <cell r="A71"/>
        </row>
        <row r="72">
          <cell r="A72"/>
        </row>
        <row r="73">
          <cell r="A73"/>
        </row>
        <row r="74">
          <cell r="A74"/>
        </row>
        <row r="75">
          <cell r="A75"/>
        </row>
        <row r="76">
          <cell r="A76"/>
        </row>
        <row r="77">
          <cell r="A77"/>
        </row>
        <row r="78">
          <cell r="A78"/>
        </row>
        <row r="79">
          <cell r="A79"/>
        </row>
        <row r="80">
          <cell r="A80"/>
        </row>
        <row r="81">
          <cell r="A81"/>
        </row>
        <row r="82">
          <cell r="A82"/>
        </row>
        <row r="83">
          <cell r="A83"/>
        </row>
        <row r="84">
          <cell r="A84"/>
        </row>
        <row r="85">
          <cell r="A85"/>
        </row>
        <row r="86">
          <cell r="A86"/>
        </row>
        <row r="87">
          <cell r="A87"/>
        </row>
        <row r="88">
          <cell r="A88"/>
        </row>
        <row r="89">
          <cell r="A89"/>
        </row>
        <row r="90">
          <cell r="A90"/>
        </row>
        <row r="91">
          <cell r="A91"/>
        </row>
        <row r="92">
          <cell r="A92"/>
        </row>
        <row r="93">
          <cell r="A93"/>
        </row>
        <row r="94">
          <cell r="A94"/>
        </row>
        <row r="95">
          <cell r="A95"/>
        </row>
        <row r="96">
          <cell r="A96"/>
        </row>
        <row r="97">
          <cell r="A97"/>
        </row>
        <row r="98">
          <cell r="A98"/>
        </row>
        <row r="99">
          <cell r="A99"/>
        </row>
        <row r="100">
          <cell r="A100"/>
        </row>
      </sheetData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es"/>
      <sheetName val="Resultados"/>
      <sheetName val="Tablas y Grafico Muestra"/>
      <sheetName val="Panel de Control"/>
      <sheetName val="Vinculo campos"/>
      <sheetName val="Vinculo Empresas"/>
      <sheetName val="CLR"/>
      <sheetName val="%MO_Panama"/>
      <sheetName val="Costos"/>
      <sheetName val="BDPanama17-20 (Balboas Hist.)"/>
      <sheetName val="Tiempo_med_compra (Panama)"/>
      <sheetName val="SalariosOyM (Panama)"/>
      <sheetName val="BDPanama17-20 (Balboas jun20)"/>
      <sheetName val="BDPanama15-20 (USD jun20)"/>
      <sheetName val="Estimacion de Activos 2019"/>
      <sheetName val="BDFERC17-20"/>
      <sheetName val="BD"/>
      <sheetName val="Respondent_ID"/>
      <sheetName val="Analisis de Muestra"/>
      <sheetName val="Criterios Exclusión"/>
      <sheetName val="Exclusión"/>
      <sheetName val="SalariosOyM"/>
      <sheetName val="Tiempo_med_compra"/>
      <sheetName val="Parametros"/>
      <sheetName val="BD Ajust."/>
      <sheetName val="1°Indic."/>
      <sheetName val="2°Indic."/>
      <sheetName val="3°Indic."/>
      <sheetName val="4°Indic."/>
      <sheetName val="5°Indic."/>
      <sheetName val="IPC Panama"/>
      <sheetName val="IPM Panama"/>
      <sheetName val="CPI USA"/>
      <sheetName val="PPI USA"/>
      <sheetName val="Variables"/>
    </sheetNames>
    <sheetDataSet>
      <sheetData sheetId="0" refreshError="1"/>
      <sheetData sheetId="1" refreshError="1"/>
      <sheetData sheetId="2" refreshError="1"/>
      <sheetData sheetId="3">
        <row r="4">
          <cell r="B4">
            <v>44012</v>
          </cell>
        </row>
        <row r="7">
          <cell r="B7" t="str">
            <v>Desvio_Estandar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 xml:space="preserve">ID Empresa 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4">
          <cell r="A4">
            <v>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">
          <cell r="A1" t="str">
            <v>Concepto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2">
          <cell r="A2" t="str">
            <v>Activos (D+C+AP)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es"/>
      <sheetName val="Resultados"/>
      <sheetName val="Tablas y Grafico Muestra"/>
      <sheetName val="Panel de Control"/>
      <sheetName val="Vinculo campos"/>
      <sheetName val="Vinculo Empresas"/>
      <sheetName val="CLR"/>
      <sheetName val="%MO_Panama"/>
      <sheetName val="Costos"/>
      <sheetName val="BDPanama17-20 (Balboas Hist.)"/>
      <sheetName val="SalariosOyM (Panama)"/>
      <sheetName val="Tiempo_med_compra (Panama)"/>
      <sheetName val="BDPanama17-20 (Balboas jun20)"/>
      <sheetName val="BDPanama15-20 (USD jun20)"/>
      <sheetName val="Estimacion de Activos 2019"/>
      <sheetName val="BDFERC17-20"/>
      <sheetName val="BD"/>
      <sheetName val="Respondent_ID"/>
      <sheetName val="Analisis de Muestra"/>
      <sheetName val="Criterios Exclusión"/>
      <sheetName val="Exclusión"/>
      <sheetName val="SalariosOyM"/>
      <sheetName val="Tiempo_med_compra"/>
      <sheetName val="Parametros"/>
      <sheetName val="BD Ajust."/>
      <sheetName val="1°Indic."/>
      <sheetName val="2°Indic."/>
      <sheetName val="3°Indic."/>
      <sheetName val="4°Indic."/>
      <sheetName val="5°Indic."/>
      <sheetName val="IPC Panama"/>
      <sheetName val="IPM Panama"/>
      <sheetName val="CPI USA"/>
      <sheetName val="PPI USA"/>
      <sheetName val="Vari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Activos (D+C+AP)</v>
          </cell>
        </row>
        <row r="3">
          <cell r="A3" t="str">
            <v>Activos (G+T+D+C+AP+PG+I)</v>
          </cell>
        </row>
        <row r="4">
          <cell r="A4" t="str">
            <v>Activos AP</v>
          </cell>
        </row>
        <row r="5">
          <cell r="A5" t="str">
            <v>Activos C</v>
          </cell>
        </row>
        <row r="6">
          <cell r="A6" t="str">
            <v>Activos D (conducciones subt.)</v>
          </cell>
        </row>
        <row r="7">
          <cell r="A7" t="str">
            <v>Activos D (Líneas Aereas)</v>
          </cell>
        </row>
        <row r="8">
          <cell r="A8" t="str">
            <v>Activos D (Líneas Subterrán.)</v>
          </cell>
        </row>
        <row r="9">
          <cell r="A9" t="str">
            <v>Activos PG</v>
          </cell>
        </row>
        <row r="10">
          <cell r="A10" t="str">
            <v>Costos Compra de Energía</v>
          </cell>
        </row>
        <row r="11">
          <cell r="A11" t="str">
            <v>Costos de Administración</v>
          </cell>
        </row>
        <row r="12">
          <cell r="A12" t="str">
            <v>Costos de Combustible</v>
          </cell>
        </row>
        <row r="13">
          <cell r="A13" t="str">
            <v>Costos OyM (C)</v>
          </cell>
        </row>
        <row r="14">
          <cell r="A14" t="str">
            <v>Costos OyM (D)</v>
          </cell>
        </row>
        <row r="15">
          <cell r="A15" t="str">
            <v>Costos Totales</v>
          </cell>
        </row>
        <row r="16">
          <cell r="A16" t="str">
            <v>Costos Totales por Compra de Energia</v>
          </cell>
        </row>
        <row r="17">
          <cell r="A17" t="str">
            <v>Demanda Pico [MW]</v>
          </cell>
        </row>
        <row r="18">
          <cell r="A18" t="str">
            <v>Depreciación Acumulada (D+C+AP)</v>
          </cell>
        </row>
        <row r="19">
          <cell r="A19" t="str">
            <v>Depreciación Anual (D+C+AP)</v>
          </cell>
        </row>
        <row r="20">
          <cell r="A20" t="str">
            <v>Energia Consumo propio [MWh]</v>
          </cell>
        </row>
        <row r="21">
          <cell r="A21" t="str">
            <v>Energia de ingreso [MWh]</v>
          </cell>
        </row>
        <row r="22">
          <cell r="A22" t="str">
            <v>Energia suministrada sin costo [MWh]</v>
          </cell>
        </row>
        <row r="23">
          <cell r="A23" t="str">
            <v>Nº de Clientes</v>
          </cell>
        </row>
        <row r="24">
          <cell r="A24" t="str">
            <v>Pérdidas de energía [MWh]</v>
          </cell>
        </row>
        <row r="25">
          <cell r="A25" t="str">
            <v>Venta a Autoridades [MWh]</v>
          </cell>
        </row>
        <row r="26">
          <cell r="A26" t="str">
            <v>Venta a Usuarios Propios [MWh]</v>
          </cell>
        </row>
        <row r="27">
          <cell r="A27" t="str">
            <v>Venta Consumo Comercial [MWh]</v>
          </cell>
        </row>
        <row r="28">
          <cell r="A28" t="str">
            <v>Venta Consumo Industrial [MWh]</v>
          </cell>
        </row>
        <row r="29">
          <cell r="A29" t="str">
            <v>Venta Consumo Residencial [MWh]</v>
          </cell>
        </row>
        <row r="30">
          <cell r="A30" t="str">
            <v>Venta de Energía Otras [MWh]</v>
          </cell>
        </row>
        <row r="31">
          <cell r="A31" t="str">
            <v>Venta Energía para AP [MWh]</v>
          </cell>
        </row>
        <row r="32">
          <cell r="A32" t="str">
            <v>Venta para reventa [MWh]</v>
          </cell>
        </row>
        <row r="33">
          <cell r="A33" t="str">
            <v>Venta totales de energía [MWh]</v>
          </cell>
        </row>
        <row r="34">
          <cell r="A34" t="str">
            <v>Costo Salarios D</v>
          </cell>
        </row>
        <row r="35">
          <cell r="A35" t="str">
            <v>Costo Salarios C</v>
          </cell>
        </row>
        <row r="36">
          <cell r="A36" t="str">
            <v>Costo Salarios Ad</v>
          </cell>
        </row>
        <row r="37">
          <cell r="A37" t="str">
            <v>Costo Salarios Totales Elect</v>
          </cell>
        </row>
        <row r="38">
          <cell r="A38" t="str">
            <v>Costo Salarios Payroll</v>
          </cell>
        </row>
        <row r="39">
          <cell r="A39" t="str">
            <v>Costo Salarios Otras cuentas</v>
          </cell>
        </row>
        <row r="40">
          <cell r="A40" t="str">
            <v>Costo Salarios Totales</v>
          </cell>
        </row>
        <row r="41">
          <cell r="A41"/>
        </row>
        <row r="42">
          <cell r="A42"/>
        </row>
        <row r="43">
          <cell r="A43"/>
        </row>
        <row r="44">
          <cell r="A44"/>
        </row>
        <row r="45">
          <cell r="A45"/>
        </row>
        <row r="46">
          <cell r="A46"/>
        </row>
        <row r="47">
          <cell r="A47"/>
        </row>
        <row r="48">
          <cell r="A48"/>
        </row>
        <row r="49">
          <cell r="A49"/>
        </row>
        <row r="50">
          <cell r="A50"/>
        </row>
        <row r="51">
          <cell r="A51"/>
        </row>
        <row r="52">
          <cell r="A52"/>
        </row>
        <row r="53">
          <cell r="A53"/>
        </row>
        <row r="54">
          <cell r="A54"/>
        </row>
        <row r="55">
          <cell r="A55"/>
        </row>
        <row r="56">
          <cell r="A56"/>
        </row>
        <row r="57">
          <cell r="A57"/>
        </row>
        <row r="58">
          <cell r="A58"/>
        </row>
        <row r="59">
          <cell r="A59"/>
        </row>
        <row r="60">
          <cell r="A60"/>
        </row>
        <row r="61">
          <cell r="A61"/>
        </row>
        <row r="62">
          <cell r="A62"/>
        </row>
        <row r="63">
          <cell r="A63"/>
        </row>
        <row r="64">
          <cell r="A64"/>
        </row>
        <row r="65">
          <cell r="A65"/>
        </row>
        <row r="66">
          <cell r="A66"/>
        </row>
        <row r="67">
          <cell r="A67"/>
        </row>
        <row r="68">
          <cell r="A68"/>
        </row>
        <row r="69">
          <cell r="A69"/>
        </row>
        <row r="70">
          <cell r="A70"/>
        </row>
        <row r="71">
          <cell r="A71"/>
        </row>
        <row r="72">
          <cell r="A72"/>
        </row>
        <row r="73">
          <cell r="A73"/>
        </row>
        <row r="74">
          <cell r="A74"/>
        </row>
        <row r="75">
          <cell r="A75"/>
        </row>
        <row r="76">
          <cell r="A76"/>
        </row>
        <row r="77">
          <cell r="A77"/>
        </row>
        <row r="78">
          <cell r="A78"/>
        </row>
        <row r="79">
          <cell r="A79"/>
        </row>
        <row r="80">
          <cell r="A80"/>
        </row>
        <row r="81">
          <cell r="A81"/>
        </row>
        <row r="82">
          <cell r="A82"/>
        </row>
        <row r="83">
          <cell r="A83"/>
        </row>
        <row r="84">
          <cell r="A84"/>
        </row>
        <row r="85">
          <cell r="A85"/>
        </row>
        <row r="86">
          <cell r="A86"/>
        </row>
        <row r="87">
          <cell r="A87"/>
        </row>
        <row r="88">
          <cell r="A88"/>
        </row>
        <row r="89">
          <cell r="A89"/>
        </row>
        <row r="90">
          <cell r="A90"/>
        </row>
        <row r="91">
          <cell r="A91"/>
        </row>
        <row r="92">
          <cell r="A92"/>
        </row>
        <row r="93">
          <cell r="A93"/>
        </row>
        <row r="94">
          <cell r="A94"/>
        </row>
        <row r="95">
          <cell r="A95"/>
        </row>
        <row r="96">
          <cell r="A96"/>
        </row>
        <row r="97">
          <cell r="A97"/>
        </row>
        <row r="98">
          <cell r="A98"/>
        </row>
        <row r="99">
          <cell r="A99"/>
        </row>
        <row r="100">
          <cell r="A100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es"/>
      <sheetName val="BDPanama17-20 (Balboas jun20)"/>
      <sheetName val="BDPanama15-20 (USD jun20)"/>
      <sheetName val="Demanda"/>
      <sheetName val="Variables proyectadas"/>
      <sheetName val="Comparativa de Variables"/>
      <sheetName val="IPC Panama"/>
      <sheetName val="Costos x Variables Estim"/>
      <sheetName val="Costos x Variables Real"/>
      <sheetName val="Costos Reales"/>
      <sheetName val="Factor de ajuste"/>
      <sheetName val="Costos Est x Variables Real"/>
      <sheetName val="Comparativa a Jun2018"/>
      <sheetName val="Comparativa a Jun2020"/>
      <sheetName val="Costos x Var Estimad 2022-2026"/>
      <sheetName val="Perdi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E5" t="str">
            <v>Costos Reales</v>
          </cell>
          <cell r="G5" t="str">
            <v>Costo Eficiente</v>
          </cell>
        </row>
        <row r="6">
          <cell r="E6">
            <v>0</v>
          </cell>
          <cell r="Q6">
            <v>2016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  <cell r="Q11">
            <v>2017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18987471.393315405</v>
          </cell>
          <cell r="G16">
            <v>29241033.533376615</v>
          </cell>
          <cell r="Q16">
            <v>2018</v>
          </cell>
        </row>
        <row r="17">
          <cell r="E17">
            <v>1029104.0185478383</v>
          </cell>
          <cell r="G17">
            <v>1613230.4878118313</v>
          </cell>
        </row>
        <row r="18">
          <cell r="E18">
            <v>6518880.9959057514</v>
          </cell>
          <cell r="G18">
            <v>7770236.3425658792</v>
          </cell>
        </row>
        <row r="19">
          <cell r="E19">
            <v>2691591.0124790869</v>
          </cell>
          <cell r="G19">
            <v>6547137.4804067565</v>
          </cell>
        </row>
        <row r="20">
          <cell r="E20">
            <v>3748873.2310038027</v>
          </cell>
          <cell r="G20">
            <v>5680676.3869273514</v>
          </cell>
        </row>
        <row r="21">
          <cell r="E21">
            <v>20580082.195044234</v>
          </cell>
          <cell r="G21">
            <v>23908264.768850692</v>
          </cell>
          <cell r="Q21">
            <v>2019</v>
          </cell>
        </row>
        <row r="22">
          <cell r="E22">
            <v>1166934.7772571933</v>
          </cell>
          <cell r="G22">
            <v>906799.21895307221</v>
          </cell>
        </row>
        <row r="23">
          <cell r="E23">
            <v>5030836.9701030506</v>
          </cell>
          <cell r="G23">
            <v>7992137.4079833338</v>
          </cell>
        </row>
        <row r="24">
          <cell r="E24">
            <v>3611316.0580850337</v>
          </cell>
          <cell r="G24">
            <v>6734911.379979617</v>
          </cell>
        </row>
        <row r="25">
          <cell r="E25">
            <v>3796664.3713464248</v>
          </cell>
          <cell r="G25">
            <v>5825326.6404106328</v>
          </cell>
        </row>
        <row r="26">
          <cell r="E26">
            <v>16850414.205745436</v>
          </cell>
          <cell r="G26">
            <v>15995099.388552021</v>
          </cell>
          <cell r="Q26">
            <v>2020</v>
          </cell>
        </row>
        <row r="27">
          <cell r="E27">
            <v>1360482.987254573</v>
          </cell>
          <cell r="G27">
            <v>787363.37838468002</v>
          </cell>
        </row>
        <row r="28">
          <cell r="E28">
            <v>5435830.3635087386</v>
          </cell>
          <cell r="G28">
            <v>8168864.1778938575</v>
          </cell>
        </row>
        <row r="29">
          <cell r="E29">
            <v>4103909.5606000014</v>
          </cell>
          <cell r="G29">
            <v>6896252.034045334</v>
          </cell>
        </row>
        <row r="30">
          <cell r="E30">
            <v>1834990.7575999997</v>
          </cell>
          <cell r="G30">
            <v>5944824.2342690751</v>
          </cell>
        </row>
        <row r="55">
          <cell r="C55" t="str">
            <v>Inv. Acum. AD</v>
          </cell>
          <cell r="D55" t="str">
            <v>Inv. Acum. AC</v>
          </cell>
          <cell r="E55" t="str">
            <v>Inv. Acum. Totales</v>
          </cell>
        </row>
        <row r="58">
          <cell r="B58" t="str">
            <v>Real</v>
          </cell>
          <cell r="C58">
            <v>56417967.794105075</v>
          </cell>
          <cell r="D58">
            <v>3556521.7830596045</v>
          </cell>
          <cell r="E58">
            <v>59974489.57716468</v>
          </cell>
        </row>
        <row r="60">
          <cell r="B60" t="str">
            <v>Costo Eficiente</v>
          </cell>
          <cell r="C60">
            <v>69144397.690779328</v>
          </cell>
          <cell r="D60">
            <v>3307393.0851495834</v>
          </cell>
          <cell r="E60">
            <v>72451790.775928915</v>
          </cell>
        </row>
        <row r="61">
          <cell r="B61" t="str">
            <v>Var. Real vs Eficiente</v>
          </cell>
          <cell r="C61">
            <v>0.22557405724216806</v>
          </cell>
          <cell r="D61">
            <v>-7.0048410527574712E-2</v>
          </cell>
          <cell r="E61">
            <v>0.20804347459615524</v>
          </cell>
        </row>
        <row r="76">
          <cell r="C76">
            <v>2018</v>
          </cell>
          <cell r="D76">
            <v>2019</v>
          </cell>
          <cell r="E76">
            <v>2020</v>
          </cell>
        </row>
        <row r="79">
          <cell r="A79" t="str">
            <v>Real</v>
          </cell>
          <cell r="C79">
            <v>12959345.239388641</v>
          </cell>
          <cell r="D79">
            <v>12438817.399534509</v>
          </cell>
          <cell r="E79">
            <v>11374730.68170874</v>
          </cell>
        </row>
        <row r="81">
          <cell r="A81" t="str">
            <v>Costo Eficiente</v>
          </cell>
          <cell r="C81">
            <v>19998050.209899988</v>
          </cell>
          <cell r="D81">
            <v>20552375.428373583</v>
          </cell>
          <cell r="E81">
            <v>21009940.446208268</v>
          </cell>
        </row>
        <row r="83">
          <cell r="A83" t="str">
            <v>Var. Real vs Eficiente</v>
          </cell>
          <cell r="C83">
            <v>0.54313739162669283</v>
          </cell>
          <cell r="D83">
            <v>0.65227728394362505</v>
          </cell>
          <cell r="E83">
            <v>0.847071463414385</v>
          </cell>
        </row>
      </sheetData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es"/>
      <sheetName val="BDPanama17-20 (Balboas jun20)"/>
      <sheetName val="BDPanama15-20 (USD jun20)"/>
      <sheetName val="Demanda"/>
      <sheetName val="Variables proyectadas"/>
      <sheetName val="Comparativa de Variables"/>
      <sheetName val="IPC Panama"/>
      <sheetName val="Costos x Variables Estim"/>
      <sheetName val="Costos x Variables Real"/>
      <sheetName val="Costos Reales"/>
      <sheetName val="Factor de ajuste"/>
      <sheetName val="Costos Est x Variables Real"/>
      <sheetName val="Comparativa a Jun2018"/>
      <sheetName val="Comparativa a Jun2020"/>
      <sheetName val="Costos x Var Estimad 2022-2026"/>
      <sheetName val="Perdi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E5" t="str">
            <v>Costos Reales</v>
          </cell>
          <cell r="G5" t="str">
            <v>Costo Eficiente</v>
          </cell>
        </row>
        <row r="6">
          <cell r="E6">
            <v>0</v>
          </cell>
          <cell r="Q6">
            <v>2016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  <cell r="Q11">
            <v>2017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79396891.383950621</v>
          </cell>
          <cell r="G16">
            <v>96848140.238806218</v>
          </cell>
          <cell r="Q16">
            <v>2018</v>
          </cell>
        </row>
        <row r="17">
          <cell r="E17">
            <v>6122440.4626729432</v>
          </cell>
          <cell r="G17">
            <v>5937836.0371200098</v>
          </cell>
        </row>
        <row r="18">
          <cell r="E18">
            <v>29298958.657879192</v>
          </cell>
          <cell r="G18">
            <v>23200663.275258157</v>
          </cell>
        </row>
        <row r="19">
          <cell r="E19">
            <v>17834425.74861902</v>
          </cell>
          <cell r="G19">
            <v>21572371.633902647</v>
          </cell>
        </row>
        <row r="20">
          <cell r="E20">
            <v>19046264.983670171</v>
          </cell>
          <cell r="G20">
            <v>14704875.545083147</v>
          </cell>
        </row>
        <row r="21">
          <cell r="E21">
            <v>112238291.52671403</v>
          </cell>
          <cell r="G21">
            <v>109153477.64272308</v>
          </cell>
          <cell r="Q21">
            <v>2019</v>
          </cell>
        </row>
        <row r="22">
          <cell r="E22">
            <v>6618128.5122335162</v>
          </cell>
          <cell r="G22">
            <v>3802522.3631528076</v>
          </cell>
        </row>
        <row r="23">
          <cell r="E23">
            <v>28480939.729822434</v>
          </cell>
          <cell r="G23">
            <v>24018557.711956941</v>
          </cell>
        </row>
        <row r="24">
          <cell r="E24">
            <v>16004210.454268854</v>
          </cell>
          <cell r="G24">
            <v>22390430.359463103</v>
          </cell>
        </row>
        <row r="25">
          <cell r="E25">
            <v>18111426.584648244</v>
          </cell>
          <cell r="G25">
            <v>15183631.839396212</v>
          </cell>
        </row>
        <row r="26">
          <cell r="E26">
            <v>74337421.47821328</v>
          </cell>
          <cell r="G26">
            <v>67795562.597027361</v>
          </cell>
          <cell r="Q26">
            <v>2020</v>
          </cell>
        </row>
        <row r="27">
          <cell r="E27">
            <v>6401468.1817867393</v>
          </cell>
          <cell r="G27">
            <v>2358921.8089304771</v>
          </cell>
        </row>
        <row r="28">
          <cell r="E28">
            <v>26674110.992158093</v>
          </cell>
          <cell r="G28">
            <v>24486506.579849269</v>
          </cell>
        </row>
        <row r="29">
          <cell r="E29">
            <v>30693660.510200009</v>
          </cell>
          <cell r="G29">
            <v>22863691.746942814</v>
          </cell>
        </row>
        <row r="30">
          <cell r="E30">
            <v>12402897.615000011</v>
          </cell>
          <cell r="G30">
            <v>15458304.699190553</v>
          </cell>
        </row>
        <row r="55">
          <cell r="C55" t="str">
            <v>Inv. Acum. AD</v>
          </cell>
          <cell r="D55" t="str">
            <v>Inv. Acum. AC</v>
          </cell>
          <cell r="E55" t="str">
            <v>Inv. Acum. Totales</v>
          </cell>
        </row>
        <row r="58">
          <cell r="B58" t="str">
            <v>Real</v>
          </cell>
          <cell r="C58">
            <v>265972604.38887793</v>
          </cell>
          <cell r="D58">
            <v>19142037.156693198</v>
          </cell>
          <cell r="E58">
            <v>285114641.54557115</v>
          </cell>
        </row>
        <row r="60">
          <cell r="B60" t="str">
            <v>Costo Eficiente</v>
          </cell>
          <cell r="C60">
            <v>273797180.47855663</v>
          </cell>
          <cell r="D60">
            <v>12099280.209203294</v>
          </cell>
          <cell r="E60">
            <v>285896460.68775994</v>
          </cell>
        </row>
        <row r="61">
          <cell r="B61" t="str">
            <v>Var. Real vs Eficiente</v>
          </cell>
          <cell r="C61">
            <v>2.9418729450189529E-2</v>
          </cell>
          <cell r="D61">
            <v>-0.3679209736058493</v>
          </cell>
          <cell r="E61">
            <v>2.7421220388774703E-3</v>
          </cell>
        </row>
        <row r="76">
          <cell r="C76">
            <v>2018</v>
          </cell>
          <cell r="D76">
            <v>2019</v>
          </cell>
          <cell r="E76">
            <v>2020</v>
          </cell>
        </row>
        <row r="79">
          <cell r="A79" t="str">
            <v>Real</v>
          </cell>
          <cell r="C79">
            <v>66179649.390168384</v>
          </cell>
          <cell r="D79">
            <v>62596576.768739529</v>
          </cell>
          <cell r="E79">
            <v>69770669.117358118</v>
          </cell>
        </row>
        <row r="81">
          <cell r="A81" t="str">
            <v>Costo Eficiente</v>
          </cell>
          <cell r="C81">
            <v>59477910.454243958</v>
          </cell>
          <cell r="D81">
            <v>61592619.910816252</v>
          </cell>
          <cell r="E81">
            <v>62808503.025982633</v>
          </cell>
        </row>
        <row r="83">
          <cell r="A83" t="str">
            <v>Var. Real vs Eficiente</v>
          </cell>
          <cell r="C83">
            <v>-0.10126585736974347</v>
          </cell>
          <cell r="D83">
            <v>-1.6038526541672593E-2</v>
          </cell>
          <cell r="E83">
            <v>-9.9786431453950053E-2</v>
          </cell>
        </row>
      </sheetData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es"/>
      <sheetName val="BDPanama17-20 (Balboas jun20)"/>
      <sheetName val="BDPanama15-20 (USD jun20)"/>
      <sheetName val="Demanda"/>
      <sheetName val="Variables proyectadas"/>
      <sheetName val="Comparativa de Variables"/>
      <sheetName val="IPC Panama"/>
      <sheetName val="Costos x Variables Estim"/>
      <sheetName val="Costos x Variables Real"/>
      <sheetName val="Costos Reales"/>
      <sheetName val="Factor de ajuste"/>
      <sheetName val="Costos Est x Variables Real"/>
      <sheetName val="Comparativa a Jun2018"/>
      <sheetName val="Comparativa a Jun2020"/>
      <sheetName val="Costos x Var Estimad 2022-2026"/>
      <sheetName val="Perdi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E5" t="str">
            <v>Costos Reales</v>
          </cell>
          <cell r="G5" t="str">
            <v>Costo Eficiente</v>
          </cell>
        </row>
        <row r="6">
          <cell r="Q6">
            <v>2016</v>
          </cell>
        </row>
        <row r="11">
          <cell r="Q11">
            <v>2017</v>
          </cell>
        </row>
        <row r="16">
          <cell r="E16">
            <v>44971594.98837205</v>
          </cell>
          <cell r="G16">
            <v>25230698.525734991</v>
          </cell>
          <cell r="Q16">
            <v>2018</v>
          </cell>
        </row>
        <row r="17">
          <cell r="E17">
            <v>6265749.7444796469</v>
          </cell>
          <cell r="G17">
            <v>1977612.7656368464</v>
          </cell>
        </row>
        <row r="18">
          <cell r="E18">
            <v>15480194.235741444</v>
          </cell>
          <cell r="G18">
            <v>22303329.135184519</v>
          </cell>
        </row>
        <row r="19">
          <cell r="E19">
            <v>19444463.119391635</v>
          </cell>
          <cell r="G19">
            <v>18695575.840018947</v>
          </cell>
        </row>
        <row r="20">
          <cell r="E20">
            <v>18013821.923954371</v>
          </cell>
          <cell r="G20">
            <v>12514433.064646244</v>
          </cell>
        </row>
        <row r="21">
          <cell r="E21">
            <v>28157737.524023678</v>
          </cell>
          <cell r="G21">
            <v>50566062.487153634</v>
          </cell>
          <cell r="Q21">
            <v>2019</v>
          </cell>
        </row>
        <row r="22">
          <cell r="E22">
            <v>6867888.0319725052</v>
          </cell>
          <cell r="G22">
            <v>2629526.1673059561</v>
          </cell>
        </row>
        <row r="23">
          <cell r="E23">
            <v>15703239.603431839</v>
          </cell>
          <cell r="G23">
            <v>22823522.632275872</v>
          </cell>
        </row>
        <row r="24">
          <cell r="E24">
            <v>21678995.759771213</v>
          </cell>
          <cell r="G24">
            <v>19169203.333996668</v>
          </cell>
        </row>
        <row r="25">
          <cell r="E25">
            <v>16511676.331744518</v>
          </cell>
          <cell r="G25">
            <v>12785559.88844334</v>
          </cell>
        </row>
        <row r="26">
          <cell r="E26">
            <v>40094274.19308468</v>
          </cell>
          <cell r="G26">
            <v>28369208.99668467</v>
          </cell>
          <cell r="Q26">
            <v>2020</v>
          </cell>
        </row>
        <row r="27">
          <cell r="E27">
            <v>10126114.956515323</v>
          </cell>
          <cell r="G27">
            <v>3036611.2194963763</v>
          </cell>
        </row>
        <row r="28">
          <cell r="E28">
            <v>15361584</v>
          </cell>
          <cell r="G28">
            <v>23549371.937042337</v>
          </cell>
        </row>
        <row r="29">
          <cell r="E29">
            <v>25935159</v>
          </cell>
          <cell r="G29">
            <v>19835829.084637627</v>
          </cell>
        </row>
        <row r="30">
          <cell r="E30">
            <v>15695921</v>
          </cell>
          <cell r="G30">
            <v>13164420.500620842</v>
          </cell>
        </row>
        <row r="55">
          <cell r="C55" t="str">
            <v>Inv. Acum. AD</v>
          </cell>
          <cell r="D55" t="str">
            <v>Inv. Acum. AC</v>
          </cell>
          <cell r="E55" t="str">
            <v>Inv. Acum. Totales</v>
          </cell>
        </row>
        <row r="58">
          <cell r="B58" t="str">
            <v>Real</v>
          </cell>
          <cell r="C58">
            <v>113223606.7054804</v>
          </cell>
          <cell r="D58">
            <v>23259752.732967474</v>
          </cell>
          <cell r="E58">
            <v>136483359.43844786</v>
          </cell>
        </row>
        <row r="60">
          <cell r="B60" t="str">
            <v>Costo Eficiente</v>
          </cell>
          <cell r="C60">
            <v>104165970.0095733</v>
          </cell>
          <cell r="D60">
            <v>7643750.1524391789</v>
          </cell>
          <cell r="E60">
            <v>111809720.16201247</v>
          </cell>
        </row>
        <row r="61">
          <cell r="B61" t="str">
            <v>Var. Real vs Eficiente</v>
          </cell>
          <cell r="C61">
            <v>-7.9997775724173992E-2</v>
          </cell>
          <cell r="D61">
            <v>-0.67137440194687781</v>
          </cell>
          <cell r="E61">
            <v>-0.18078130094359868</v>
          </cell>
        </row>
        <row r="76">
          <cell r="C76">
            <v>2018</v>
          </cell>
          <cell r="D76">
            <v>2019</v>
          </cell>
          <cell r="E76">
            <v>2020</v>
          </cell>
        </row>
        <row r="79">
          <cell r="A79" t="str">
            <v>Real</v>
          </cell>
          <cell r="C79">
            <v>52938479.279087454</v>
          </cell>
          <cell r="D79">
            <v>53893911.694947571</v>
          </cell>
          <cell r="E79">
            <v>56992664</v>
          </cell>
        </row>
        <row r="81">
          <cell r="A81" t="str">
            <v>Costo Eficiente</v>
          </cell>
          <cell r="C81">
            <v>53513338.039849713</v>
          </cell>
          <cell r="D81">
            <v>54778285.854715884</v>
          </cell>
          <cell r="E81">
            <v>56549621.52230081</v>
          </cell>
        </row>
        <row r="83">
          <cell r="A83" t="str">
            <v>Var. Real vs Eficiente</v>
          </cell>
          <cell r="C83">
            <v>1.0858996491600159E-2</v>
          </cell>
          <cell r="D83">
            <v>1.6409537403298646E-2</v>
          </cell>
          <cell r="E83">
            <v>-7.7736755330333196E-3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CE2DF-03EC-4F92-B70F-28DA4ACBC2AB}">
  <sheetPr>
    <tabColor theme="8" tint="-0.249977111117893"/>
  </sheetPr>
  <dimension ref="A1:P105"/>
  <sheetViews>
    <sheetView tabSelected="1" topLeftCell="C1" zoomScale="80" zoomScaleNormal="80" workbookViewId="0">
      <selection activeCell="C3" sqref="C3"/>
    </sheetView>
  </sheetViews>
  <sheetFormatPr baseColWidth="10" defaultColWidth="11.42578125" defaultRowHeight="15" x14ac:dyDescent="0.25"/>
  <cols>
    <col min="2" max="2" width="45.28515625" customWidth="1"/>
    <col min="3" max="3" width="17.140625" customWidth="1"/>
    <col min="4" max="13" width="17.85546875" bestFit="1" customWidth="1"/>
    <col min="14" max="14" width="12.5703125" customWidth="1"/>
    <col min="15" max="15" width="17.85546875" bestFit="1" customWidth="1"/>
    <col min="16" max="16" width="11.85546875" customWidth="1"/>
    <col min="17" max="17" width="17.85546875" bestFit="1" customWidth="1"/>
  </cols>
  <sheetData>
    <row r="1" spans="1:16" x14ac:dyDescent="0.25">
      <c r="B1" s="25" t="s">
        <v>139</v>
      </c>
      <c r="C1" s="26" t="s">
        <v>175</v>
      </c>
      <c r="D1" s="24"/>
      <c r="E1" s="24"/>
    </row>
    <row r="2" spans="1:16" x14ac:dyDescent="0.25">
      <c r="D2" s="24"/>
      <c r="E2" s="24"/>
    </row>
    <row r="3" spans="1:16" s="67" customFormat="1" ht="30" x14ac:dyDescent="0.25">
      <c r="A3" s="66" t="s">
        <v>118</v>
      </c>
      <c r="B3" s="66" t="s">
        <v>119</v>
      </c>
      <c r="C3" s="66" t="s">
        <v>120</v>
      </c>
      <c r="D3" s="66" t="s">
        <v>140</v>
      </c>
      <c r="E3" s="66" t="s">
        <v>141</v>
      </c>
      <c r="F3" s="66" t="s">
        <v>123</v>
      </c>
      <c r="G3" s="66" t="s">
        <v>142</v>
      </c>
      <c r="H3" s="66" t="s">
        <v>125</v>
      </c>
      <c r="I3" s="66" t="s">
        <v>143</v>
      </c>
      <c r="J3" s="66" t="s">
        <v>144</v>
      </c>
      <c r="K3" s="66" t="s">
        <v>145</v>
      </c>
      <c r="L3" s="66" t="s">
        <v>177</v>
      </c>
      <c r="M3" s="66" t="s">
        <v>130</v>
      </c>
      <c r="N3" s="66" t="s">
        <v>131</v>
      </c>
      <c r="O3" s="66" t="s">
        <v>132</v>
      </c>
      <c r="P3" s="66" t="s">
        <v>133</v>
      </c>
    </row>
    <row r="4" spans="1:16" x14ac:dyDescent="0.25">
      <c r="A4" s="15">
        <v>2</v>
      </c>
      <c r="B4" s="27" t="s">
        <v>80</v>
      </c>
      <c r="C4" s="28" t="s">
        <v>175</v>
      </c>
      <c r="D4" s="29">
        <v>11989424040.295008</v>
      </c>
      <c r="E4" s="29">
        <v>568671114.37731147</v>
      </c>
      <c r="F4" s="29">
        <v>159450462.1679025</v>
      </c>
      <c r="G4" s="29">
        <v>314970221.06785971</v>
      </c>
      <c r="H4" s="29">
        <v>141470845.45683593</v>
      </c>
      <c r="I4" s="29">
        <v>54516086.333333336</v>
      </c>
      <c r="J4" s="29">
        <v>3238180.3333333335</v>
      </c>
      <c r="K4" s="29">
        <v>1481250.3333333333</v>
      </c>
      <c r="L4" s="29">
        <v>131129.72979253644</v>
      </c>
      <c r="M4" s="29">
        <v>174278013.53333333</v>
      </c>
      <c r="N4" s="30">
        <v>117.63333333333333</v>
      </c>
      <c r="O4" s="30">
        <v>2345839.702</v>
      </c>
      <c r="P4" s="30">
        <v>1.5846666666666664</v>
      </c>
    </row>
    <row r="5" spans="1:16" x14ac:dyDescent="0.25">
      <c r="A5" s="15">
        <v>3</v>
      </c>
      <c r="B5" s="27" t="s">
        <v>22</v>
      </c>
      <c r="C5" s="28" t="s">
        <v>175</v>
      </c>
      <c r="D5" s="29">
        <v>141763363.30612037</v>
      </c>
      <c r="E5" s="29">
        <v>11082805.704630211</v>
      </c>
      <c r="F5" s="29">
        <v>1584705.5557621596</v>
      </c>
      <c r="G5" s="29">
        <v>3622767.335901361</v>
      </c>
      <c r="H5" s="29">
        <v>3092742.6032718718</v>
      </c>
      <c r="I5" s="29">
        <v>380328.33333333331</v>
      </c>
      <c r="J5" s="29">
        <v>16377</v>
      </c>
      <c r="K5" s="29">
        <v>17150</v>
      </c>
      <c r="L5" s="29">
        <v>301.61117833612826</v>
      </c>
      <c r="M5" s="29">
        <v>1560030</v>
      </c>
      <c r="N5" s="30">
        <v>91</v>
      </c>
      <c r="O5" s="30">
        <v>46628.583333333336</v>
      </c>
      <c r="P5" s="30">
        <v>2.7166666666666668</v>
      </c>
    </row>
    <row r="6" spans="1:16" x14ac:dyDescent="0.25">
      <c r="A6" s="15">
        <v>6</v>
      </c>
      <c r="B6" s="27" t="s">
        <v>25</v>
      </c>
      <c r="C6" s="28" t="s">
        <v>175</v>
      </c>
      <c r="D6" s="29">
        <v>4383343805.8863916</v>
      </c>
      <c r="E6" s="29">
        <v>192495732.40788707</v>
      </c>
      <c r="F6" s="29">
        <v>62566407.790772498</v>
      </c>
      <c r="G6" s="29">
        <v>166412433.15482792</v>
      </c>
      <c r="H6" s="29">
        <v>32897397.510412917</v>
      </c>
      <c r="I6" s="29">
        <v>28169602.333333332</v>
      </c>
      <c r="J6" s="29">
        <v>2172139.3333333335</v>
      </c>
      <c r="K6" s="29">
        <v>955394</v>
      </c>
      <c r="L6" s="29">
        <v>79151.427353015737</v>
      </c>
      <c r="M6" s="29">
        <v>351223173.73333335</v>
      </c>
      <c r="N6" s="30">
        <v>367.63333333333338</v>
      </c>
      <c r="O6" s="30">
        <v>1885579.0406666668</v>
      </c>
      <c r="P6" s="30">
        <v>1.9736666666666667</v>
      </c>
    </row>
    <row r="7" spans="1:16" x14ac:dyDescent="0.25">
      <c r="A7" s="15">
        <v>7</v>
      </c>
      <c r="B7" s="27" t="s">
        <v>92</v>
      </c>
      <c r="C7" s="28" t="s">
        <v>175</v>
      </c>
      <c r="D7" s="29">
        <v>7160943353.9523811</v>
      </c>
      <c r="E7" s="29">
        <v>445977465.22676802</v>
      </c>
      <c r="F7" s="29">
        <v>133184450.82029128</v>
      </c>
      <c r="G7" s="29">
        <v>117125244.37008099</v>
      </c>
      <c r="H7" s="29">
        <v>63781997.85146755</v>
      </c>
      <c r="I7" s="29">
        <v>27935325</v>
      </c>
      <c r="J7" s="29">
        <v>1860927</v>
      </c>
      <c r="K7" s="29">
        <v>1236773</v>
      </c>
      <c r="L7" s="29">
        <v>53728.110897736937</v>
      </c>
      <c r="M7" s="29">
        <v>102165846.86666666</v>
      </c>
      <c r="N7" s="30">
        <v>82.533333333333346</v>
      </c>
      <c r="O7" s="30">
        <v>1215241.7009999999</v>
      </c>
      <c r="P7" s="30">
        <v>0.98233333333333339</v>
      </c>
    </row>
    <row r="8" spans="1:16" x14ac:dyDescent="0.25">
      <c r="A8" s="15">
        <v>8</v>
      </c>
      <c r="B8" s="27" t="s">
        <v>99</v>
      </c>
      <c r="C8" s="28" t="s">
        <v>175</v>
      </c>
      <c r="D8" s="29">
        <v>4713263830.3808212</v>
      </c>
      <c r="E8" s="29">
        <v>178277746.28927934</v>
      </c>
      <c r="F8" s="29">
        <v>108011191.34408188</v>
      </c>
      <c r="G8" s="29">
        <v>85220527.610361233</v>
      </c>
      <c r="H8" s="29">
        <v>61774069.395117998</v>
      </c>
      <c r="I8" s="29">
        <v>21743807.333333332</v>
      </c>
      <c r="J8" s="29">
        <v>1200768</v>
      </c>
      <c r="K8" s="29">
        <v>711294.66666666663</v>
      </c>
      <c r="L8" s="29">
        <v>65226.73329153112</v>
      </c>
      <c r="M8" s="29">
        <v>195558155.86666664</v>
      </c>
      <c r="N8" s="30">
        <v>274.83333333333331</v>
      </c>
      <c r="O8" s="30">
        <v>1469168.6693333334</v>
      </c>
      <c r="P8" s="30">
        <v>2.0656666666666665</v>
      </c>
    </row>
    <row r="9" spans="1:16" x14ac:dyDescent="0.25">
      <c r="A9" s="15">
        <v>9</v>
      </c>
      <c r="B9" s="27" t="s">
        <v>16</v>
      </c>
      <c r="C9" s="28" t="s">
        <v>175</v>
      </c>
      <c r="D9" s="29">
        <v>2966486571.3875351</v>
      </c>
      <c r="E9" s="29">
        <v>82552454.594014108</v>
      </c>
      <c r="F9" s="29">
        <v>107035382.9087605</v>
      </c>
      <c r="G9" s="29">
        <v>102054002.0643369</v>
      </c>
      <c r="H9" s="29">
        <v>88451104.649628758</v>
      </c>
      <c r="I9" s="29">
        <v>8844085.333333334</v>
      </c>
      <c r="J9" s="29">
        <v>590961.33333333337</v>
      </c>
      <c r="K9" s="29">
        <v>554924</v>
      </c>
      <c r="L9" s="29">
        <v>15071.066965472119</v>
      </c>
      <c r="M9" s="29">
        <v>40438001.400000006</v>
      </c>
      <c r="N9" s="30">
        <v>72.850000000000009</v>
      </c>
      <c r="O9" s="30">
        <v>619467.82666666666</v>
      </c>
      <c r="P9" s="30">
        <v>1.1166666666666667</v>
      </c>
    </row>
    <row r="10" spans="1:16" x14ac:dyDescent="0.25">
      <c r="A10" s="15">
        <v>17</v>
      </c>
      <c r="B10" s="27" t="s">
        <v>26</v>
      </c>
      <c r="C10" s="28" t="s">
        <v>175</v>
      </c>
      <c r="D10" s="29">
        <v>9397798921.2423649</v>
      </c>
      <c r="E10" s="29">
        <v>425077976.7810896</v>
      </c>
      <c r="F10" s="29">
        <v>73314697.59014143</v>
      </c>
      <c r="G10" s="29">
        <v>171274950.02571952</v>
      </c>
      <c r="H10" s="29">
        <v>82793987.195901051</v>
      </c>
      <c r="I10" s="29">
        <v>44096090.666666664</v>
      </c>
      <c r="J10" s="29">
        <v>2281082.6666666665</v>
      </c>
      <c r="K10" s="29">
        <v>1569836</v>
      </c>
      <c r="L10" s="29">
        <v>104889.03272674128</v>
      </c>
      <c r="M10" s="29">
        <v>239189317.33333334</v>
      </c>
      <c r="N10" s="30">
        <v>152.33333333333334</v>
      </c>
      <c r="O10" s="30">
        <v>3147227.6133333333</v>
      </c>
      <c r="P10" s="30">
        <v>2.0033333333333334</v>
      </c>
    </row>
    <row r="11" spans="1:16" x14ac:dyDescent="0.25">
      <c r="A11" s="15">
        <v>22</v>
      </c>
      <c r="B11" s="27" t="s">
        <v>104</v>
      </c>
      <c r="C11" s="28" t="s">
        <v>175</v>
      </c>
      <c r="D11" s="29">
        <v>1806518254.4355974</v>
      </c>
      <c r="E11" s="29">
        <v>108921305.24024765</v>
      </c>
      <c r="F11" s="29">
        <v>29694094.986721437</v>
      </c>
      <c r="G11" s="29">
        <v>30500786.985789727</v>
      </c>
      <c r="H11" s="29">
        <v>18659468.495515883</v>
      </c>
      <c r="I11" s="29">
        <v>8590102</v>
      </c>
      <c r="J11" s="29">
        <v>767865</v>
      </c>
      <c r="K11" s="29">
        <v>289631</v>
      </c>
      <c r="L11" s="29">
        <v>17349.186096137462</v>
      </c>
      <c r="M11" s="29">
        <v>44584099.466666669</v>
      </c>
      <c r="N11" s="30">
        <v>153.93333333333334</v>
      </c>
      <c r="O11" s="30">
        <v>511679.5</v>
      </c>
      <c r="P11" s="30">
        <v>1.7666666666666666</v>
      </c>
    </row>
    <row r="12" spans="1:16" x14ac:dyDescent="0.25">
      <c r="A12" s="15">
        <v>27</v>
      </c>
      <c r="B12" s="27" t="s">
        <v>24</v>
      </c>
      <c r="C12" s="28" t="s">
        <v>175</v>
      </c>
      <c r="D12" s="29">
        <v>3025135764.0382385</v>
      </c>
      <c r="E12" s="29">
        <v>156720840.05069518</v>
      </c>
      <c r="F12" s="29">
        <v>33099658.310859609</v>
      </c>
      <c r="G12" s="29">
        <v>85051028.370148823</v>
      </c>
      <c r="H12" s="29">
        <v>45410245.793749414</v>
      </c>
      <c r="I12" s="29">
        <v>20197324.666666668</v>
      </c>
      <c r="J12" s="29">
        <v>184603.33333333334</v>
      </c>
      <c r="K12" s="29">
        <v>717779.33333333337</v>
      </c>
      <c r="L12" s="29">
        <v>27811.775511988115</v>
      </c>
      <c r="M12" s="29">
        <v>94997200.333333328</v>
      </c>
      <c r="N12" s="30">
        <v>132.5</v>
      </c>
      <c r="O12" s="30">
        <v>977912.83333333337</v>
      </c>
      <c r="P12" s="30">
        <v>1.3633333333333333</v>
      </c>
    </row>
    <row r="13" spans="1:16" x14ac:dyDescent="0.25">
      <c r="A13" s="15">
        <v>30</v>
      </c>
      <c r="B13" s="27" t="s">
        <v>12</v>
      </c>
      <c r="C13" s="28" t="s">
        <v>175</v>
      </c>
      <c r="D13" s="29">
        <v>2706921741.0518918</v>
      </c>
      <c r="E13" s="29">
        <v>189155066.93601346</v>
      </c>
      <c r="F13" s="29">
        <v>50639135.824558713</v>
      </c>
      <c r="G13" s="29">
        <v>53099243.574495941</v>
      </c>
      <c r="H13" s="29">
        <v>21631564.868202105</v>
      </c>
      <c r="I13" s="29">
        <v>18383479</v>
      </c>
      <c r="J13" s="29">
        <v>116500.66666666667</v>
      </c>
      <c r="K13" s="29">
        <v>751703.66666666663</v>
      </c>
      <c r="L13" s="29">
        <v>51376.182398961122</v>
      </c>
      <c r="M13" s="29">
        <v>94487578.602666661</v>
      </c>
      <c r="N13" s="30">
        <v>125.69366666666667</v>
      </c>
      <c r="O13" s="30">
        <v>1025857.06</v>
      </c>
      <c r="P13" s="30">
        <v>1.3646666666666667</v>
      </c>
    </row>
    <row r="14" spans="1:16" x14ac:dyDescent="0.25">
      <c r="A14" s="15">
        <v>32</v>
      </c>
      <c r="B14" s="27" t="s">
        <v>15</v>
      </c>
      <c r="C14" s="28" t="s">
        <v>175</v>
      </c>
      <c r="D14" s="29">
        <v>21079526199.976246</v>
      </c>
      <c r="E14" s="29">
        <v>1089395269.3760362</v>
      </c>
      <c r="F14" s="29">
        <v>303918166.55729252</v>
      </c>
      <c r="G14" s="29">
        <v>461786278.58415943</v>
      </c>
      <c r="H14" s="29">
        <v>308565503.77549267</v>
      </c>
      <c r="I14" s="29">
        <v>87474804</v>
      </c>
      <c r="J14" s="29">
        <v>6771636</v>
      </c>
      <c r="K14" s="29">
        <v>4020549</v>
      </c>
      <c r="L14" s="29">
        <v>167804.54240073016</v>
      </c>
      <c r="M14" s="29">
        <v>220524020.89566669</v>
      </c>
      <c r="N14" s="30">
        <v>54.858333333333327</v>
      </c>
      <c r="O14" s="30">
        <v>3253706.2946666665</v>
      </c>
      <c r="P14" s="30">
        <v>0.80933333333333335</v>
      </c>
    </row>
    <row r="15" spans="1:16" x14ac:dyDescent="0.25">
      <c r="A15" s="15">
        <v>39</v>
      </c>
      <c r="B15" s="27" t="s">
        <v>72</v>
      </c>
      <c r="C15" s="28" t="s">
        <v>175</v>
      </c>
      <c r="D15" s="29">
        <v>7405637453.4277954</v>
      </c>
      <c r="E15" s="29">
        <v>228898589.14984488</v>
      </c>
      <c r="F15" s="29">
        <v>245476157.01865587</v>
      </c>
      <c r="G15" s="29">
        <v>195839359.37742057</v>
      </c>
      <c r="H15" s="29">
        <v>152086904.80247262</v>
      </c>
      <c r="I15" s="29">
        <v>21045482</v>
      </c>
      <c r="J15" s="29">
        <v>620574.33333333337</v>
      </c>
      <c r="K15" s="29">
        <v>1250778.3333333333</v>
      </c>
      <c r="L15" s="29">
        <v>33484.319069919729</v>
      </c>
      <c r="M15" s="29">
        <v>170568241.33333334</v>
      </c>
      <c r="N15" s="30">
        <v>136.12333333333333</v>
      </c>
      <c r="O15" s="30">
        <v>1377485.9633333334</v>
      </c>
      <c r="P15" s="30">
        <v>1.1013333333333333</v>
      </c>
    </row>
    <row r="16" spans="1:16" x14ac:dyDescent="0.25">
      <c r="A16" s="15">
        <v>41</v>
      </c>
      <c r="B16" s="27" t="s">
        <v>44</v>
      </c>
      <c r="C16" s="28" t="s">
        <v>175</v>
      </c>
      <c r="D16" s="29">
        <v>8826914172.8832474</v>
      </c>
      <c r="E16" s="29">
        <v>729562868.83388853</v>
      </c>
      <c r="F16" s="29">
        <v>220707778.08957329</v>
      </c>
      <c r="G16" s="29">
        <v>205155372.71292296</v>
      </c>
      <c r="H16" s="29">
        <v>55105993.676313393</v>
      </c>
      <c r="I16" s="29">
        <v>33348397</v>
      </c>
      <c r="J16" s="29">
        <v>1835118.6666666667</v>
      </c>
      <c r="K16" s="29">
        <v>1826425</v>
      </c>
      <c r="L16" s="29">
        <v>131565.0801073123</v>
      </c>
      <c r="M16" s="29">
        <v>362570722.17633337</v>
      </c>
      <c r="N16" s="30">
        <v>198.38033333333337</v>
      </c>
      <c r="O16" s="30">
        <v>2550010.571</v>
      </c>
      <c r="P16" s="30">
        <v>1.3956666666666668</v>
      </c>
    </row>
    <row r="17" spans="1:16" x14ac:dyDescent="0.25">
      <c r="A17" s="15">
        <v>42</v>
      </c>
      <c r="B17" s="27" t="s">
        <v>58</v>
      </c>
      <c r="C17" s="28" t="s">
        <v>175</v>
      </c>
      <c r="D17" s="29">
        <v>2520447726.2167454</v>
      </c>
      <c r="E17" s="29">
        <v>82341041.623099104</v>
      </c>
      <c r="F17" s="29">
        <v>44008888.719957821</v>
      </c>
      <c r="G17" s="29">
        <v>42921281.658543549</v>
      </c>
      <c r="H17" s="29">
        <v>39375754.546456493</v>
      </c>
      <c r="I17" s="29">
        <v>3858155.6666666665</v>
      </c>
      <c r="J17" s="29">
        <v>40439.666666666664</v>
      </c>
      <c r="K17" s="29">
        <v>264641.66666666669</v>
      </c>
      <c r="L17" s="29">
        <v>13382.76454993757</v>
      </c>
      <c r="M17" s="29">
        <v>30658842.143333334</v>
      </c>
      <c r="N17" s="30">
        <v>115.70666666666666</v>
      </c>
      <c r="O17" s="30">
        <v>317039.93</v>
      </c>
      <c r="P17" s="30">
        <v>1.1966666666666665</v>
      </c>
    </row>
    <row r="18" spans="1:16" x14ac:dyDescent="0.25">
      <c r="A18" s="15">
        <v>43</v>
      </c>
      <c r="B18" s="27" t="s">
        <v>100</v>
      </c>
      <c r="C18" s="28" t="s">
        <v>175</v>
      </c>
      <c r="D18" s="29">
        <v>2777707810.7157245</v>
      </c>
      <c r="E18" s="29">
        <v>163937733.31116644</v>
      </c>
      <c r="F18" s="29">
        <v>65447135.670738257</v>
      </c>
      <c r="G18" s="29">
        <v>83128764.584484309</v>
      </c>
      <c r="H18" s="29">
        <v>86014359.503047302</v>
      </c>
      <c r="I18" s="29">
        <v>12159610</v>
      </c>
      <c r="J18" s="29">
        <v>649533.66666666663</v>
      </c>
      <c r="K18" s="29">
        <v>525098.66666666663</v>
      </c>
      <c r="L18" s="29">
        <v>27758.5944937282</v>
      </c>
      <c r="M18" s="29">
        <v>38844803.276666664</v>
      </c>
      <c r="N18" s="30">
        <v>73.99666666666667</v>
      </c>
      <c r="O18" s="30">
        <v>479555.53566666669</v>
      </c>
      <c r="P18" s="30">
        <v>0.91366666666666674</v>
      </c>
    </row>
    <row r="19" spans="1:16" x14ac:dyDescent="0.25">
      <c r="A19" s="15">
        <v>44</v>
      </c>
      <c r="B19" s="27" t="s">
        <v>19</v>
      </c>
      <c r="C19" s="28" t="s">
        <v>175</v>
      </c>
      <c r="D19" s="29">
        <v>9087613066.5726948</v>
      </c>
      <c r="E19" s="29">
        <v>520205847.62033933</v>
      </c>
      <c r="F19" s="29">
        <v>299030276.37982398</v>
      </c>
      <c r="G19" s="29">
        <v>292955337.13879371</v>
      </c>
      <c r="H19" s="29">
        <v>150571974.51433206</v>
      </c>
      <c r="I19" s="29">
        <v>42728286.333333336</v>
      </c>
      <c r="J19" s="29">
        <v>1966390</v>
      </c>
      <c r="K19" s="29">
        <v>2195779.6666666665</v>
      </c>
      <c r="L19" s="29">
        <v>84648.185823124179</v>
      </c>
      <c r="M19" s="29">
        <v>421293430.26633334</v>
      </c>
      <c r="N19" s="30">
        <v>191.85433333333333</v>
      </c>
      <c r="O19" s="30">
        <v>3013986.8259999999</v>
      </c>
      <c r="P19" s="30">
        <v>1.3726666666666667</v>
      </c>
    </row>
    <row r="20" spans="1:16" x14ac:dyDescent="0.25">
      <c r="A20" s="15">
        <v>45</v>
      </c>
      <c r="B20" s="27" t="s">
        <v>18</v>
      </c>
      <c r="C20" s="28" t="s">
        <v>175</v>
      </c>
      <c r="D20" s="29">
        <v>18245618644.446758</v>
      </c>
      <c r="E20" s="29">
        <v>945637430.90914571</v>
      </c>
      <c r="F20" s="29">
        <v>134950656.33666548</v>
      </c>
      <c r="G20" s="29">
        <v>300379501.75496531</v>
      </c>
      <c r="H20" s="29">
        <v>143605597.00763738</v>
      </c>
      <c r="I20" s="29">
        <v>79454273.333333328</v>
      </c>
      <c r="J20" s="29">
        <v>4944072</v>
      </c>
      <c r="K20" s="29">
        <v>2602058</v>
      </c>
      <c r="L20" s="29">
        <v>150245.34615878898</v>
      </c>
      <c r="M20" s="29">
        <v>493210504</v>
      </c>
      <c r="N20" s="30">
        <v>189.66666666666666</v>
      </c>
      <c r="O20" s="30">
        <v>3917775.08</v>
      </c>
      <c r="P20" s="30">
        <v>1.5066666666666666</v>
      </c>
    </row>
    <row r="21" spans="1:16" x14ac:dyDescent="0.25">
      <c r="A21" s="15">
        <v>46</v>
      </c>
      <c r="B21" s="27" t="s">
        <v>60</v>
      </c>
      <c r="C21" s="28" t="s">
        <v>175</v>
      </c>
      <c r="D21" s="29">
        <v>3134901306.0264907</v>
      </c>
      <c r="E21" s="29">
        <v>177614568.99429932</v>
      </c>
      <c r="F21" s="29">
        <v>61131553.162314646</v>
      </c>
      <c r="G21" s="29">
        <v>44063113.854275383</v>
      </c>
      <c r="H21" s="29">
        <v>109518605.67334425</v>
      </c>
      <c r="I21" s="29">
        <v>12817474.666666666</v>
      </c>
      <c r="J21" s="29">
        <v>819589</v>
      </c>
      <c r="K21" s="29">
        <v>597469.33333333337</v>
      </c>
      <c r="L21" s="29">
        <v>63125.687786430317</v>
      </c>
      <c r="M21" s="29">
        <v>61134139.333333336</v>
      </c>
      <c r="N21" s="30">
        <v>102.33333333333333</v>
      </c>
      <c r="O21" s="30">
        <v>625639.95333333325</v>
      </c>
      <c r="P21" s="30">
        <v>1.0466666666666666</v>
      </c>
    </row>
    <row r="22" spans="1:16" x14ac:dyDescent="0.25">
      <c r="A22" s="15">
        <v>49</v>
      </c>
      <c r="B22" s="27" t="s">
        <v>29</v>
      </c>
      <c r="C22" s="28" t="s">
        <v>175</v>
      </c>
      <c r="D22" s="29">
        <v>1821501230.5366271</v>
      </c>
      <c r="E22" s="29">
        <v>94591505.145863831</v>
      </c>
      <c r="F22" s="29">
        <v>22183550.3882933</v>
      </c>
      <c r="G22" s="29">
        <v>23743476.926134884</v>
      </c>
      <c r="H22" s="29">
        <v>29825332.628329378</v>
      </c>
      <c r="I22" s="29">
        <v>7960098.333333333</v>
      </c>
      <c r="J22" s="29">
        <v>515601.33333333331</v>
      </c>
      <c r="K22" s="29">
        <v>422382.33333333331</v>
      </c>
      <c r="L22" s="29">
        <v>13175.294155891826</v>
      </c>
      <c r="M22" s="29">
        <v>43692146.611333333</v>
      </c>
      <c r="N22" s="30">
        <v>103.90733333333333</v>
      </c>
      <c r="O22" s="30">
        <v>474600.81066666666</v>
      </c>
      <c r="P22" s="30">
        <v>1.1280000000000001</v>
      </c>
    </row>
    <row r="23" spans="1:16" x14ac:dyDescent="0.25">
      <c r="A23" s="15">
        <v>51</v>
      </c>
      <c r="B23" s="27" t="s">
        <v>8</v>
      </c>
      <c r="C23" s="28" t="s">
        <v>175</v>
      </c>
      <c r="D23" s="29">
        <v>1401061051.3783147</v>
      </c>
      <c r="E23" s="29">
        <v>39051600.5346426</v>
      </c>
      <c r="F23" s="29">
        <v>17069712.332304448</v>
      </c>
      <c r="G23" s="29">
        <v>23846334.666091483</v>
      </c>
      <c r="H23" s="29">
        <v>21685435.002841201</v>
      </c>
      <c r="I23" s="29">
        <v>4729208.333333333</v>
      </c>
      <c r="J23" s="29">
        <v>102090.66666666667</v>
      </c>
      <c r="K23" s="29">
        <v>173136</v>
      </c>
      <c r="L23" s="29">
        <v>11896.750507986675</v>
      </c>
      <c r="M23" s="29">
        <v>4649891.1766666668</v>
      </c>
      <c r="N23" s="30">
        <v>26.853333333333335</v>
      </c>
      <c r="O23" s="30">
        <v>227825.34699999998</v>
      </c>
      <c r="P23" s="30">
        <v>1.3140000000000001</v>
      </c>
    </row>
    <row r="24" spans="1:16" x14ac:dyDescent="0.25">
      <c r="A24" s="15">
        <v>54</v>
      </c>
      <c r="B24" s="27" t="s">
        <v>42</v>
      </c>
      <c r="C24" s="28" t="s">
        <v>175</v>
      </c>
      <c r="D24" s="29">
        <v>155910358.11304936</v>
      </c>
      <c r="E24" s="29">
        <v>9451435.699108338</v>
      </c>
      <c r="F24" s="29">
        <v>9147742.3981350139</v>
      </c>
      <c r="G24" s="29">
        <v>4412764.3638000479</v>
      </c>
      <c r="H24" s="29">
        <v>3799465.23038666</v>
      </c>
      <c r="I24" s="29">
        <v>440881</v>
      </c>
      <c r="J24" s="29">
        <v>4950.666666666667</v>
      </c>
      <c r="K24" s="29">
        <v>29852.333333333332</v>
      </c>
      <c r="L24" s="29">
        <v>752.90197760729222</v>
      </c>
      <c r="M24" s="29">
        <v>2651201.6533333333</v>
      </c>
      <c r="N24" s="30">
        <v>88.774999999999991</v>
      </c>
      <c r="O24" s="30">
        <v>55586.357333333326</v>
      </c>
      <c r="P24" s="30">
        <v>1.8646666666666667</v>
      </c>
    </row>
    <row r="25" spans="1:16" x14ac:dyDescent="0.25">
      <c r="A25" s="15">
        <v>55</v>
      </c>
      <c r="B25" s="27" t="s">
        <v>21</v>
      </c>
      <c r="C25" s="28" t="s">
        <v>175</v>
      </c>
      <c r="D25" s="29">
        <v>7499819001.3170118</v>
      </c>
      <c r="E25" s="29">
        <v>260490261.95892525</v>
      </c>
      <c r="F25" s="29">
        <v>184713941.63435188</v>
      </c>
      <c r="G25" s="29">
        <v>156558868.75724354</v>
      </c>
      <c r="H25" s="29">
        <v>198525226.70741546</v>
      </c>
      <c r="I25" s="29">
        <v>38785335.333333336</v>
      </c>
      <c r="J25" s="29">
        <v>2533116</v>
      </c>
      <c r="K25" s="29">
        <v>1803262.3333333333</v>
      </c>
      <c r="L25" s="29">
        <v>63848.0776055838</v>
      </c>
      <c r="M25" s="29">
        <v>181567583.33333334</v>
      </c>
      <c r="N25" s="30">
        <v>100.66666666666667</v>
      </c>
      <c r="O25" s="30">
        <v>2349323.5766666667</v>
      </c>
      <c r="P25" s="30">
        <v>1.3033333333333335</v>
      </c>
    </row>
    <row r="26" spans="1:16" x14ac:dyDescent="0.25">
      <c r="A26" s="15">
        <v>56</v>
      </c>
      <c r="B26" s="27" t="s">
        <v>45</v>
      </c>
      <c r="C26" s="28" t="s">
        <v>175</v>
      </c>
      <c r="D26" s="29">
        <v>17768756364.357712</v>
      </c>
      <c r="E26" s="29">
        <v>1068993984.1327209</v>
      </c>
      <c r="F26" s="29">
        <v>157784664.18370378</v>
      </c>
      <c r="G26" s="29">
        <v>746555258.88343823</v>
      </c>
      <c r="H26" s="29">
        <v>203910289.39813301</v>
      </c>
      <c r="I26" s="29">
        <v>110284511</v>
      </c>
      <c r="J26" s="29">
        <v>6486446</v>
      </c>
      <c r="K26" s="29">
        <v>4974914</v>
      </c>
      <c r="L26" s="29">
        <v>176901.02046797192</v>
      </c>
      <c r="M26" s="29">
        <v>273456448.98333335</v>
      </c>
      <c r="N26" s="30">
        <v>55.006666666666668</v>
      </c>
      <c r="O26" s="30">
        <v>5572512.8933333335</v>
      </c>
      <c r="P26" s="30">
        <v>1.1266666666666667</v>
      </c>
    </row>
    <row r="27" spans="1:16" x14ac:dyDescent="0.25">
      <c r="A27" s="15">
        <v>57</v>
      </c>
      <c r="B27" s="27" t="s">
        <v>47</v>
      </c>
      <c r="C27" s="28" t="s">
        <v>175</v>
      </c>
      <c r="D27" s="29">
        <v>12351787452.119055</v>
      </c>
      <c r="E27" s="29">
        <v>668096954.93686211</v>
      </c>
      <c r="F27" s="29">
        <v>310109163.2750445</v>
      </c>
      <c r="G27" s="29">
        <v>269853677.33438993</v>
      </c>
      <c r="H27" s="29">
        <v>156577861.72168937</v>
      </c>
      <c r="I27" s="29">
        <v>84197744.666666672</v>
      </c>
      <c r="J27" s="29">
        <v>4087512</v>
      </c>
      <c r="K27" s="29">
        <v>2536927.6666666665</v>
      </c>
      <c r="L27" s="29">
        <v>114164.26585035519</v>
      </c>
      <c r="M27" s="29">
        <v>324494672.35999995</v>
      </c>
      <c r="N27" s="30">
        <v>127.79</v>
      </c>
      <c r="O27" s="30">
        <v>4269489.7399999993</v>
      </c>
      <c r="P27" s="30">
        <v>1.6866666666666665</v>
      </c>
    </row>
    <row r="28" spans="1:16" x14ac:dyDescent="0.25">
      <c r="A28" s="15">
        <v>59</v>
      </c>
      <c r="B28" s="27" t="s">
        <v>57</v>
      </c>
      <c r="C28" s="28" t="s">
        <v>175</v>
      </c>
      <c r="D28" s="29">
        <v>292844216.32335395</v>
      </c>
      <c r="E28" s="29">
        <v>6203727.6532488884</v>
      </c>
      <c r="F28" s="29">
        <v>2516277.5195616912</v>
      </c>
      <c r="G28" s="29">
        <v>7398658.713189031</v>
      </c>
      <c r="H28" s="29">
        <v>1812432.7704289712</v>
      </c>
      <c r="I28" s="29">
        <v>902987.33333333337</v>
      </c>
      <c r="J28" s="29">
        <v>26924</v>
      </c>
      <c r="K28" s="29">
        <v>44214</v>
      </c>
      <c r="L28" s="29">
        <v>4804.4809859679635</v>
      </c>
      <c r="M28" s="29">
        <v>15356843.567999998</v>
      </c>
      <c r="N28" s="30">
        <v>348.85300000000001</v>
      </c>
      <c r="O28" s="30">
        <v>99402.338999999993</v>
      </c>
      <c r="P28" s="30">
        <v>2.2556666666666669</v>
      </c>
    </row>
    <row r="29" spans="1:16" x14ac:dyDescent="0.25">
      <c r="A29" s="15">
        <v>61</v>
      </c>
      <c r="B29" s="27" t="s">
        <v>37</v>
      </c>
      <c r="C29" s="28" t="s">
        <v>175</v>
      </c>
      <c r="D29" s="29">
        <v>1364363909.3626199</v>
      </c>
      <c r="E29" s="29">
        <v>66644589.640929244</v>
      </c>
      <c r="F29" s="29">
        <v>10051414.804998739</v>
      </c>
      <c r="G29" s="29">
        <v>38896738.43478886</v>
      </c>
      <c r="H29" s="29">
        <v>11328958.263863957</v>
      </c>
      <c r="I29" s="29">
        <v>4165851.6666666665</v>
      </c>
      <c r="J29" s="29">
        <v>178187.66666666666</v>
      </c>
      <c r="K29" s="29">
        <v>264848.66666666669</v>
      </c>
      <c r="L29" s="29">
        <v>16159.162427043491</v>
      </c>
      <c r="M29" s="29">
        <v>59094302.800000004</v>
      </c>
      <c r="N29" s="30">
        <v>223.27333333333334</v>
      </c>
      <c r="O29" s="30">
        <v>637968.69566666672</v>
      </c>
      <c r="P29" s="30">
        <v>2.4096666666666668</v>
      </c>
    </row>
    <row r="30" spans="1:16" x14ac:dyDescent="0.25">
      <c r="A30" s="15">
        <v>62</v>
      </c>
      <c r="B30" s="27" t="s">
        <v>49</v>
      </c>
      <c r="C30" s="28" t="s">
        <v>175</v>
      </c>
      <c r="D30" s="29">
        <v>1774825061.4622047</v>
      </c>
      <c r="E30" s="29">
        <v>109261652.91614938</v>
      </c>
      <c r="F30" s="29">
        <v>46442748.029702343</v>
      </c>
      <c r="G30" s="29">
        <v>44073775.199729845</v>
      </c>
      <c r="H30" s="29">
        <v>39669720.684779674</v>
      </c>
      <c r="I30" s="29">
        <v>11020367.333333334</v>
      </c>
      <c r="J30" s="29">
        <v>594460.33333333337</v>
      </c>
      <c r="K30" s="29">
        <v>462872</v>
      </c>
      <c r="L30" s="29">
        <v>30500.983283013542</v>
      </c>
      <c r="M30" s="29">
        <v>45898363.409999996</v>
      </c>
      <c r="N30" s="30">
        <v>99.17</v>
      </c>
      <c r="O30" s="30">
        <v>702575.35</v>
      </c>
      <c r="P30" s="30">
        <v>1.5166666666666666</v>
      </c>
    </row>
    <row r="31" spans="1:16" x14ac:dyDescent="0.25">
      <c r="A31" s="15">
        <v>70</v>
      </c>
      <c r="B31" s="27" t="s">
        <v>74</v>
      </c>
      <c r="C31" s="28" t="s">
        <v>175</v>
      </c>
      <c r="D31" s="29">
        <v>2482626606.294147</v>
      </c>
      <c r="E31" s="29">
        <v>149231806.26721945</v>
      </c>
      <c r="F31" s="29">
        <v>73342400.537479654</v>
      </c>
      <c r="G31" s="29">
        <v>48797473.377324142</v>
      </c>
      <c r="H31" s="29">
        <v>77938716.230262458</v>
      </c>
      <c r="I31" s="29">
        <v>14564730</v>
      </c>
      <c r="J31" s="29">
        <v>1223556.6666666667</v>
      </c>
      <c r="K31" s="29">
        <v>552040.66666666663</v>
      </c>
      <c r="L31" s="29">
        <v>44992.490909066255</v>
      </c>
      <c r="M31" s="29">
        <v>82715660.233333334</v>
      </c>
      <c r="N31" s="30">
        <v>150.51333333333335</v>
      </c>
      <c r="O31" s="30">
        <v>705441.67666666675</v>
      </c>
      <c r="P31" s="30">
        <v>1.28</v>
      </c>
    </row>
    <row r="32" spans="1:16" x14ac:dyDescent="0.25">
      <c r="A32" s="15">
        <v>73</v>
      </c>
      <c r="B32" s="27" t="s">
        <v>10</v>
      </c>
      <c r="C32" s="28" t="s">
        <v>175</v>
      </c>
      <c r="D32" s="29">
        <v>2338881322.9384875</v>
      </c>
      <c r="E32" s="29">
        <v>122861893.03598769</v>
      </c>
      <c r="F32" s="29">
        <v>48136176.9091186</v>
      </c>
      <c r="G32" s="29">
        <v>74698739.768830895</v>
      </c>
      <c r="H32" s="29">
        <v>19563593.216346961</v>
      </c>
      <c r="I32" s="29">
        <v>18062244</v>
      </c>
      <c r="J32" s="29">
        <v>1683440</v>
      </c>
      <c r="K32" s="29">
        <v>594658</v>
      </c>
      <c r="L32" s="29">
        <v>34440.575481919252</v>
      </c>
      <c r="M32" s="29">
        <v>105351504.96666665</v>
      </c>
      <c r="N32" s="30">
        <v>177.13333333333333</v>
      </c>
      <c r="O32" s="30">
        <v>745725.4846666666</v>
      </c>
      <c r="P32" s="30">
        <v>1.2536666666666667</v>
      </c>
    </row>
    <row r="33" spans="1:16" x14ac:dyDescent="0.25">
      <c r="A33" s="15">
        <v>74</v>
      </c>
      <c r="B33" s="27" t="s">
        <v>51</v>
      </c>
      <c r="C33" s="28" t="s">
        <v>175</v>
      </c>
      <c r="D33" s="29">
        <v>2943340156.7486405</v>
      </c>
      <c r="E33" s="29">
        <v>219248634.63200596</v>
      </c>
      <c r="F33" s="29">
        <v>27419560.361530047</v>
      </c>
      <c r="G33" s="29">
        <v>44917563.312339462</v>
      </c>
      <c r="H33" s="29">
        <v>35423694.4761656</v>
      </c>
      <c r="I33" s="29">
        <v>13477195.666666666</v>
      </c>
      <c r="J33" s="29">
        <v>385572.33333333331</v>
      </c>
      <c r="K33" s="29">
        <v>499038.66666666669</v>
      </c>
      <c r="L33" s="29">
        <v>18446.143529488123</v>
      </c>
      <c r="M33" s="29">
        <v>33761934.998333335</v>
      </c>
      <c r="N33" s="30">
        <v>67.567333333333337</v>
      </c>
      <c r="O33" s="30">
        <v>558682.71933333331</v>
      </c>
      <c r="P33" s="30">
        <v>1.1183333333333334</v>
      </c>
    </row>
    <row r="34" spans="1:16" x14ac:dyDescent="0.25">
      <c r="A34" s="15">
        <v>77</v>
      </c>
      <c r="B34" s="27" t="s">
        <v>88</v>
      </c>
      <c r="C34" s="28" t="s">
        <v>175</v>
      </c>
      <c r="D34" s="29">
        <v>6024095108.5630636</v>
      </c>
      <c r="E34" s="29">
        <v>227636595.76896036</v>
      </c>
      <c r="F34" s="29">
        <v>167503339.45313346</v>
      </c>
      <c r="G34" s="29">
        <v>173583556.10086384</v>
      </c>
      <c r="H34" s="29">
        <v>94670284.208647773</v>
      </c>
      <c r="I34" s="29">
        <v>20598636</v>
      </c>
      <c r="J34" s="29">
        <v>808487.33333333337</v>
      </c>
      <c r="K34" s="29">
        <v>1130657.6666666667</v>
      </c>
      <c r="L34" s="29">
        <v>37575.244137362817</v>
      </c>
      <c r="M34" s="29">
        <v>175290046.88233334</v>
      </c>
      <c r="N34" s="30">
        <v>154.92333333333332</v>
      </c>
      <c r="O34" s="30">
        <v>2105190.4070000001</v>
      </c>
      <c r="P34" s="30">
        <v>1.8596666666666668</v>
      </c>
    </row>
    <row r="35" spans="1:16" x14ac:dyDescent="0.25">
      <c r="A35" s="15">
        <v>81</v>
      </c>
      <c r="B35" s="27" t="s">
        <v>52</v>
      </c>
      <c r="C35" s="28" t="s">
        <v>175</v>
      </c>
      <c r="D35" s="29">
        <v>983570437.3890667</v>
      </c>
      <c r="E35" s="29">
        <v>30682394.838821005</v>
      </c>
      <c r="F35" s="29">
        <v>13541023.838763217</v>
      </c>
      <c r="G35" s="29">
        <v>44860954.814262502</v>
      </c>
      <c r="H35" s="29">
        <v>9015442.4731404204</v>
      </c>
      <c r="I35" s="29">
        <v>5689868</v>
      </c>
      <c r="J35" s="29">
        <v>378247</v>
      </c>
      <c r="K35" s="29">
        <v>166568.66666666666</v>
      </c>
      <c r="L35" s="29">
        <v>16070.332477775404</v>
      </c>
      <c r="M35" s="29">
        <v>76344190.600000009</v>
      </c>
      <c r="N35" s="30">
        <v>458.5</v>
      </c>
      <c r="O35" s="30">
        <v>424886.91766666668</v>
      </c>
      <c r="P35" s="30">
        <v>2.5509999999999997</v>
      </c>
    </row>
    <row r="36" spans="1:16" x14ac:dyDescent="0.25">
      <c r="A36" s="15">
        <v>82</v>
      </c>
      <c r="B36" s="27" t="s">
        <v>53</v>
      </c>
      <c r="C36" s="28" t="s">
        <v>175</v>
      </c>
      <c r="D36" s="29">
        <v>2874353659.9197025</v>
      </c>
      <c r="E36" s="29">
        <v>120933359.46846287</v>
      </c>
      <c r="F36" s="29">
        <v>61679403.913137317</v>
      </c>
      <c r="G36" s="29">
        <v>58274878.939385884</v>
      </c>
      <c r="H36" s="29">
        <v>42176859.288966157</v>
      </c>
      <c r="I36" s="29">
        <v>18637388.333333332</v>
      </c>
      <c r="J36" s="29">
        <v>1299639.3333333333</v>
      </c>
      <c r="K36" s="29">
        <v>553251</v>
      </c>
      <c r="L36" s="29">
        <v>25023.18369920821</v>
      </c>
      <c r="M36" s="29">
        <v>50287437.296666659</v>
      </c>
      <c r="N36" s="30">
        <v>90.856666666666683</v>
      </c>
      <c r="O36" s="30">
        <v>599614.66166666674</v>
      </c>
      <c r="P36" s="30">
        <v>1.0836666666666668</v>
      </c>
    </row>
    <row r="37" spans="1:16" x14ac:dyDescent="0.25">
      <c r="A37" s="15">
        <v>83</v>
      </c>
      <c r="B37" s="27" t="s">
        <v>55</v>
      </c>
      <c r="C37" s="28" t="s">
        <v>175</v>
      </c>
      <c r="D37" s="29">
        <v>196587925.34077415</v>
      </c>
      <c r="E37" s="29">
        <v>8718121.2713683769</v>
      </c>
      <c r="F37" s="29">
        <v>2003356.0428966365</v>
      </c>
      <c r="G37" s="29">
        <v>5871866.6522041177</v>
      </c>
      <c r="H37" s="29">
        <v>1891830.7019550332</v>
      </c>
      <c r="I37" s="29">
        <v>1989419.3333333333</v>
      </c>
      <c r="J37" s="29">
        <v>47817</v>
      </c>
      <c r="K37" s="29">
        <v>48054</v>
      </c>
      <c r="L37" s="29">
        <v>2026.6401942505279</v>
      </c>
      <c r="M37" s="29">
        <v>12749070.733333334</v>
      </c>
      <c r="N37" s="30">
        <v>265.26666666666671</v>
      </c>
      <c r="O37" s="30">
        <v>89256.212</v>
      </c>
      <c r="P37" s="30">
        <v>1.857</v>
      </c>
    </row>
    <row r="38" spans="1:16" x14ac:dyDescent="0.25">
      <c r="A38" s="15">
        <v>88</v>
      </c>
      <c r="B38" s="27" t="s">
        <v>59</v>
      </c>
      <c r="C38" s="28" t="s">
        <v>175</v>
      </c>
      <c r="D38" s="29">
        <v>1625518722.5847006</v>
      </c>
      <c r="E38" s="29">
        <v>61338167.386142917</v>
      </c>
      <c r="F38" s="29">
        <v>35250587.621207394</v>
      </c>
      <c r="G38" s="29">
        <v>45737092.935698867</v>
      </c>
      <c r="H38" s="29">
        <v>31240555.272586837</v>
      </c>
      <c r="I38" s="29">
        <v>11748596</v>
      </c>
      <c r="J38" s="29">
        <v>559514.66666666663</v>
      </c>
      <c r="K38" s="29">
        <v>412113.33333333331</v>
      </c>
      <c r="L38" s="29">
        <v>25161.786113762704</v>
      </c>
      <c r="M38" s="29">
        <v>33956771.140000001</v>
      </c>
      <c r="N38" s="30">
        <v>82.373333333333335</v>
      </c>
      <c r="O38" s="30">
        <v>542034.67466666666</v>
      </c>
      <c r="P38" s="30">
        <v>1.3140000000000001</v>
      </c>
    </row>
    <row r="39" spans="1:16" x14ac:dyDescent="0.25">
      <c r="A39" s="15">
        <v>93</v>
      </c>
      <c r="B39" s="27" t="s">
        <v>4</v>
      </c>
      <c r="C39" s="28" t="s">
        <v>175</v>
      </c>
      <c r="D39" s="29">
        <v>4962895360.6506615</v>
      </c>
      <c r="E39" s="29">
        <v>203651048.09155706</v>
      </c>
      <c r="F39" s="29">
        <v>368776033.35791463</v>
      </c>
      <c r="G39" s="29">
        <v>156009640.01550302</v>
      </c>
      <c r="H39" s="29">
        <v>145489564.67332524</v>
      </c>
      <c r="I39" s="29">
        <v>10692322</v>
      </c>
      <c r="J39" s="29">
        <v>326932.66666666669</v>
      </c>
      <c r="K39" s="29">
        <v>941610.33333333337</v>
      </c>
      <c r="L39" s="29">
        <v>114158.9177161993</v>
      </c>
      <c r="M39" s="29">
        <v>119479796.69599999</v>
      </c>
      <c r="N39" s="30">
        <v>125.04266666666666</v>
      </c>
      <c r="O39" s="30">
        <v>1257409.78</v>
      </c>
      <c r="P39" s="30">
        <v>1.3306666666666667</v>
      </c>
    </row>
    <row r="40" spans="1:16" x14ac:dyDescent="0.25">
      <c r="A40" s="15">
        <v>95</v>
      </c>
      <c r="B40" s="27" t="s">
        <v>30</v>
      </c>
      <c r="C40" s="28" t="s">
        <v>175</v>
      </c>
      <c r="D40" s="29">
        <v>470853371.98289603</v>
      </c>
      <c r="E40" s="29">
        <v>27387739.406018391</v>
      </c>
      <c r="F40" s="29">
        <v>6095550.624913319</v>
      </c>
      <c r="G40" s="29">
        <v>14904640.349214235</v>
      </c>
      <c r="H40" s="29">
        <v>6362059.1816840507</v>
      </c>
      <c r="I40" s="29">
        <v>3325058.6666666665</v>
      </c>
      <c r="J40" s="29">
        <v>291405.33333333331</v>
      </c>
      <c r="K40" s="29">
        <v>143063.66666666666</v>
      </c>
      <c r="L40" s="29">
        <v>7647.4118051761188</v>
      </c>
      <c r="M40" s="29">
        <v>25423748.333333332</v>
      </c>
      <c r="N40" s="30">
        <v>177.66666666666666</v>
      </c>
      <c r="O40" s="30">
        <v>246099.52333333335</v>
      </c>
      <c r="P40" s="30">
        <v>1.72</v>
      </c>
    </row>
    <row r="41" spans="1:16" x14ac:dyDescent="0.25">
      <c r="A41" s="15">
        <v>96</v>
      </c>
      <c r="B41" s="27" t="s">
        <v>84</v>
      </c>
      <c r="C41" s="28" t="s">
        <v>175</v>
      </c>
      <c r="D41" s="29">
        <v>2950980511.768147</v>
      </c>
      <c r="E41" s="29">
        <v>134241365.86945277</v>
      </c>
      <c r="F41" s="29">
        <v>62730583.66849649</v>
      </c>
      <c r="G41" s="29">
        <v>77293514.450225055</v>
      </c>
      <c r="H41" s="29">
        <v>50229289.87881992</v>
      </c>
      <c r="I41" s="29">
        <v>14153903</v>
      </c>
      <c r="J41" s="29">
        <v>401596.66666666669</v>
      </c>
      <c r="K41" s="29">
        <v>569863</v>
      </c>
      <c r="L41" s="29">
        <v>28525.828205617105</v>
      </c>
      <c r="M41" s="29">
        <v>96947264.231999993</v>
      </c>
      <c r="N41" s="30">
        <v>170.07033333333334</v>
      </c>
      <c r="O41" s="30">
        <v>973073.58066666685</v>
      </c>
      <c r="P41" s="30">
        <v>1.7073333333333334</v>
      </c>
    </row>
    <row r="42" spans="1:16" x14ac:dyDescent="0.25">
      <c r="A42" s="15">
        <v>98</v>
      </c>
      <c r="B42" s="27" t="s">
        <v>187</v>
      </c>
      <c r="C42" s="28" t="s">
        <v>175</v>
      </c>
      <c r="D42" s="29">
        <v>911387764.16899145</v>
      </c>
      <c r="E42" s="29">
        <v>92775150.386361614</v>
      </c>
      <c r="F42" s="29">
        <v>20237517.126806971</v>
      </c>
      <c r="G42" s="29">
        <v>24539808.354398105</v>
      </c>
      <c r="H42" s="29">
        <v>17003511.213516574</v>
      </c>
      <c r="I42" s="29">
        <v>9013352</v>
      </c>
      <c r="J42" s="29">
        <v>498553.33333333331</v>
      </c>
      <c r="K42" s="29">
        <v>146828.33333333334</v>
      </c>
      <c r="L42" s="29">
        <v>10281.40159600132</v>
      </c>
      <c r="M42" s="29">
        <v>18901556.446666669</v>
      </c>
      <c r="N42" s="30">
        <v>128.69333333333336</v>
      </c>
      <c r="O42" s="30">
        <v>208541.47666666665</v>
      </c>
      <c r="P42" s="30">
        <v>1.42</v>
      </c>
    </row>
    <row r="43" spans="1:16" x14ac:dyDescent="0.25">
      <c r="A43" s="15">
        <v>100</v>
      </c>
      <c r="B43" s="27" t="s">
        <v>43</v>
      </c>
      <c r="C43" s="28" t="s">
        <v>175</v>
      </c>
      <c r="D43" s="29">
        <v>2773201950.3941207</v>
      </c>
      <c r="E43" s="29">
        <v>57690204.087422967</v>
      </c>
      <c r="F43" s="29">
        <v>37945702.302007191</v>
      </c>
      <c r="G43" s="29">
        <v>54147407.821626745</v>
      </c>
      <c r="H43" s="29">
        <v>47142958.595634468</v>
      </c>
      <c r="I43" s="29">
        <v>13324580.333333334</v>
      </c>
      <c r="J43" s="29">
        <v>745932.33333333337</v>
      </c>
      <c r="K43" s="29">
        <v>449835</v>
      </c>
      <c r="L43" s="29">
        <v>17211.915002551941</v>
      </c>
      <c r="M43" s="29">
        <v>107064906</v>
      </c>
      <c r="N43" s="30">
        <v>237.96666666666667</v>
      </c>
      <c r="O43" s="30">
        <v>921761.07533333322</v>
      </c>
      <c r="P43" s="30">
        <v>2.0493333333333332</v>
      </c>
    </row>
    <row r="44" spans="1:16" x14ac:dyDescent="0.25">
      <c r="A44" s="15">
        <v>101</v>
      </c>
      <c r="B44" s="27" t="s">
        <v>101</v>
      </c>
      <c r="C44" s="28" t="s">
        <v>175</v>
      </c>
      <c r="D44" s="29">
        <v>2479153520.6199427</v>
      </c>
      <c r="E44" s="29">
        <v>119325765.39581834</v>
      </c>
      <c r="F44" s="29">
        <v>26640218.441258293</v>
      </c>
      <c r="G44" s="29">
        <v>65555646.1631229</v>
      </c>
      <c r="H44" s="29">
        <v>21877018.790139381</v>
      </c>
      <c r="I44" s="29">
        <v>12083513.333333334</v>
      </c>
      <c r="J44" s="29">
        <v>422578.66666666669</v>
      </c>
      <c r="K44" s="29">
        <v>391551.66666666669</v>
      </c>
      <c r="L44" s="29">
        <v>44675.856589101109</v>
      </c>
      <c r="M44" s="29">
        <v>153353652.22233334</v>
      </c>
      <c r="N44" s="30">
        <v>391.64566666666673</v>
      </c>
      <c r="O44" s="30">
        <v>955868.27100000007</v>
      </c>
      <c r="P44" s="30">
        <v>2.4409999999999998</v>
      </c>
    </row>
    <row r="45" spans="1:16" x14ac:dyDescent="0.25">
      <c r="A45" s="15">
        <v>105</v>
      </c>
      <c r="B45" s="27" t="s">
        <v>61</v>
      </c>
      <c r="C45" s="28" t="s">
        <v>175</v>
      </c>
      <c r="D45" s="29">
        <v>37627057.130839594</v>
      </c>
      <c r="E45" s="29">
        <v>2438864.8882854511</v>
      </c>
      <c r="F45" s="29">
        <v>904323.22064998036</v>
      </c>
      <c r="G45" s="29">
        <v>1622350.2373398298</v>
      </c>
      <c r="H45" s="29">
        <v>2064918.1323336314</v>
      </c>
      <c r="I45" s="29">
        <v>94957</v>
      </c>
      <c r="J45" s="29">
        <v>7000.666666666667</v>
      </c>
      <c r="K45" s="29">
        <v>5329.333333333333</v>
      </c>
      <c r="L45" s="29">
        <v>369.05352623151526</v>
      </c>
      <c r="M45" s="29">
        <v>174948.98</v>
      </c>
      <c r="N45" s="30">
        <v>33.096666666666671</v>
      </c>
      <c r="O45" s="30">
        <v>13943.42</v>
      </c>
      <c r="P45" s="30">
        <v>2.6133333333333337</v>
      </c>
    </row>
    <row r="46" spans="1:16" x14ac:dyDescent="0.25">
      <c r="A46" s="15">
        <v>107</v>
      </c>
      <c r="B46" s="27" t="s">
        <v>64</v>
      </c>
      <c r="C46" s="28" t="s">
        <v>175</v>
      </c>
      <c r="D46" s="29">
        <v>2268396929.8228588</v>
      </c>
      <c r="E46" s="29">
        <v>83270590.789710701</v>
      </c>
      <c r="F46" s="29">
        <v>132512583.98850279</v>
      </c>
      <c r="G46" s="29">
        <v>52406696.233423494</v>
      </c>
      <c r="H46" s="29">
        <v>90263304.418365791</v>
      </c>
      <c r="I46" s="29">
        <v>5049097.333333333</v>
      </c>
      <c r="J46" s="29">
        <v>262132</v>
      </c>
      <c r="K46" s="29">
        <v>451067.66666666669</v>
      </c>
      <c r="L46" s="29">
        <v>25465.54266657597</v>
      </c>
      <c r="M46" s="29">
        <v>29037377.310000002</v>
      </c>
      <c r="N46" s="30">
        <v>64.13666666666667</v>
      </c>
      <c r="O46" s="30">
        <v>625215.52</v>
      </c>
      <c r="P46" s="30">
        <v>1.3840000000000001</v>
      </c>
    </row>
    <row r="47" spans="1:16" x14ac:dyDescent="0.25">
      <c r="A47" s="15">
        <v>108</v>
      </c>
      <c r="B47" s="27" t="s">
        <v>63</v>
      </c>
      <c r="C47" s="28" t="s">
        <v>175</v>
      </c>
      <c r="D47" s="29">
        <v>3431687774.6175847</v>
      </c>
      <c r="E47" s="29">
        <v>206951768.07427168</v>
      </c>
      <c r="F47" s="29">
        <v>81246044.602250651</v>
      </c>
      <c r="G47" s="29">
        <v>23345368.154369805</v>
      </c>
      <c r="H47" s="29">
        <v>44837394.569064625</v>
      </c>
      <c r="I47" s="29">
        <v>20190497.333333332</v>
      </c>
      <c r="J47" s="29">
        <v>672748</v>
      </c>
      <c r="K47" s="29">
        <v>934755</v>
      </c>
      <c r="L47" s="29">
        <v>35907.622338341032</v>
      </c>
      <c r="M47" s="29">
        <v>38568967.486666672</v>
      </c>
      <c r="N47" s="30">
        <v>41.273333333333333</v>
      </c>
      <c r="O47" s="30">
        <v>513883.0799999999</v>
      </c>
      <c r="P47" s="30">
        <v>0.54999999999999993</v>
      </c>
    </row>
    <row r="48" spans="1:16" x14ac:dyDescent="0.25">
      <c r="A48" s="15">
        <v>114</v>
      </c>
      <c r="B48" s="27" t="s">
        <v>36</v>
      </c>
      <c r="C48" s="28" t="s">
        <v>175</v>
      </c>
      <c r="D48" s="29">
        <v>769709904.12037909</v>
      </c>
      <c r="E48" s="29">
        <v>49072996.873514347</v>
      </c>
      <c r="F48" s="29">
        <v>23775041.538748626</v>
      </c>
      <c r="G48" s="29">
        <v>18516183.084010694</v>
      </c>
      <c r="H48" s="29">
        <v>26754800.56686148</v>
      </c>
      <c r="I48" s="29">
        <v>5788079.333333333</v>
      </c>
      <c r="J48" s="29">
        <v>129006.33333333333</v>
      </c>
      <c r="K48" s="29">
        <v>202416.66666666666</v>
      </c>
      <c r="L48" s="29">
        <v>2348.1819137808702</v>
      </c>
      <c r="M48" s="29">
        <v>33594366.300000004</v>
      </c>
      <c r="N48" s="30">
        <v>166.1</v>
      </c>
      <c r="O48" s="30">
        <v>352485.03533333336</v>
      </c>
      <c r="P48" s="30">
        <v>1.7423333333333335</v>
      </c>
    </row>
    <row r="49" spans="1:16" x14ac:dyDescent="0.25">
      <c r="A49" s="15">
        <v>115</v>
      </c>
      <c r="B49" s="27" t="s">
        <v>65</v>
      </c>
      <c r="C49" s="28" t="s">
        <v>175</v>
      </c>
      <c r="D49" s="29">
        <v>2549935656.582685</v>
      </c>
      <c r="E49" s="29">
        <v>121405870.79441027</v>
      </c>
      <c r="F49" s="29">
        <v>166833348.23251644</v>
      </c>
      <c r="G49" s="29">
        <v>223038462.30119458</v>
      </c>
      <c r="H49" s="29">
        <v>100009658.40520056</v>
      </c>
      <c r="I49" s="29">
        <v>15531693.333333334</v>
      </c>
      <c r="J49" s="29">
        <v>1025084</v>
      </c>
      <c r="K49" s="29">
        <v>898361.66666666663</v>
      </c>
      <c r="L49" s="29">
        <v>31330.411377227767</v>
      </c>
      <c r="M49" s="29">
        <v>136985968.33333334</v>
      </c>
      <c r="N49" s="30">
        <v>152.46666666666667</v>
      </c>
      <c r="O49" s="30">
        <v>1796903.8166666667</v>
      </c>
      <c r="P49" s="30">
        <v>2</v>
      </c>
    </row>
    <row r="50" spans="1:16" x14ac:dyDescent="0.25">
      <c r="A50" s="15">
        <v>117</v>
      </c>
      <c r="B50" s="27" t="s">
        <v>38</v>
      </c>
      <c r="C50" s="28" t="s">
        <v>175</v>
      </c>
      <c r="D50" s="29">
        <v>8242274069.4177942</v>
      </c>
      <c r="E50" s="29">
        <v>247291830.51568449</v>
      </c>
      <c r="F50" s="29">
        <v>277417389.40596324</v>
      </c>
      <c r="G50" s="29">
        <v>308603713.44468838</v>
      </c>
      <c r="H50" s="29">
        <v>292442372.77546352</v>
      </c>
      <c r="I50" s="29">
        <v>13856891.333333334</v>
      </c>
      <c r="J50" s="29">
        <v>599699.66666666663</v>
      </c>
      <c r="K50" s="29">
        <v>1374509</v>
      </c>
      <c r="L50" s="29">
        <v>114620.69204478584</v>
      </c>
      <c r="M50" s="29">
        <v>191008201.80499998</v>
      </c>
      <c r="N50" s="30">
        <v>138.94633333333334</v>
      </c>
      <c r="O50" s="30">
        <v>2031763.3389999999</v>
      </c>
      <c r="P50" s="30">
        <v>1.4776666666666667</v>
      </c>
    </row>
    <row r="51" spans="1:16" x14ac:dyDescent="0.25">
      <c r="A51" s="15">
        <v>119</v>
      </c>
      <c r="B51" s="27" t="s">
        <v>67</v>
      </c>
      <c r="C51" s="28" t="s">
        <v>175</v>
      </c>
      <c r="D51" s="29">
        <v>3052270792.6080093</v>
      </c>
      <c r="E51" s="29">
        <v>127399874.38903046</v>
      </c>
      <c r="F51" s="29">
        <v>20709172.303887066</v>
      </c>
      <c r="G51" s="29">
        <v>55288667.024324089</v>
      </c>
      <c r="H51" s="29">
        <v>48394607.297419973</v>
      </c>
      <c r="I51" s="29">
        <v>16246634</v>
      </c>
      <c r="J51" s="29">
        <v>610215.66666666663</v>
      </c>
      <c r="K51" s="29">
        <v>469943</v>
      </c>
      <c r="L51" s="29">
        <v>21174.408013659486</v>
      </c>
      <c r="M51" s="29">
        <v>24449751.666666668</v>
      </c>
      <c r="N51" s="30">
        <v>51.666666666666664</v>
      </c>
      <c r="O51" s="30">
        <v>249387.46699999998</v>
      </c>
      <c r="P51" s="30">
        <v>0.52700000000000002</v>
      </c>
    </row>
    <row r="52" spans="1:16" x14ac:dyDescent="0.25">
      <c r="A52" s="15">
        <v>120</v>
      </c>
      <c r="B52" s="27" t="s">
        <v>69</v>
      </c>
      <c r="C52" s="28" t="s">
        <v>175</v>
      </c>
      <c r="D52" s="29">
        <v>5806069751.2132235</v>
      </c>
      <c r="E52" s="29">
        <v>159717850.64529094</v>
      </c>
      <c r="F52" s="29">
        <v>166863928.27758285</v>
      </c>
      <c r="G52" s="29">
        <v>131806826.08841443</v>
      </c>
      <c r="H52" s="29">
        <v>69540948.221774653</v>
      </c>
      <c r="I52" s="29">
        <v>34173586.666666664</v>
      </c>
      <c r="J52" s="29">
        <v>1078207.6666666667</v>
      </c>
      <c r="K52" s="29">
        <v>1478662.3333333333</v>
      </c>
      <c r="L52" s="29">
        <v>126923.02485836216</v>
      </c>
      <c r="M52" s="29">
        <v>123037020.02666666</v>
      </c>
      <c r="N52" s="30">
        <v>83.19</v>
      </c>
      <c r="O52" s="30">
        <v>1334066.7929999998</v>
      </c>
      <c r="P52" s="30">
        <v>0.90233333333333332</v>
      </c>
    </row>
    <row r="53" spans="1:16" x14ac:dyDescent="0.25">
      <c r="A53" s="15">
        <v>121</v>
      </c>
      <c r="B53" s="27" t="s">
        <v>95</v>
      </c>
      <c r="C53" s="28" t="s">
        <v>175</v>
      </c>
      <c r="D53" s="29">
        <v>1793768645.768235</v>
      </c>
      <c r="E53" s="29">
        <v>56511935.425727218</v>
      </c>
      <c r="F53" s="29">
        <v>23001632.442670982</v>
      </c>
      <c r="G53" s="29">
        <v>33983993.703715838</v>
      </c>
      <c r="H53" s="29">
        <v>17199442.078506432</v>
      </c>
      <c r="I53" s="29">
        <v>6835176.333333333</v>
      </c>
      <c r="J53" s="29">
        <v>578932</v>
      </c>
      <c r="K53" s="29">
        <v>259380</v>
      </c>
      <c r="L53" s="29">
        <v>41277.975931494853</v>
      </c>
      <c r="M53" s="29">
        <v>31567829.496666666</v>
      </c>
      <c r="N53" s="30">
        <v>121.78333333333335</v>
      </c>
      <c r="O53" s="30">
        <v>266796.03666666668</v>
      </c>
      <c r="P53" s="30">
        <v>1.03</v>
      </c>
    </row>
    <row r="54" spans="1:16" x14ac:dyDescent="0.25">
      <c r="A54" s="15">
        <v>126</v>
      </c>
      <c r="B54" s="27" t="s">
        <v>71</v>
      </c>
      <c r="C54" s="28" t="s">
        <v>175</v>
      </c>
      <c r="D54" s="29">
        <v>3609981901.6678061</v>
      </c>
      <c r="E54" s="29">
        <v>242398414.79345867</v>
      </c>
      <c r="F54" s="29">
        <v>66033285.576594211</v>
      </c>
      <c r="G54" s="29">
        <v>70914446.615859017</v>
      </c>
      <c r="H54" s="29">
        <v>31538710.596347522</v>
      </c>
      <c r="I54" s="29">
        <v>23755664.666666668</v>
      </c>
      <c r="J54" s="29">
        <v>313461.33333333331</v>
      </c>
      <c r="K54" s="29">
        <v>1049936.6666666667</v>
      </c>
      <c r="L54" s="29">
        <v>105852.84676638209</v>
      </c>
      <c r="M54" s="29">
        <v>110665237.09100001</v>
      </c>
      <c r="N54" s="30">
        <v>105.39266666666667</v>
      </c>
      <c r="O54" s="30">
        <v>1466899.8636666667</v>
      </c>
      <c r="P54" s="30">
        <v>1.3970000000000002</v>
      </c>
    </row>
    <row r="55" spans="1:16" x14ac:dyDescent="0.25">
      <c r="A55" s="15">
        <v>127</v>
      </c>
      <c r="B55" s="27" t="s">
        <v>73</v>
      </c>
      <c r="C55" s="28" t="s">
        <v>175</v>
      </c>
      <c r="D55" s="29">
        <v>5393830923.0247126</v>
      </c>
      <c r="E55" s="29">
        <v>328913905.13684648</v>
      </c>
      <c r="F55" s="29">
        <v>189501039.62986958</v>
      </c>
      <c r="G55" s="29">
        <v>180163707.28643847</v>
      </c>
      <c r="H55" s="29">
        <v>40999132.322164364</v>
      </c>
      <c r="I55" s="29">
        <v>43602410.666666664</v>
      </c>
      <c r="J55" s="29">
        <v>733253</v>
      </c>
      <c r="K55" s="29">
        <v>1482407</v>
      </c>
      <c r="L55" s="29">
        <v>70521.723993844585</v>
      </c>
      <c r="M55" s="29">
        <v>306286447</v>
      </c>
      <c r="N55" s="30">
        <v>206.6</v>
      </c>
      <c r="O55" s="30">
        <v>2307600.0676666666</v>
      </c>
      <c r="P55" s="30">
        <v>1.5563333333333331</v>
      </c>
    </row>
    <row r="56" spans="1:16" x14ac:dyDescent="0.25">
      <c r="A56" s="15">
        <v>130</v>
      </c>
      <c r="B56" s="27" t="s">
        <v>94</v>
      </c>
      <c r="C56" s="28" t="s">
        <v>175</v>
      </c>
      <c r="D56" s="29">
        <v>4498301624.91047</v>
      </c>
      <c r="E56" s="29">
        <v>272470873.90988761</v>
      </c>
      <c r="F56" s="29">
        <v>80883192.885997772</v>
      </c>
      <c r="G56" s="29">
        <v>105632318.39969558</v>
      </c>
      <c r="H56" s="29">
        <v>50880385.172053464</v>
      </c>
      <c r="I56" s="29">
        <v>27570272</v>
      </c>
      <c r="J56" s="29">
        <v>1259407.3333333333</v>
      </c>
      <c r="K56" s="29">
        <v>845959.33333333337</v>
      </c>
      <c r="L56" s="29">
        <v>53117.564625703635</v>
      </c>
      <c r="M56" s="29">
        <v>121081486</v>
      </c>
      <c r="N56" s="30">
        <v>143.25</v>
      </c>
      <c r="O56" s="30">
        <v>1393348.1066666667</v>
      </c>
      <c r="P56" s="30">
        <v>1.6466666666666665</v>
      </c>
    </row>
    <row r="57" spans="1:16" x14ac:dyDescent="0.25">
      <c r="A57" s="15">
        <v>131</v>
      </c>
      <c r="B57" s="27" t="s">
        <v>93</v>
      </c>
      <c r="C57" s="28" t="s">
        <v>175</v>
      </c>
      <c r="D57" s="29">
        <v>1082508971.6640296</v>
      </c>
      <c r="E57" s="29">
        <v>61565157.507976897</v>
      </c>
      <c r="F57" s="29">
        <v>60879064.263568081</v>
      </c>
      <c r="G57" s="29">
        <v>47612097.423277102</v>
      </c>
      <c r="H57" s="29">
        <v>56407324.507078134</v>
      </c>
      <c r="I57" s="29">
        <v>3955638.6666666665</v>
      </c>
      <c r="J57" s="29">
        <v>150017.66666666666</v>
      </c>
      <c r="K57" s="29">
        <v>232779</v>
      </c>
      <c r="L57" s="29">
        <v>8950.3735053100681</v>
      </c>
      <c r="M57" s="29">
        <v>25353499.032000002</v>
      </c>
      <c r="N57" s="30">
        <v>108.86399999999999</v>
      </c>
      <c r="O57" s="30">
        <v>322648.27266666671</v>
      </c>
      <c r="P57" s="30">
        <v>1.3853333333333335</v>
      </c>
    </row>
    <row r="58" spans="1:16" x14ac:dyDescent="0.25">
      <c r="A58" s="15">
        <v>134</v>
      </c>
      <c r="B58" s="27" t="s">
        <v>75</v>
      </c>
      <c r="C58" s="28" t="s">
        <v>175</v>
      </c>
      <c r="D58" s="29">
        <v>11047843112.076775</v>
      </c>
      <c r="E58" s="29">
        <v>374609794.06625676</v>
      </c>
      <c r="F58" s="29">
        <v>184868856.3196573</v>
      </c>
      <c r="G58" s="29">
        <v>206098110.26264581</v>
      </c>
      <c r="H58" s="29">
        <v>53768909.965417624</v>
      </c>
      <c r="I58" s="29">
        <v>55235961.666666664</v>
      </c>
      <c r="J58" s="29">
        <v>3667100.3333333335</v>
      </c>
      <c r="K58" s="29">
        <v>1899889.6666666667</v>
      </c>
      <c r="L58" s="29">
        <v>90434.429325589212</v>
      </c>
      <c r="M58" s="29">
        <v>213529457.29066667</v>
      </c>
      <c r="N58" s="30">
        <v>112.48133333333334</v>
      </c>
      <c r="O58" s="30">
        <v>6047557.5576666668</v>
      </c>
      <c r="P58" s="30">
        <v>3.186666666666667</v>
      </c>
    </row>
    <row r="59" spans="1:16" x14ac:dyDescent="0.25">
      <c r="A59" s="15">
        <v>135</v>
      </c>
      <c r="B59" s="27" t="s">
        <v>70</v>
      </c>
      <c r="C59" s="28" t="s">
        <v>175</v>
      </c>
      <c r="D59" s="29">
        <v>6881520614.2640419</v>
      </c>
      <c r="E59" s="29">
        <v>428505399.05588508</v>
      </c>
      <c r="F59" s="29">
        <v>190781038.33391109</v>
      </c>
      <c r="G59" s="29">
        <v>299915276.35519719</v>
      </c>
      <c r="H59" s="29">
        <v>141303693.24467671</v>
      </c>
      <c r="I59" s="29">
        <v>37672611.333333336</v>
      </c>
      <c r="J59" s="29">
        <v>2075166.3333333333</v>
      </c>
      <c r="K59" s="29">
        <v>1640394</v>
      </c>
      <c r="L59" s="29">
        <v>31641.555052524171</v>
      </c>
      <c r="M59" s="29">
        <v>140232737.13333336</v>
      </c>
      <c r="N59" s="30">
        <v>85.433333333333337</v>
      </c>
      <c r="O59" s="30">
        <v>1936956</v>
      </c>
      <c r="P59" s="30">
        <v>1.18</v>
      </c>
    </row>
    <row r="60" spans="1:16" x14ac:dyDescent="0.25">
      <c r="A60" s="15">
        <v>136</v>
      </c>
      <c r="B60" s="27" t="s">
        <v>96</v>
      </c>
      <c r="C60" s="28" t="s">
        <v>175</v>
      </c>
      <c r="D60" s="29">
        <v>3558210405.0361137</v>
      </c>
      <c r="E60" s="29">
        <v>158865091.24895513</v>
      </c>
      <c r="F60" s="29">
        <v>67827555.112203479</v>
      </c>
      <c r="G60" s="29">
        <v>69284448.988276228</v>
      </c>
      <c r="H60" s="29">
        <v>45802404.159784935</v>
      </c>
      <c r="I60" s="29">
        <v>13621870</v>
      </c>
      <c r="J60" s="29">
        <v>317503.33333333331</v>
      </c>
      <c r="K60" s="29">
        <v>586797.33333333337</v>
      </c>
      <c r="L60" s="29">
        <v>42714.879983735394</v>
      </c>
      <c r="M60" s="29">
        <v>123108287.43033333</v>
      </c>
      <c r="N60" s="30">
        <v>209.80100000000002</v>
      </c>
      <c r="O60" s="30">
        <v>1229135.2280000001</v>
      </c>
      <c r="P60" s="30">
        <v>2.0946666666666665</v>
      </c>
    </row>
    <row r="61" spans="1:16" x14ac:dyDescent="0.25">
      <c r="A61" s="15">
        <v>137</v>
      </c>
      <c r="B61" s="27" t="s">
        <v>77</v>
      </c>
      <c r="C61" s="28" t="s">
        <v>175</v>
      </c>
      <c r="D61" s="29">
        <v>746960235.88418543</v>
      </c>
      <c r="E61" s="29">
        <v>54450077.668650143</v>
      </c>
      <c r="F61" s="29">
        <v>18189921.265993793</v>
      </c>
      <c r="G61" s="29">
        <v>18101773.980070379</v>
      </c>
      <c r="H61" s="29">
        <v>20272038.568220988</v>
      </c>
      <c r="I61" s="29">
        <v>4732008.666666667</v>
      </c>
      <c r="J61" s="29">
        <v>39082.333333333336</v>
      </c>
      <c r="K61" s="29">
        <v>166123.33333333334</v>
      </c>
      <c r="L61" s="29">
        <v>19487.216544172607</v>
      </c>
      <c r="M61" s="29">
        <v>22609723.182</v>
      </c>
      <c r="N61" s="30">
        <v>136.03166666666667</v>
      </c>
      <c r="O61" s="30">
        <v>250792.23266666665</v>
      </c>
      <c r="P61" s="30">
        <v>1.5090000000000001</v>
      </c>
    </row>
    <row r="62" spans="1:16" x14ac:dyDescent="0.25">
      <c r="A62" s="15">
        <v>138</v>
      </c>
      <c r="B62" s="27" t="s">
        <v>97</v>
      </c>
      <c r="C62" s="28" t="s">
        <v>175</v>
      </c>
      <c r="D62" s="29">
        <v>9226934084.6142006</v>
      </c>
      <c r="E62" s="29">
        <v>453834233.2151022</v>
      </c>
      <c r="F62" s="29">
        <v>188393241.70492426</v>
      </c>
      <c r="G62" s="29">
        <v>169908489.65023148</v>
      </c>
      <c r="H62" s="29">
        <v>120324705.14787595</v>
      </c>
      <c r="I62" s="29">
        <v>36831002.666666664</v>
      </c>
      <c r="J62" s="29">
        <v>2384790.3333333335</v>
      </c>
      <c r="K62" s="29">
        <v>1439929.3333333333</v>
      </c>
      <c r="L62" s="29">
        <v>70799.938658367188</v>
      </c>
      <c r="M62" s="29">
        <v>107773029.7333333</v>
      </c>
      <c r="N62" s="30">
        <v>74.833333333333329</v>
      </c>
      <c r="O62" s="30">
        <v>1278740.328</v>
      </c>
      <c r="P62" s="30">
        <v>0.8876666666666666</v>
      </c>
    </row>
    <row r="63" spans="1:16" x14ac:dyDescent="0.25">
      <c r="A63" s="15">
        <v>141</v>
      </c>
      <c r="B63" s="27" t="s">
        <v>102</v>
      </c>
      <c r="C63" s="28" t="s">
        <v>175</v>
      </c>
      <c r="D63" s="29">
        <v>4960734882.0970411</v>
      </c>
      <c r="E63" s="29">
        <v>285485599.66828656</v>
      </c>
      <c r="F63" s="29">
        <v>84678766.674416438</v>
      </c>
      <c r="G63" s="29">
        <v>123163341.74385808</v>
      </c>
      <c r="H63" s="29">
        <v>92123782.651610807</v>
      </c>
      <c r="I63" s="29">
        <v>17414991</v>
      </c>
      <c r="J63" s="29">
        <v>996061</v>
      </c>
      <c r="K63" s="29">
        <v>880742</v>
      </c>
      <c r="L63" s="29">
        <v>40353.784647606284</v>
      </c>
      <c r="M63" s="29">
        <v>87725217.666666672</v>
      </c>
      <c r="N63" s="30">
        <v>99.666666666666671</v>
      </c>
      <c r="O63" s="30">
        <v>665219.88666666672</v>
      </c>
      <c r="P63" s="30">
        <v>0.75666666666666671</v>
      </c>
    </row>
    <row r="64" spans="1:16" x14ac:dyDescent="0.25">
      <c r="A64" s="15">
        <v>142</v>
      </c>
      <c r="B64" s="27" t="s">
        <v>11</v>
      </c>
      <c r="C64" s="28" t="s">
        <v>175</v>
      </c>
      <c r="D64" s="29">
        <v>2112502277.9004822</v>
      </c>
      <c r="E64" s="29">
        <v>111702802.15271787</v>
      </c>
      <c r="F64" s="29">
        <v>33740495.084472358</v>
      </c>
      <c r="G64" s="29">
        <v>36603454.365411438</v>
      </c>
      <c r="H64" s="29">
        <v>6203429.2984442078</v>
      </c>
      <c r="I64" s="29">
        <v>10550521</v>
      </c>
      <c r="J64" s="29">
        <v>240980.66666666666</v>
      </c>
      <c r="K64" s="29">
        <v>411798</v>
      </c>
      <c r="L64" s="29">
        <v>30672.576903671175</v>
      </c>
      <c r="M64" s="29">
        <v>60894806.611666657</v>
      </c>
      <c r="N64" s="30">
        <v>147.71933333333334</v>
      </c>
      <c r="O64" s="30">
        <v>483181.95899999997</v>
      </c>
      <c r="P64" s="30">
        <v>1.1716666666666666</v>
      </c>
    </row>
    <row r="65" spans="1:16" x14ac:dyDescent="0.25">
      <c r="A65" s="15">
        <v>143</v>
      </c>
      <c r="B65" s="27" t="s">
        <v>79</v>
      </c>
      <c r="C65" s="28" t="s">
        <v>175</v>
      </c>
      <c r="D65" s="29">
        <v>7563426987.6604261</v>
      </c>
      <c r="E65" s="29">
        <v>231590528.0352819</v>
      </c>
      <c r="F65" s="29">
        <v>106168075.35381623</v>
      </c>
      <c r="G65" s="29">
        <v>168279938.52264628</v>
      </c>
      <c r="H65" s="29">
        <v>154805638.05040011</v>
      </c>
      <c r="I65" s="29">
        <v>25244266.666666668</v>
      </c>
      <c r="J65" s="29">
        <v>1034669.6666666666</v>
      </c>
      <c r="K65" s="29">
        <v>876059</v>
      </c>
      <c r="L65" s="29">
        <v>17114.968754733029</v>
      </c>
      <c r="M65" s="29">
        <v>48286183.49666667</v>
      </c>
      <c r="N65" s="30">
        <v>55.129999999999995</v>
      </c>
      <c r="O65" s="30">
        <v>521705.92699999997</v>
      </c>
      <c r="P65" s="30">
        <v>0.59533333333333338</v>
      </c>
    </row>
    <row r="66" spans="1:16" x14ac:dyDescent="0.25">
      <c r="A66" s="15">
        <v>144</v>
      </c>
      <c r="B66" s="27" t="s">
        <v>28</v>
      </c>
      <c r="C66" s="28" t="s">
        <v>175</v>
      </c>
      <c r="D66" s="29">
        <v>3813515654.2510948</v>
      </c>
      <c r="E66" s="29">
        <v>237359565.11897373</v>
      </c>
      <c r="F66" s="29">
        <v>43559313.050256737</v>
      </c>
      <c r="G66" s="29">
        <v>103210269.98894536</v>
      </c>
      <c r="H66" s="29">
        <v>38407587.508431077</v>
      </c>
      <c r="I66" s="29">
        <v>27988021.666666668</v>
      </c>
      <c r="J66" s="29">
        <v>1518195</v>
      </c>
      <c r="K66" s="29">
        <v>829985</v>
      </c>
      <c r="L66" s="29">
        <v>41028.619566395348</v>
      </c>
      <c r="M66" s="29">
        <v>120161584.23333333</v>
      </c>
      <c r="N66" s="30">
        <v>144.76666666666668</v>
      </c>
      <c r="O66" s="30">
        <v>1148292.3966666667</v>
      </c>
      <c r="P66" s="30">
        <v>1.3833333333333335</v>
      </c>
    </row>
    <row r="67" spans="1:16" x14ac:dyDescent="0.25">
      <c r="A67" s="15">
        <v>145</v>
      </c>
      <c r="B67" s="27" t="s">
        <v>81</v>
      </c>
      <c r="C67" s="28" t="s">
        <v>175</v>
      </c>
      <c r="D67" s="29">
        <v>4926085773.0628977</v>
      </c>
      <c r="E67" s="29">
        <v>306955471.04725885</v>
      </c>
      <c r="F67" s="29">
        <v>162147263.44854912</v>
      </c>
      <c r="G67" s="29">
        <v>109211087.53139703</v>
      </c>
      <c r="H67" s="29">
        <v>98471068.582422599</v>
      </c>
      <c r="I67" s="29">
        <v>29011712.666666668</v>
      </c>
      <c r="J67" s="29">
        <v>2164588.6666666665</v>
      </c>
      <c r="K67" s="29">
        <v>1479225.6666666667</v>
      </c>
      <c r="L67" s="29">
        <v>120497.97006882932</v>
      </c>
      <c r="M67" s="29">
        <v>135681840.69600001</v>
      </c>
      <c r="N67" s="30">
        <v>91.688000000000002</v>
      </c>
      <c r="O67" s="30">
        <v>1543431.6476666667</v>
      </c>
      <c r="P67" s="30">
        <v>1.0430000000000001</v>
      </c>
    </row>
    <row r="68" spans="1:16" x14ac:dyDescent="0.25">
      <c r="A68" s="15">
        <v>148</v>
      </c>
      <c r="B68" s="27" t="s">
        <v>35</v>
      </c>
      <c r="C68" s="28" t="s">
        <v>175</v>
      </c>
      <c r="D68" s="29">
        <v>2631710545.8880577</v>
      </c>
      <c r="E68" s="29">
        <v>136685849.75482875</v>
      </c>
      <c r="F68" s="29">
        <v>60302206.709467046</v>
      </c>
      <c r="G68" s="29">
        <v>82554626.188171893</v>
      </c>
      <c r="H68" s="29">
        <v>20711748.407882776</v>
      </c>
      <c r="I68" s="29">
        <v>18499743</v>
      </c>
      <c r="J68" s="29">
        <v>643601.66666666663</v>
      </c>
      <c r="K68" s="29">
        <v>553981.66666666663</v>
      </c>
      <c r="L68" s="29">
        <v>30012.803524166666</v>
      </c>
      <c r="M68" s="29">
        <v>60742083.233333327</v>
      </c>
      <c r="N68" s="30">
        <v>109.59999999999998</v>
      </c>
      <c r="O68" s="30">
        <v>763713.66033333342</v>
      </c>
      <c r="P68" s="30">
        <v>1.3783333333333332</v>
      </c>
    </row>
    <row r="69" spans="1:16" x14ac:dyDescent="0.25">
      <c r="A69" s="15">
        <v>149</v>
      </c>
      <c r="B69" s="27" t="s">
        <v>83</v>
      </c>
      <c r="C69" s="28" t="s">
        <v>175</v>
      </c>
      <c r="D69" s="29">
        <v>9654650297.1924152</v>
      </c>
      <c r="E69" s="29">
        <v>353012286.37285513</v>
      </c>
      <c r="F69" s="29">
        <v>405635197.32293415</v>
      </c>
      <c r="G69" s="29">
        <v>173879416.16872439</v>
      </c>
      <c r="H69" s="29">
        <v>129768570.96317357</v>
      </c>
      <c r="I69" s="29">
        <v>41113959</v>
      </c>
      <c r="J69" s="29">
        <v>893576.33333333337</v>
      </c>
      <c r="K69" s="29">
        <v>2265443.6666666665</v>
      </c>
      <c r="L69" s="29">
        <v>158139.50519489276</v>
      </c>
      <c r="M69" s="29">
        <v>111654494.52666666</v>
      </c>
      <c r="N69" s="30">
        <v>49.273333333333333</v>
      </c>
      <c r="O69" s="30">
        <v>1994149.12</v>
      </c>
      <c r="P69" s="30">
        <v>0.88</v>
      </c>
    </row>
    <row r="70" spans="1:16" x14ac:dyDescent="0.25">
      <c r="A70" s="15">
        <v>150</v>
      </c>
      <c r="B70" s="27" t="s">
        <v>31</v>
      </c>
      <c r="C70" s="28" t="s">
        <v>175</v>
      </c>
      <c r="D70" s="29">
        <v>4200714162.2156887</v>
      </c>
      <c r="E70" s="29">
        <v>244375756.50993541</v>
      </c>
      <c r="F70" s="29">
        <v>171440847.72038564</v>
      </c>
      <c r="G70" s="29">
        <v>85224626.378212079</v>
      </c>
      <c r="H70" s="29">
        <v>63720333.163539447</v>
      </c>
      <c r="I70" s="29">
        <v>20948940.666666668</v>
      </c>
      <c r="J70" s="29">
        <v>1378680.3333333333</v>
      </c>
      <c r="K70" s="29">
        <v>1150177.3333333333</v>
      </c>
      <c r="L70" s="29">
        <v>35029.716894997997</v>
      </c>
      <c r="M70" s="29">
        <v>174629056.33333334</v>
      </c>
      <c r="N70" s="30">
        <v>152</v>
      </c>
      <c r="O70" s="30">
        <v>1873635.3033333335</v>
      </c>
      <c r="P70" s="30">
        <v>1.6300000000000001</v>
      </c>
    </row>
    <row r="71" spans="1:16" x14ac:dyDescent="0.25">
      <c r="A71" s="15">
        <v>151</v>
      </c>
      <c r="B71" s="27" t="s">
        <v>82</v>
      </c>
      <c r="C71" s="28" t="s">
        <v>175</v>
      </c>
      <c r="D71" s="29">
        <v>2127636687.4610684</v>
      </c>
      <c r="E71" s="29">
        <v>69192936.45600076</v>
      </c>
      <c r="F71" s="29">
        <v>85671445.405243471</v>
      </c>
      <c r="G71" s="29">
        <v>68789395.705936953</v>
      </c>
      <c r="H71" s="29">
        <v>43641485.310092695</v>
      </c>
      <c r="I71" s="29">
        <v>7101814</v>
      </c>
      <c r="J71" s="29">
        <v>353244.33333333331</v>
      </c>
      <c r="K71" s="29">
        <v>381092.66666666669</v>
      </c>
      <c r="L71" s="29">
        <v>21993.726139429436</v>
      </c>
      <c r="M71" s="29">
        <v>28292687.800000001</v>
      </c>
      <c r="N71" s="30">
        <v>74.2</v>
      </c>
      <c r="O71" s="30">
        <v>411218.75666666665</v>
      </c>
      <c r="P71" s="30">
        <v>1.08</v>
      </c>
    </row>
    <row r="72" spans="1:16" x14ac:dyDescent="0.25">
      <c r="A72" s="15">
        <v>152</v>
      </c>
      <c r="B72" s="27" t="s">
        <v>76</v>
      </c>
      <c r="C72" s="28" t="s">
        <v>175</v>
      </c>
      <c r="D72" s="29">
        <v>341287524.74475354</v>
      </c>
      <c r="E72" s="29">
        <v>15387256.075874111</v>
      </c>
      <c r="F72" s="29">
        <v>16697965.908658847</v>
      </c>
      <c r="G72" s="29">
        <v>16879008.732484266</v>
      </c>
      <c r="H72" s="29">
        <v>19123178.780024666</v>
      </c>
      <c r="I72" s="29">
        <v>1554332.3333333333</v>
      </c>
      <c r="J72" s="29">
        <v>55121</v>
      </c>
      <c r="K72" s="29">
        <v>73570.333333333328</v>
      </c>
      <c r="L72" s="29">
        <v>5289.8015688446985</v>
      </c>
      <c r="M72" s="29">
        <v>7620874.5499999998</v>
      </c>
      <c r="N72" s="30">
        <v>103.57733333333333</v>
      </c>
      <c r="O72" s="30">
        <v>88042.574999999997</v>
      </c>
      <c r="P72" s="30">
        <v>1.1966666666666665</v>
      </c>
    </row>
    <row r="73" spans="1:16" x14ac:dyDescent="0.25">
      <c r="A73" s="15">
        <v>155</v>
      </c>
      <c r="B73" s="27" t="s">
        <v>62</v>
      </c>
      <c r="C73" s="28" t="s">
        <v>175</v>
      </c>
      <c r="D73" s="29">
        <v>6247072117.7335176</v>
      </c>
      <c r="E73" s="29">
        <v>339321380.65190554</v>
      </c>
      <c r="F73" s="29">
        <v>225231241.15099025</v>
      </c>
      <c r="G73" s="29">
        <v>145268603.00811651</v>
      </c>
      <c r="H73" s="29">
        <v>346551382.07589012</v>
      </c>
      <c r="I73" s="29">
        <v>15055967</v>
      </c>
      <c r="J73" s="29">
        <v>1155164</v>
      </c>
      <c r="K73" s="29">
        <v>1443475.6666666667</v>
      </c>
      <c r="L73" s="29">
        <v>22970.824400901522</v>
      </c>
      <c r="M73" s="29">
        <v>101472494.25999999</v>
      </c>
      <c r="N73" s="30">
        <v>70.286666666666676</v>
      </c>
      <c r="O73" s="30">
        <v>905715.53700000001</v>
      </c>
      <c r="P73" s="30">
        <v>0.6273333333333333</v>
      </c>
    </row>
    <row r="74" spans="1:16" x14ac:dyDescent="0.25">
      <c r="A74" s="15">
        <v>157</v>
      </c>
      <c r="B74" s="27" t="s">
        <v>56</v>
      </c>
      <c r="C74" s="28" t="s">
        <v>175</v>
      </c>
      <c r="D74" s="29">
        <v>2114162051.0479841</v>
      </c>
      <c r="E74" s="29">
        <v>86860297.322713897</v>
      </c>
      <c r="F74" s="29">
        <v>23117029.178948414</v>
      </c>
      <c r="G74" s="29">
        <v>27648541.465439301</v>
      </c>
      <c r="H74" s="29">
        <v>23231109.57082672</v>
      </c>
      <c r="I74" s="29">
        <v>8905901.666666666</v>
      </c>
      <c r="J74" s="29">
        <v>532983.66666666663</v>
      </c>
      <c r="K74" s="29">
        <v>347242.66666666669</v>
      </c>
      <c r="L74" s="29">
        <v>25501.393712782494</v>
      </c>
      <c r="M74" s="29">
        <v>65924863.973333336</v>
      </c>
      <c r="N74" s="30">
        <v>189.99666666666667</v>
      </c>
      <c r="O74" s="30">
        <v>622312.2666666666</v>
      </c>
      <c r="P74" s="30">
        <v>1.7933333333333332</v>
      </c>
    </row>
    <row r="75" spans="1:16" x14ac:dyDescent="0.25">
      <c r="A75" s="15">
        <v>159</v>
      </c>
      <c r="B75" s="27" t="s">
        <v>13</v>
      </c>
      <c r="C75" s="28" t="s">
        <v>175</v>
      </c>
      <c r="D75" s="29">
        <v>3863084354.1423149</v>
      </c>
      <c r="E75" s="29">
        <v>187853181.62817177</v>
      </c>
      <c r="F75" s="29">
        <v>63622920.886205904</v>
      </c>
      <c r="G75" s="29">
        <v>57045441.307716727</v>
      </c>
      <c r="H75" s="29">
        <v>57279849.750659108</v>
      </c>
      <c r="I75" s="29">
        <v>22201415.666666668</v>
      </c>
      <c r="J75" s="29">
        <v>1064472.3333333333</v>
      </c>
      <c r="K75" s="29">
        <v>727223</v>
      </c>
      <c r="L75" s="29">
        <v>40021.988943313816</v>
      </c>
      <c r="M75" s="29">
        <v>62006334.479999997</v>
      </c>
      <c r="N75" s="30">
        <v>85.29</v>
      </c>
      <c r="O75" s="30">
        <v>1350503.5833333333</v>
      </c>
      <c r="P75" s="30">
        <v>1.8566666666666667</v>
      </c>
    </row>
    <row r="76" spans="1:16" x14ac:dyDescent="0.25">
      <c r="A76" s="15">
        <v>161</v>
      </c>
      <c r="B76" s="27" t="s">
        <v>85</v>
      </c>
      <c r="C76" s="28" t="s">
        <v>175</v>
      </c>
      <c r="D76" s="29">
        <v>24577254214.422237</v>
      </c>
      <c r="E76" s="29">
        <v>1279257124.8760624</v>
      </c>
      <c r="F76" s="29">
        <v>673443879.54269087</v>
      </c>
      <c r="G76" s="29">
        <v>671446353.49970615</v>
      </c>
      <c r="H76" s="29">
        <v>1582801189.2110243</v>
      </c>
      <c r="I76" s="29">
        <v>84924805</v>
      </c>
      <c r="J76" s="29">
        <v>4344570</v>
      </c>
      <c r="K76" s="29">
        <v>5107670.333333333</v>
      </c>
      <c r="L76" s="29">
        <v>120499.59598254094</v>
      </c>
      <c r="M76" s="29">
        <v>431943863.40599996</v>
      </c>
      <c r="N76" s="30">
        <v>84.575333333333333</v>
      </c>
      <c r="O76" s="30">
        <v>5286089.6366666667</v>
      </c>
      <c r="P76" s="30">
        <v>1.0353333333333332</v>
      </c>
    </row>
    <row r="77" spans="1:16" x14ac:dyDescent="0.25">
      <c r="A77" s="15">
        <v>163</v>
      </c>
      <c r="B77" s="27" t="s">
        <v>50</v>
      </c>
      <c r="C77" s="28" t="s">
        <v>175</v>
      </c>
      <c r="D77" s="29">
        <v>1089347374.4798701</v>
      </c>
      <c r="E77" s="29">
        <v>32671066.817154143</v>
      </c>
      <c r="F77" s="29">
        <v>17711478.080043476</v>
      </c>
      <c r="G77" s="29">
        <v>17722828.243929777</v>
      </c>
      <c r="H77" s="29">
        <v>13624552.615305549</v>
      </c>
      <c r="I77" s="29">
        <v>4806504.333333333</v>
      </c>
      <c r="J77" s="29">
        <v>324104.33333333331</v>
      </c>
      <c r="K77" s="29">
        <v>146289.66666666666</v>
      </c>
      <c r="L77" s="29">
        <v>9030.4700080543953</v>
      </c>
      <c r="M77" s="29">
        <v>11595194.633333335</v>
      </c>
      <c r="N77" s="30">
        <v>79.166666666666671</v>
      </c>
      <c r="O77" s="30">
        <v>159159.08000000002</v>
      </c>
      <c r="P77" s="30">
        <v>1.0866666666666667</v>
      </c>
    </row>
    <row r="78" spans="1:16" x14ac:dyDescent="0.25">
      <c r="A78" s="15">
        <v>164</v>
      </c>
      <c r="B78" s="27" t="s">
        <v>41</v>
      </c>
      <c r="C78" s="28" t="s">
        <v>175</v>
      </c>
      <c r="D78" s="29">
        <v>2556231557.709929</v>
      </c>
      <c r="E78" s="29">
        <v>116856918.98599602</v>
      </c>
      <c r="F78" s="29">
        <v>46349682.020262502</v>
      </c>
      <c r="G78" s="29">
        <v>83275046.388473973</v>
      </c>
      <c r="H78" s="29">
        <v>22270888.426042411</v>
      </c>
      <c r="I78" s="29">
        <v>17529371.666666668</v>
      </c>
      <c r="J78" s="29">
        <v>566025</v>
      </c>
      <c r="K78" s="29">
        <v>536546</v>
      </c>
      <c r="L78" s="29">
        <v>44578.173745280081</v>
      </c>
      <c r="M78" s="29">
        <v>78131671.433333337</v>
      </c>
      <c r="N78" s="30">
        <v>145.56666666666666</v>
      </c>
      <c r="O78" s="30">
        <v>832777.06333333335</v>
      </c>
      <c r="P78" s="30">
        <v>1.5516666666666665</v>
      </c>
    </row>
    <row r="79" spans="1:16" x14ac:dyDescent="0.25">
      <c r="A79" s="15">
        <v>166</v>
      </c>
      <c r="B79" s="27" t="s">
        <v>87</v>
      </c>
      <c r="C79" s="28" t="s">
        <v>175</v>
      </c>
      <c r="D79" s="29">
        <v>2818744054.1921182</v>
      </c>
      <c r="E79" s="29">
        <v>90215616.197656736</v>
      </c>
      <c r="F79" s="29">
        <v>40842632.177679546</v>
      </c>
      <c r="G79" s="29">
        <v>48314126.852208801</v>
      </c>
      <c r="H79" s="29">
        <v>26394386.486027915</v>
      </c>
      <c r="I79" s="29">
        <v>20260953.666666668</v>
      </c>
      <c r="J79" s="29">
        <v>564042.66666666663</v>
      </c>
      <c r="K79" s="29">
        <v>392071.66666666669</v>
      </c>
      <c r="L79" s="29">
        <v>33082.963662200062</v>
      </c>
      <c r="M79" s="29">
        <v>43570082.210000001</v>
      </c>
      <c r="N79" s="30">
        <v>111.03000000000002</v>
      </c>
      <c r="O79" s="30">
        <v>457918.61000000004</v>
      </c>
      <c r="P79" s="30">
        <v>1.1666666666666667</v>
      </c>
    </row>
    <row r="80" spans="1:16" x14ac:dyDescent="0.25">
      <c r="A80" s="15">
        <v>167</v>
      </c>
      <c r="B80" s="27" t="s">
        <v>89</v>
      </c>
      <c r="C80" s="28" t="s">
        <v>175</v>
      </c>
      <c r="D80" s="29">
        <v>51068915.875525624</v>
      </c>
      <c r="E80" s="29">
        <v>5373137.666539805</v>
      </c>
      <c r="F80" s="29">
        <v>2055399.4046131261</v>
      </c>
      <c r="G80" s="29">
        <v>990392.27156800975</v>
      </c>
      <c r="H80" s="29">
        <v>2867796.8882956076</v>
      </c>
      <c r="I80" s="29">
        <v>811228</v>
      </c>
      <c r="J80" s="29">
        <v>11122</v>
      </c>
      <c r="K80" s="29">
        <v>14860.333333333334</v>
      </c>
      <c r="L80" s="29">
        <v>412.53798257610737</v>
      </c>
      <c r="M80" s="29">
        <v>428581.59333333332</v>
      </c>
      <c r="N80" s="30">
        <v>28.83</v>
      </c>
      <c r="O80" s="30">
        <v>11714.623333333331</v>
      </c>
      <c r="P80" s="30">
        <v>0.78666666666666674</v>
      </c>
    </row>
    <row r="81" spans="1:16" x14ac:dyDescent="0.25">
      <c r="A81" s="15">
        <v>170</v>
      </c>
      <c r="B81" s="27" t="s">
        <v>5</v>
      </c>
      <c r="C81" s="28" t="s">
        <v>175</v>
      </c>
      <c r="D81" s="29">
        <v>2437357538.0824313</v>
      </c>
      <c r="E81" s="29">
        <v>113752858.02360283</v>
      </c>
      <c r="F81" s="29">
        <v>87159704.67797251</v>
      </c>
      <c r="G81" s="29">
        <v>46044901.037969388</v>
      </c>
      <c r="H81" s="29">
        <v>77729323.130796671</v>
      </c>
      <c r="I81" s="29">
        <v>19533849.666666668</v>
      </c>
      <c r="J81" s="29">
        <v>1046625.6666666666</v>
      </c>
      <c r="K81" s="29">
        <v>757634.66666666663</v>
      </c>
      <c r="L81" s="29">
        <v>20105.853670099685</v>
      </c>
      <c r="M81" s="29">
        <v>64109082.909999996</v>
      </c>
      <c r="N81" s="30">
        <v>84.62</v>
      </c>
      <c r="O81" s="30">
        <v>980081.9</v>
      </c>
      <c r="P81" s="30">
        <v>1.2933333333333332</v>
      </c>
    </row>
    <row r="82" spans="1:16" x14ac:dyDescent="0.25">
      <c r="A82" s="15">
        <v>175</v>
      </c>
      <c r="B82" s="27" t="s">
        <v>14</v>
      </c>
      <c r="C82" s="28" t="s">
        <v>175</v>
      </c>
      <c r="D82" s="29">
        <v>1347206080.9318607</v>
      </c>
      <c r="E82" s="29">
        <v>81711802.711626962</v>
      </c>
      <c r="F82" s="29">
        <v>23423877.165597741</v>
      </c>
      <c r="G82" s="29">
        <v>19355958.182119843</v>
      </c>
      <c r="H82" s="29">
        <v>6914058.1068895189</v>
      </c>
      <c r="I82" s="29">
        <v>10448983.333333334</v>
      </c>
      <c r="J82" s="29">
        <v>88068.333333333328</v>
      </c>
      <c r="K82" s="29">
        <v>311042.66666666669</v>
      </c>
      <c r="L82" s="29">
        <v>29077.572928956972</v>
      </c>
      <c r="M82" s="29">
        <v>18889275.813999996</v>
      </c>
      <c r="N82" s="30">
        <v>60.722333333333324</v>
      </c>
      <c r="O82" s="30">
        <v>238053.47233333331</v>
      </c>
      <c r="P82" s="30">
        <v>0.76533333333333342</v>
      </c>
    </row>
    <row r="83" spans="1:16" x14ac:dyDescent="0.25">
      <c r="A83" s="15">
        <v>177</v>
      </c>
      <c r="B83" s="27" t="s">
        <v>40</v>
      </c>
      <c r="C83" s="28" t="s">
        <v>175</v>
      </c>
      <c r="D83" s="29">
        <v>7636236973.4740648</v>
      </c>
      <c r="E83" s="29">
        <v>176955514.05190495</v>
      </c>
      <c r="F83" s="29">
        <v>161526961.80162358</v>
      </c>
      <c r="G83" s="29">
        <v>143601864.44384158</v>
      </c>
      <c r="H83" s="29">
        <v>97556564.152286828</v>
      </c>
      <c r="I83" s="29">
        <v>32472064.666666668</v>
      </c>
      <c r="J83" s="29">
        <v>1555941.6666666667</v>
      </c>
      <c r="K83" s="29">
        <v>1223266.6666666667</v>
      </c>
      <c r="L83" s="29">
        <v>49208.213890365754</v>
      </c>
      <c r="M83" s="29">
        <v>112997373.66666667</v>
      </c>
      <c r="N83" s="30">
        <v>92.333333333333329</v>
      </c>
      <c r="O83" s="30">
        <v>1231601.1633333333</v>
      </c>
      <c r="P83" s="30">
        <v>1.0066666666666666</v>
      </c>
    </row>
    <row r="84" spans="1:16" x14ac:dyDescent="0.25">
      <c r="A84" s="15">
        <v>178</v>
      </c>
      <c r="B84" s="27" t="s">
        <v>46</v>
      </c>
      <c r="C84" s="28" t="s">
        <v>175</v>
      </c>
      <c r="D84" s="29">
        <v>572920055.93745232</v>
      </c>
      <c r="E84" s="29">
        <v>33458490.417840797</v>
      </c>
      <c r="F84" s="29">
        <v>7722320.3934348645</v>
      </c>
      <c r="G84" s="29">
        <v>15570777.924880689</v>
      </c>
      <c r="H84" s="29">
        <v>5397411.2817960875</v>
      </c>
      <c r="I84" s="29">
        <v>4054030.6666666665</v>
      </c>
      <c r="J84" s="29">
        <v>311419</v>
      </c>
      <c r="K84" s="29">
        <v>142366.66666666666</v>
      </c>
      <c r="L84" s="29">
        <v>7749.5395880791248</v>
      </c>
      <c r="M84" s="29">
        <v>16639575.799999999</v>
      </c>
      <c r="N84" s="30">
        <v>116.7</v>
      </c>
      <c r="O84" s="30">
        <v>165264.61333333331</v>
      </c>
      <c r="P84" s="30">
        <v>1.1599999999999999</v>
      </c>
    </row>
    <row r="85" spans="1:16" x14ac:dyDescent="0.25">
      <c r="A85" s="15">
        <v>179</v>
      </c>
      <c r="B85" s="27" t="s">
        <v>48</v>
      </c>
      <c r="C85" s="28" t="s">
        <v>175</v>
      </c>
      <c r="D85" s="29">
        <v>1707063351.1653574</v>
      </c>
      <c r="E85" s="29">
        <v>109294552.26024695</v>
      </c>
      <c r="F85" s="29">
        <v>90271249.06464003</v>
      </c>
      <c r="G85" s="29">
        <v>106370658.31419499</v>
      </c>
      <c r="H85" s="29">
        <v>15945916.396775743</v>
      </c>
      <c r="I85" s="29">
        <v>5087810.333333333</v>
      </c>
      <c r="J85" s="29">
        <v>225760</v>
      </c>
      <c r="K85" s="29">
        <v>335789.33333333331</v>
      </c>
      <c r="L85" s="29">
        <v>9092.5439764410257</v>
      </c>
      <c r="M85" s="29">
        <v>14555886.333333334</v>
      </c>
      <c r="N85" s="30">
        <v>43.333333333333336</v>
      </c>
      <c r="O85" s="30">
        <v>299658.59166666662</v>
      </c>
      <c r="P85" s="30">
        <v>0.89166666666666661</v>
      </c>
    </row>
    <row r="86" spans="1:16" x14ac:dyDescent="0.25">
      <c r="A86" s="15">
        <v>181</v>
      </c>
      <c r="B86" s="27" t="s">
        <v>78</v>
      </c>
      <c r="C86" s="28" t="s">
        <v>175</v>
      </c>
      <c r="D86" s="29">
        <v>246344496.55125174</v>
      </c>
      <c r="E86" s="29">
        <v>9904371.580335604</v>
      </c>
      <c r="F86" s="29">
        <v>7061926.5660958523</v>
      </c>
      <c r="G86" s="29">
        <v>12760598.488590986</v>
      </c>
      <c r="H86" s="29">
        <v>7222066.1016159216</v>
      </c>
      <c r="I86" s="29">
        <v>742441.33333333337</v>
      </c>
      <c r="J86" s="29">
        <v>43729</v>
      </c>
      <c r="K86" s="29">
        <v>52664.666666666664</v>
      </c>
      <c r="L86" s="29">
        <v>4855.1179824373494</v>
      </c>
      <c r="M86" s="29">
        <v>9200310.4666666668</v>
      </c>
      <c r="N86" s="30">
        <v>174.83333333333334</v>
      </c>
      <c r="O86" s="30">
        <v>102335.06666666667</v>
      </c>
      <c r="P86" s="30">
        <v>1.9466666666666665</v>
      </c>
    </row>
    <row r="87" spans="1:16" x14ac:dyDescent="0.25">
      <c r="A87" s="15">
        <v>187</v>
      </c>
      <c r="B87" s="27" t="s">
        <v>103</v>
      </c>
      <c r="C87" s="28" t="s">
        <v>175</v>
      </c>
      <c r="D87" s="29">
        <v>3200609931.5840945</v>
      </c>
      <c r="E87" s="29">
        <v>114944669.75034715</v>
      </c>
      <c r="F87" s="29">
        <v>51220109.977227725</v>
      </c>
      <c r="G87" s="29">
        <v>31754557.153209735</v>
      </c>
      <c r="H87" s="29">
        <v>43025380.045833476</v>
      </c>
      <c r="I87" s="29">
        <v>8838084.333333334</v>
      </c>
      <c r="J87" s="29">
        <v>469381.66666666669</v>
      </c>
      <c r="K87" s="29">
        <v>384687.33333333331</v>
      </c>
      <c r="L87" s="29">
        <v>43491.920577817255</v>
      </c>
      <c r="M87" s="29">
        <v>48813397.333333336</v>
      </c>
      <c r="N87" s="30">
        <v>127</v>
      </c>
      <c r="O87" s="30">
        <v>370746.75333333336</v>
      </c>
      <c r="P87" s="30">
        <v>0.96333333333333337</v>
      </c>
    </row>
    <row r="88" spans="1:16" x14ac:dyDescent="0.25">
      <c r="A88" s="15">
        <v>188</v>
      </c>
      <c r="B88" s="27" t="s">
        <v>7</v>
      </c>
      <c r="C88" s="28" t="s">
        <v>175</v>
      </c>
      <c r="D88" s="29">
        <v>2771453523.9066324</v>
      </c>
      <c r="E88" s="29">
        <v>185670026.09647906</v>
      </c>
      <c r="F88" s="29">
        <v>72410572.553390428</v>
      </c>
      <c r="G88" s="29">
        <v>76312645.370414376</v>
      </c>
      <c r="H88" s="29">
        <v>30937536.169787746</v>
      </c>
      <c r="I88" s="29">
        <v>20064508.666666668</v>
      </c>
      <c r="J88" s="29">
        <v>343404.66666666669</v>
      </c>
      <c r="K88" s="29">
        <v>726105</v>
      </c>
      <c r="L88" s="29">
        <v>34568.666161427936</v>
      </c>
      <c r="M88" s="29">
        <v>128180132.76666667</v>
      </c>
      <c r="N88" s="30">
        <v>176.50633333333334</v>
      </c>
      <c r="O88" s="30">
        <v>1088941.7943333334</v>
      </c>
      <c r="P88" s="30">
        <v>1.4996666666666665</v>
      </c>
    </row>
    <row r="89" spans="1:16" x14ac:dyDescent="0.25">
      <c r="A89" s="15">
        <v>192</v>
      </c>
      <c r="B89" s="27" t="s">
        <v>23</v>
      </c>
      <c r="C89" s="28" t="s">
        <v>175</v>
      </c>
      <c r="D89" s="29">
        <v>198177404.76525471</v>
      </c>
      <c r="E89" s="29">
        <v>5937709.1842377139</v>
      </c>
      <c r="F89" s="29">
        <v>3585982.0365828522</v>
      </c>
      <c r="G89" s="29">
        <v>9854652.0141178761</v>
      </c>
      <c r="H89" s="29">
        <v>1492686.8322985333</v>
      </c>
      <c r="I89" s="29">
        <v>4180684.3333333335</v>
      </c>
      <c r="J89" s="29">
        <v>123634.33333333333</v>
      </c>
      <c r="K89" s="29">
        <v>41528</v>
      </c>
      <c r="L89" s="29">
        <v>2773.6274191232587</v>
      </c>
      <c r="M89" s="29">
        <v>26453168.5</v>
      </c>
      <c r="N89" s="30">
        <v>637.0333333333333</v>
      </c>
      <c r="O89" s="30">
        <v>114291.74533333334</v>
      </c>
      <c r="P89" s="30">
        <v>2.7520000000000002</v>
      </c>
    </row>
    <row r="90" spans="1:16" x14ac:dyDescent="0.25">
      <c r="A90" s="15">
        <v>193</v>
      </c>
      <c r="B90" s="27" t="s">
        <v>33</v>
      </c>
      <c r="C90" s="28" t="s">
        <v>175</v>
      </c>
      <c r="D90" s="29">
        <v>5072051715.5599747</v>
      </c>
      <c r="E90" s="29">
        <v>299313928.28208774</v>
      </c>
      <c r="F90" s="29">
        <v>111252163.17003973</v>
      </c>
      <c r="G90" s="29">
        <v>76045149.512051404</v>
      </c>
      <c r="H90" s="29">
        <v>20934727.344523814</v>
      </c>
      <c r="I90" s="29">
        <v>24776343</v>
      </c>
      <c r="J90" s="29">
        <v>810537.66666666663</v>
      </c>
      <c r="K90" s="29">
        <v>1130431.3333333333</v>
      </c>
      <c r="L90" s="29">
        <v>113238.77897346842</v>
      </c>
      <c r="M90" s="29">
        <v>79955106</v>
      </c>
      <c r="N90" s="30">
        <v>70.666666666666671</v>
      </c>
      <c r="O90" s="30">
        <v>912369.54933333339</v>
      </c>
      <c r="P90" s="30">
        <v>0.80666666666666664</v>
      </c>
    </row>
    <row r="91" spans="1:16" x14ac:dyDescent="0.25">
      <c r="A91" s="15">
        <v>194</v>
      </c>
      <c r="B91" s="27" t="s">
        <v>68</v>
      </c>
      <c r="C91" s="28" t="s">
        <v>175</v>
      </c>
      <c r="D91" s="29">
        <v>2751234665.8041177</v>
      </c>
      <c r="E91" s="29">
        <v>145303924.91867259</v>
      </c>
      <c r="F91" s="29">
        <v>30255856.693425346</v>
      </c>
      <c r="G91" s="29">
        <v>32934342.731944934</v>
      </c>
      <c r="H91" s="29">
        <v>21059053.254173502</v>
      </c>
      <c r="I91" s="29">
        <v>10960330</v>
      </c>
      <c r="J91" s="29">
        <v>348307.66666666669</v>
      </c>
      <c r="K91" s="29">
        <v>473335.33333333331</v>
      </c>
      <c r="L91" s="29">
        <v>32520.97510423066</v>
      </c>
      <c r="M91" s="29">
        <v>47373713.199999996</v>
      </c>
      <c r="N91" s="30">
        <v>100.09999999999998</v>
      </c>
      <c r="O91" s="30">
        <v>441947.15000000008</v>
      </c>
      <c r="P91" s="30">
        <v>0.93333333333333324</v>
      </c>
    </row>
    <row r="92" spans="1:16" x14ac:dyDescent="0.25">
      <c r="A92" s="15">
        <v>195</v>
      </c>
      <c r="B92" s="27" t="s">
        <v>54</v>
      </c>
      <c r="C92" s="28" t="s">
        <v>175</v>
      </c>
      <c r="D92" s="29">
        <v>1744400823.7362192</v>
      </c>
      <c r="E92" s="29">
        <v>123303411.42794575</v>
      </c>
      <c r="F92" s="29">
        <v>36029292.311768666</v>
      </c>
      <c r="G92" s="29">
        <v>33196904.469508659</v>
      </c>
      <c r="H92" s="29">
        <v>12540737.988604844</v>
      </c>
      <c r="I92" s="29">
        <v>10868456.666666666</v>
      </c>
      <c r="J92" s="29">
        <v>405824</v>
      </c>
      <c r="K92" s="29">
        <v>444820.33333333331</v>
      </c>
      <c r="L92" s="29">
        <v>23657.232348274443</v>
      </c>
      <c r="M92" s="29">
        <v>47463089</v>
      </c>
      <c r="N92" s="30">
        <v>106.66666666666667</v>
      </c>
      <c r="O92" s="30">
        <v>632227.88</v>
      </c>
      <c r="P92" s="30">
        <v>1.4206666666666667</v>
      </c>
    </row>
    <row r="93" spans="1:16" x14ac:dyDescent="0.25">
      <c r="A93" s="15">
        <v>281</v>
      </c>
      <c r="B93" s="27" t="s">
        <v>90</v>
      </c>
      <c r="C93" s="28" t="s">
        <v>175</v>
      </c>
      <c r="D93" s="29">
        <v>3506334840.505013</v>
      </c>
      <c r="E93" s="29">
        <v>185443913.41202596</v>
      </c>
      <c r="F93" s="29">
        <v>68361463.145410895</v>
      </c>
      <c r="G93" s="29">
        <v>33277413.321697231</v>
      </c>
      <c r="H93" s="29">
        <v>24205335.575974483</v>
      </c>
      <c r="I93" s="29">
        <v>14426062.333333334</v>
      </c>
      <c r="J93" s="29">
        <v>221094</v>
      </c>
      <c r="K93" s="29">
        <v>490542.66666666669</v>
      </c>
      <c r="L93" s="29">
        <v>38232.816352144488</v>
      </c>
      <c r="M93" s="29">
        <v>45576369.933333337</v>
      </c>
      <c r="N93" s="30">
        <v>92.899999999999991</v>
      </c>
      <c r="O93" s="30">
        <v>485660.1333333333</v>
      </c>
      <c r="P93" s="30">
        <v>0.98999999999999988</v>
      </c>
    </row>
    <row r="94" spans="1:16" x14ac:dyDescent="0.25">
      <c r="A94" s="15">
        <v>288</v>
      </c>
      <c r="B94" s="27" t="s">
        <v>20</v>
      </c>
      <c r="C94" s="28" t="s">
        <v>175</v>
      </c>
      <c r="D94" s="29">
        <v>808056554.32588136</v>
      </c>
      <c r="E94" s="29">
        <v>22601690.226970594</v>
      </c>
      <c r="F94" s="29">
        <v>8088376.7326732622</v>
      </c>
      <c r="G94" s="29">
        <v>6075568.7993396567</v>
      </c>
      <c r="H94" s="29">
        <v>4155684.3031446827</v>
      </c>
      <c r="I94" s="29">
        <v>1682358.3333333333</v>
      </c>
      <c r="J94" s="29">
        <v>133931.66666666666</v>
      </c>
      <c r="K94" s="29">
        <v>96143</v>
      </c>
      <c r="L94" s="29">
        <v>10905.990002175517</v>
      </c>
      <c r="M94" s="29">
        <v>4728080.38</v>
      </c>
      <c r="N94" s="30">
        <v>49.27</v>
      </c>
      <c r="O94" s="30">
        <v>111975.84000000001</v>
      </c>
      <c r="P94" s="30">
        <v>1.1633333333333333</v>
      </c>
    </row>
    <row r="95" spans="1:16" x14ac:dyDescent="0.25">
      <c r="A95" s="15">
        <v>290</v>
      </c>
      <c r="B95" s="27" t="s">
        <v>86</v>
      </c>
      <c r="C95" s="28" t="s">
        <v>175</v>
      </c>
      <c r="D95" s="29">
        <v>369286345.57243043</v>
      </c>
      <c r="E95" s="29">
        <v>21349362.827716939</v>
      </c>
      <c r="F95" s="29">
        <v>9072106.6697114445</v>
      </c>
      <c r="G95" s="29">
        <v>8586445.8435063269</v>
      </c>
      <c r="H95" s="29">
        <v>3950326.629670063</v>
      </c>
      <c r="I95" s="29">
        <v>1191724.6666666667</v>
      </c>
      <c r="J95" s="29">
        <v>39741.333333333336</v>
      </c>
      <c r="K95" s="29">
        <v>78818.666666666672</v>
      </c>
      <c r="L95" s="29">
        <v>2193.8060176102149</v>
      </c>
      <c r="M95" s="29">
        <v>8168111.7199999997</v>
      </c>
      <c r="N95" s="30">
        <v>103.67</v>
      </c>
      <c r="O95" s="30">
        <v>151911.28666666665</v>
      </c>
      <c r="P95" s="30">
        <v>1.9286666666666665</v>
      </c>
    </row>
    <row r="96" spans="1:16" x14ac:dyDescent="0.25">
      <c r="A96" s="15">
        <v>309</v>
      </c>
      <c r="B96" s="27" t="s">
        <v>98</v>
      </c>
      <c r="C96" s="28" t="s">
        <v>175</v>
      </c>
      <c r="D96" s="29">
        <v>7336737942.747364</v>
      </c>
      <c r="E96" s="29">
        <v>360334171.7322138</v>
      </c>
      <c r="F96" s="29">
        <v>389132972.23721033</v>
      </c>
      <c r="G96" s="29">
        <v>157432516.17518684</v>
      </c>
      <c r="H96" s="29">
        <v>79038292.472490847</v>
      </c>
      <c r="I96" s="29">
        <v>22437034.666666668</v>
      </c>
      <c r="J96" s="29">
        <v>1333413.6666666667</v>
      </c>
      <c r="K96" s="29">
        <v>1357278.6666666667</v>
      </c>
      <c r="L96" s="29">
        <v>27806.881853508658</v>
      </c>
      <c r="M96" s="29">
        <v>104021204.06666666</v>
      </c>
      <c r="N96" s="30">
        <v>76.533333333333346</v>
      </c>
      <c r="O96" s="30">
        <v>1751815.7643333331</v>
      </c>
      <c r="P96" s="30">
        <v>1.2783333333333333</v>
      </c>
    </row>
    <row r="97" spans="1:16" x14ac:dyDescent="0.25">
      <c r="A97" s="15">
        <v>315</v>
      </c>
      <c r="B97" s="27" t="s">
        <v>39</v>
      </c>
      <c r="C97" s="28" t="s">
        <v>175</v>
      </c>
      <c r="D97" s="29">
        <v>2138529883.7923737</v>
      </c>
      <c r="E97" s="29">
        <v>77219860.287542343</v>
      </c>
      <c r="F97" s="29">
        <v>35699398.870833784</v>
      </c>
      <c r="G97" s="29">
        <v>38798419.844212808</v>
      </c>
      <c r="H97" s="29">
        <v>37031957.067109518</v>
      </c>
      <c r="I97" s="29">
        <v>18762089.666666668</v>
      </c>
      <c r="J97" s="29">
        <v>548109.66666666663</v>
      </c>
      <c r="K97" s="29">
        <v>453001.33333333331</v>
      </c>
      <c r="L97" s="29">
        <v>17231.890475686418</v>
      </c>
      <c r="M97" s="29">
        <v>112616555.39999999</v>
      </c>
      <c r="N97" s="30">
        <v>248.26666666666665</v>
      </c>
      <c r="O97" s="30">
        <v>1014856.3473333333</v>
      </c>
      <c r="P97" s="30">
        <v>2.2389999999999999</v>
      </c>
    </row>
    <row r="98" spans="1:16" x14ac:dyDescent="0.25">
      <c r="A98" s="15">
        <v>403</v>
      </c>
      <c r="B98" s="27" t="s">
        <v>9</v>
      </c>
      <c r="C98" s="28" t="s">
        <v>175</v>
      </c>
      <c r="D98" s="29">
        <v>219400092.36082563</v>
      </c>
      <c r="E98" s="29">
        <v>10022940.708318831</v>
      </c>
      <c r="F98" s="29">
        <v>1197794.9853827732</v>
      </c>
      <c r="G98" s="29">
        <v>3589529.0633567492</v>
      </c>
      <c r="H98" s="29">
        <v>1746134.669300016</v>
      </c>
      <c r="I98" s="29">
        <v>1608672.3333333333</v>
      </c>
      <c r="J98" s="29">
        <v>117344</v>
      </c>
      <c r="K98" s="29">
        <v>42480</v>
      </c>
      <c r="L98" s="29">
        <v>2891.3661531295561</v>
      </c>
      <c r="M98" s="29">
        <v>1720262.4046666666</v>
      </c>
      <c r="N98" s="30">
        <v>40.483333333333334</v>
      </c>
      <c r="O98" s="30">
        <v>59856.854333333329</v>
      </c>
      <c r="P98" s="30">
        <v>1.4083333333333332</v>
      </c>
    </row>
    <row r="99" spans="1:16" x14ac:dyDescent="0.25">
      <c r="A99" s="15">
        <v>428</v>
      </c>
      <c r="B99" s="27" t="s">
        <v>17</v>
      </c>
      <c r="C99" s="28" t="s">
        <v>175</v>
      </c>
      <c r="D99" s="29">
        <v>213979314.23174009</v>
      </c>
      <c r="E99" s="29">
        <v>14818358.87391185</v>
      </c>
      <c r="F99" s="29">
        <v>4365584.272985681</v>
      </c>
      <c r="G99" s="29">
        <v>8110187.4393857205</v>
      </c>
      <c r="H99" s="29">
        <v>5086230.1401159158</v>
      </c>
      <c r="I99" s="29">
        <v>981220.66666666663</v>
      </c>
      <c r="J99" s="29">
        <v>58008.666666666664</v>
      </c>
      <c r="K99" s="29">
        <v>62197.666666666664</v>
      </c>
      <c r="L99" s="29">
        <v>2833.4097061539251</v>
      </c>
      <c r="M99" s="29">
        <v>9642393.7000000011</v>
      </c>
      <c r="N99" s="30">
        <v>154.96666666666667</v>
      </c>
      <c r="O99" s="30">
        <v>59668.767666666674</v>
      </c>
      <c r="P99" s="30">
        <v>0.95899999999999996</v>
      </c>
    </row>
    <row r="100" spans="1:16" x14ac:dyDescent="0.25">
      <c r="A100" s="15">
        <v>432</v>
      </c>
      <c r="B100" s="27" t="s">
        <v>66</v>
      </c>
      <c r="C100" s="28" t="s">
        <v>175</v>
      </c>
      <c r="D100" s="29">
        <v>603127047.49169934</v>
      </c>
      <c r="E100" s="29">
        <v>27162794.55766331</v>
      </c>
      <c r="F100" s="29">
        <v>4608068.4951075753</v>
      </c>
      <c r="G100" s="29">
        <v>14516151.251559237</v>
      </c>
      <c r="H100" s="29">
        <v>16211510.555283597</v>
      </c>
      <c r="I100" s="29">
        <v>1941759</v>
      </c>
      <c r="J100" s="29">
        <v>170324.33333333334</v>
      </c>
      <c r="K100" s="29">
        <v>96868</v>
      </c>
      <c r="L100" s="29">
        <v>4842.8500628440333</v>
      </c>
      <c r="M100" s="29">
        <v>7250314.4006666662</v>
      </c>
      <c r="N100" s="30">
        <v>74.894666666666652</v>
      </c>
      <c r="O100" s="30">
        <v>263722.93733333336</v>
      </c>
      <c r="P100" s="30">
        <v>2.7280000000000002</v>
      </c>
    </row>
    <row r="101" spans="1:16" x14ac:dyDescent="0.25">
      <c r="A101" s="15">
        <v>443</v>
      </c>
      <c r="B101" s="27" t="s">
        <v>6</v>
      </c>
      <c r="C101" s="28" t="s">
        <v>175</v>
      </c>
      <c r="D101" s="29">
        <v>7963193024.4194412</v>
      </c>
      <c r="E101" s="29">
        <v>394185173.42756182</v>
      </c>
      <c r="F101" s="29">
        <v>94176334.12716572</v>
      </c>
      <c r="G101" s="29">
        <v>232873601.45155701</v>
      </c>
      <c r="H101" s="29">
        <v>122505719.44909461</v>
      </c>
      <c r="I101" s="29">
        <v>36138333</v>
      </c>
      <c r="J101" s="29">
        <v>394939</v>
      </c>
      <c r="K101" s="29">
        <v>1221382</v>
      </c>
      <c r="L101" s="29">
        <v>72205.455671397896</v>
      </c>
      <c r="M101" s="29">
        <v>147064657.88999999</v>
      </c>
      <c r="N101" s="30">
        <v>120.40333333333335</v>
      </c>
      <c r="O101" s="30">
        <v>1360644.1533333333</v>
      </c>
      <c r="P101" s="30">
        <v>1.1140000000000001</v>
      </c>
    </row>
    <row r="102" spans="1:16" x14ac:dyDescent="0.25">
      <c r="A102" s="15">
        <v>454</v>
      </c>
      <c r="B102" s="27" t="s">
        <v>32</v>
      </c>
      <c r="C102" s="28" t="s">
        <v>175</v>
      </c>
      <c r="D102" s="29">
        <v>5323794412.5131817</v>
      </c>
      <c r="E102" s="29">
        <v>250390475.50334963</v>
      </c>
      <c r="F102" s="29">
        <v>80585858.980538726</v>
      </c>
      <c r="G102" s="29">
        <v>82775663.194287658</v>
      </c>
      <c r="H102" s="29">
        <v>63355552.91623769</v>
      </c>
      <c r="I102" s="29">
        <v>55806707.666666664</v>
      </c>
      <c r="J102" s="29">
        <v>1874024.6666666667</v>
      </c>
      <c r="K102" s="29">
        <v>1084103</v>
      </c>
      <c r="L102" s="29">
        <v>69762.173322063391</v>
      </c>
      <c r="M102" s="29">
        <v>212802330.23333335</v>
      </c>
      <c r="N102" s="30">
        <v>196.23333333333335</v>
      </c>
      <c r="O102" s="30">
        <v>2196150.3236666662</v>
      </c>
      <c r="P102" s="30">
        <v>2.0256666666666665</v>
      </c>
    </row>
    <row r="103" spans="1:16" x14ac:dyDescent="0.25">
      <c r="A103" s="60">
        <v>500</v>
      </c>
      <c r="B103" s="15" t="s">
        <v>34</v>
      </c>
      <c r="C103" s="28" t="s">
        <v>175</v>
      </c>
      <c r="D103" s="29">
        <v>1341326899.9422801</v>
      </c>
      <c r="E103" s="29">
        <v>106458565.16110671</v>
      </c>
      <c r="F103" s="29">
        <v>47291680.460020699</v>
      </c>
      <c r="G103" s="29">
        <v>36508894.880690254</v>
      </c>
      <c r="H103" s="29">
        <v>40417795.822183959</v>
      </c>
      <c r="I103" s="29">
        <v>3302071.7739773332</v>
      </c>
      <c r="J103" s="29">
        <v>474206.41655084043</v>
      </c>
      <c r="K103" s="29">
        <v>459913.66666666669</v>
      </c>
      <c r="L103" s="29">
        <v>10804.29883112933</v>
      </c>
      <c r="M103" s="29">
        <v>316452183.66666669</v>
      </c>
      <c r="N103" s="30">
        <v>680.0570735572179</v>
      </c>
      <c r="O103" s="30">
        <v>2514839</v>
      </c>
      <c r="P103" s="30">
        <v>5.4112649405649007</v>
      </c>
    </row>
    <row r="104" spans="1:16" x14ac:dyDescent="0.25">
      <c r="A104" s="60">
        <v>501</v>
      </c>
      <c r="B104" s="15" t="s">
        <v>91</v>
      </c>
      <c r="C104" s="28" t="s">
        <v>175</v>
      </c>
      <c r="D104" s="29">
        <v>2514196414.1022534</v>
      </c>
      <c r="E104" s="29">
        <v>131144047.01934795</v>
      </c>
      <c r="F104" s="29">
        <v>35598886.600980528</v>
      </c>
      <c r="G104" s="29">
        <v>75433646.909011021</v>
      </c>
      <c r="H104" s="29">
        <v>43860863.487723701</v>
      </c>
      <c r="I104" s="29">
        <v>4012416.2936666668</v>
      </c>
      <c r="J104" s="29">
        <v>646868.66666666733</v>
      </c>
      <c r="K104" s="29">
        <v>528326.3307091645</v>
      </c>
      <c r="L104" s="29">
        <v>16833.82</v>
      </c>
      <c r="M104" s="29">
        <v>1360608936.6666667</v>
      </c>
      <c r="N104" s="30">
        <v>2499.0051871782189</v>
      </c>
      <c r="O104" s="30">
        <v>6963937.333333333</v>
      </c>
      <c r="P104" s="30">
        <v>12.799901086123478</v>
      </c>
    </row>
    <row r="105" spans="1:16" x14ac:dyDescent="0.25">
      <c r="A105" s="60">
        <v>502</v>
      </c>
      <c r="B105" s="15" t="s">
        <v>27</v>
      </c>
      <c r="C105" s="28" t="s">
        <v>175</v>
      </c>
      <c r="D105" s="29">
        <v>569455003.91963768</v>
      </c>
      <c r="E105" s="29">
        <v>22195707.601108585</v>
      </c>
      <c r="F105" s="29">
        <v>7270930.1644274937</v>
      </c>
      <c r="G105" s="29">
        <v>15788617.102041535</v>
      </c>
      <c r="H105" s="29">
        <v>8565375.1267534848</v>
      </c>
      <c r="I105" s="29">
        <v>811550.60166666657</v>
      </c>
      <c r="J105" s="29">
        <v>118784.00000000004</v>
      </c>
      <c r="K105" s="29">
        <v>162138.33333333334</v>
      </c>
      <c r="L105" s="29">
        <v>7134.28</v>
      </c>
      <c r="M105" s="29">
        <v>311984923.66666669</v>
      </c>
      <c r="N105" s="30">
        <v>1878.9803286866834</v>
      </c>
      <c r="O105" s="30">
        <v>2073132.3333333333</v>
      </c>
      <c r="P105" s="30">
        <v>12.492681503296984</v>
      </c>
    </row>
  </sheetData>
  <dataValidations count="1">
    <dataValidation type="list" allowBlank="1" showInputMessage="1" showErrorMessage="1" sqref="C1" xr:uid="{E994844B-E723-45F9-979C-8FB0803A6A5D}">
      <formula1>"Prom 2017/2019,Prom 2017/2020"</formula1>
    </dataValidation>
  </dataValidations>
  <pageMargins left="0.31496062992125984" right="0.27559055118110237" top="0.39370078740157483" bottom="0.59055118110236227" header="0.31496062992125984" footer="0.31496062992125984"/>
  <pageSetup scale="90" orientation="landscape" verticalDpi="597" r:id="rId1"/>
  <headerFooter>
    <oddFooter>&amp;C&amp;A&amp;RPágina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862A0-23C9-43F9-89F9-751AA3D61649}">
  <sheetPr>
    <tabColor theme="5" tint="0.59999389629810485"/>
  </sheetPr>
  <dimension ref="A1:F10"/>
  <sheetViews>
    <sheetView tabSelected="1" workbookViewId="0">
      <selection activeCell="C3" sqref="C3"/>
    </sheetView>
  </sheetViews>
  <sheetFormatPr baseColWidth="10" defaultRowHeight="15" x14ac:dyDescent="0.25"/>
  <cols>
    <col min="1" max="1" width="34.42578125" bestFit="1" customWidth="1"/>
  </cols>
  <sheetData>
    <row r="1" spans="1:6" ht="15.75" thickBot="1" x14ac:dyDescent="0.3">
      <c r="A1" s="31" t="s">
        <v>150</v>
      </c>
      <c r="B1" s="32" t="s">
        <v>151</v>
      </c>
      <c r="C1" s="32" t="s">
        <v>152</v>
      </c>
      <c r="D1" s="32" t="s">
        <v>153</v>
      </c>
      <c r="E1" s="33" t="s">
        <v>154</v>
      </c>
      <c r="F1" s="33" t="s">
        <v>155</v>
      </c>
    </row>
    <row r="2" spans="1:6" ht="15.75" thickBot="1" x14ac:dyDescent="0.3">
      <c r="A2" s="34" t="s">
        <v>148</v>
      </c>
      <c r="B2" s="35">
        <v>9.6943330000000003</v>
      </c>
      <c r="C2" s="35">
        <v>6.2881369999999999</v>
      </c>
      <c r="D2" s="35">
        <v>5.8722649999999996</v>
      </c>
      <c r="E2" s="36">
        <v>4.666887</v>
      </c>
      <c r="F2" s="36">
        <v>1.4820660000000001</v>
      </c>
    </row>
    <row r="3" spans="1:6" ht="15.75" thickBot="1" x14ac:dyDescent="0.3">
      <c r="A3" s="34" t="s">
        <v>159</v>
      </c>
      <c r="B3" s="35"/>
      <c r="C3" s="35">
        <v>0.93621129999999997</v>
      </c>
      <c r="D3" s="35"/>
      <c r="E3" s="36">
        <v>0.98954339999999996</v>
      </c>
      <c r="F3" s="36"/>
    </row>
    <row r="4" spans="1:6" ht="15.75" thickBot="1" x14ac:dyDescent="0.3">
      <c r="A4" s="34" t="s">
        <v>160</v>
      </c>
      <c r="B4" s="35">
        <v>0.96544989999999997</v>
      </c>
      <c r="C4" s="37"/>
      <c r="D4" s="35"/>
      <c r="E4" s="36"/>
      <c r="F4" s="36"/>
    </row>
    <row r="5" spans="1:6" ht="15.75" thickBot="1" x14ac:dyDescent="0.3">
      <c r="A5" s="34" t="s">
        <v>161</v>
      </c>
      <c r="B5" s="35">
        <v>-0.82428760000000001</v>
      </c>
      <c r="C5" s="35"/>
      <c r="D5" s="38"/>
      <c r="E5" s="36"/>
      <c r="F5" s="36"/>
    </row>
    <row r="6" spans="1:6" ht="15.75" thickBot="1" x14ac:dyDescent="0.3">
      <c r="A6" s="34" t="s">
        <v>158</v>
      </c>
      <c r="B6" s="35"/>
      <c r="C6" s="35"/>
      <c r="D6" s="35">
        <v>0.91400840000000005</v>
      </c>
      <c r="E6" s="36"/>
      <c r="F6" s="36"/>
    </row>
    <row r="7" spans="1:6" ht="15.75" thickBot="1" x14ac:dyDescent="0.3">
      <c r="A7" s="34" t="s">
        <v>162</v>
      </c>
      <c r="B7" s="37"/>
      <c r="C7" s="37"/>
      <c r="D7" s="35">
        <v>0.90110670000000004</v>
      </c>
      <c r="E7" s="36"/>
      <c r="F7" s="36"/>
    </row>
    <row r="8" spans="1:6" ht="15.75" thickBot="1" x14ac:dyDescent="0.3">
      <c r="A8" s="34" t="s">
        <v>178</v>
      </c>
      <c r="B8" s="37"/>
      <c r="C8" s="37"/>
      <c r="D8" s="35"/>
      <c r="E8" s="36"/>
      <c r="F8" s="36">
        <v>0.43795610000000001</v>
      </c>
    </row>
    <row r="9" spans="1:6" ht="15.75" thickBot="1" x14ac:dyDescent="0.3">
      <c r="A9" s="34" t="s">
        <v>179</v>
      </c>
      <c r="B9" s="37"/>
      <c r="C9" s="37"/>
      <c r="D9" s="35"/>
      <c r="E9" s="36"/>
      <c r="F9" s="36">
        <v>0.4531271</v>
      </c>
    </row>
    <row r="10" spans="1:6" ht="15.75" thickBot="1" x14ac:dyDescent="0.3">
      <c r="A10" s="39" t="s">
        <v>149</v>
      </c>
      <c r="B10" s="40">
        <v>0.95040000000000002</v>
      </c>
      <c r="C10" s="40">
        <v>0.91979999999999995</v>
      </c>
      <c r="D10" s="40">
        <v>0.8982</v>
      </c>
      <c r="E10" s="41">
        <v>0.88200000000000001</v>
      </c>
      <c r="F10" s="41">
        <v>0.8327</v>
      </c>
    </row>
  </sheetData>
  <pageMargins left="0.33" right="0.25" top="0.74803149606299213" bottom="0.74803149606299213" header="0.31496062992125984" footer="0.31496062992125984"/>
  <pageSetup orientation="portrait" verticalDpi="598" r:id="rId1"/>
  <headerFooter>
    <oddFooter>&amp;C&amp;A&amp;RPágina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4FB5E-18B7-40F7-9244-258F306B167F}">
  <sheetPr>
    <tabColor theme="9" tint="-0.249977111117893"/>
  </sheetPr>
  <dimension ref="A1:R312"/>
  <sheetViews>
    <sheetView tabSelected="1" zoomScale="80" zoomScaleNormal="80" workbookViewId="0">
      <pane xSplit="1" ySplit="3" topLeftCell="B4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baseColWidth="10" defaultColWidth="11.42578125" defaultRowHeight="15" x14ac:dyDescent="0.25"/>
  <cols>
    <col min="1" max="1" width="11.85546875" customWidth="1"/>
    <col min="2" max="2" width="42.140625" style="81" customWidth="1"/>
    <col min="3" max="3" width="9.85546875" customWidth="1"/>
    <col min="4" max="4" width="18" customWidth="1"/>
    <col min="5" max="5" width="17.7109375" customWidth="1"/>
    <col min="6" max="6" width="21.140625" customWidth="1"/>
    <col min="7" max="7" width="17.7109375" customWidth="1"/>
    <col min="8" max="8" width="21" customWidth="1"/>
    <col min="9" max="9" width="21.28515625" customWidth="1"/>
    <col min="10" max="10" width="15" customWidth="1"/>
    <col min="11" max="11" width="16.140625" style="82" customWidth="1"/>
    <col min="12" max="12" width="15.5703125" style="83" customWidth="1"/>
    <col min="13" max="13" width="17" style="82" customWidth="1"/>
    <col min="14" max="14" width="20.5703125" customWidth="1"/>
  </cols>
  <sheetData>
    <row r="1" spans="1:18" x14ac:dyDescent="0.25">
      <c r="H1" t="s">
        <v>195</v>
      </c>
    </row>
    <row r="2" spans="1:18" s="67" customFormat="1" ht="30" x14ac:dyDescent="0.25">
      <c r="B2" s="84"/>
      <c r="F2" s="67" t="s">
        <v>196</v>
      </c>
      <c r="G2" s="67" t="s">
        <v>113</v>
      </c>
      <c r="K2" s="85"/>
      <c r="L2" s="86"/>
      <c r="M2" s="85"/>
    </row>
    <row r="3" spans="1:18" s="88" customFormat="1" ht="45" x14ac:dyDescent="0.25">
      <c r="A3" s="14" t="s">
        <v>118</v>
      </c>
      <c r="B3" s="87" t="s">
        <v>119</v>
      </c>
      <c r="C3" s="14" t="s">
        <v>120</v>
      </c>
      <c r="D3" s="66" t="s">
        <v>115</v>
      </c>
      <c r="E3" s="66" t="s">
        <v>197</v>
      </c>
      <c r="F3" s="66" t="s">
        <v>126</v>
      </c>
      <c r="G3" s="66" t="s">
        <v>127</v>
      </c>
      <c r="H3" s="66" t="s">
        <v>180</v>
      </c>
      <c r="I3" s="66" t="s">
        <v>181</v>
      </c>
      <c r="J3" s="66" t="s">
        <v>198</v>
      </c>
      <c r="K3" s="63" t="s">
        <v>191</v>
      </c>
      <c r="L3" s="64" t="s">
        <v>192</v>
      </c>
      <c r="M3" s="63" t="s">
        <v>193</v>
      </c>
      <c r="N3" s="63" t="s">
        <v>194</v>
      </c>
    </row>
    <row r="4" spans="1:18" x14ac:dyDescent="0.25">
      <c r="A4" s="15">
        <v>2</v>
      </c>
      <c r="B4" s="16" t="s">
        <v>80</v>
      </c>
      <c r="C4" s="15">
        <v>2017</v>
      </c>
      <c r="D4" s="89">
        <v>9580895</v>
      </c>
      <c r="E4" s="29">
        <f t="shared" ref="E4:E67" si="0">D4/(1-1.5%)-D4</f>
        <v>145901.95431472175</v>
      </c>
      <c r="F4" s="89">
        <v>63290561</v>
      </c>
      <c r="G4" s="90">
        <v>3128158</v>
      </c>
      <c r="H4" s="91">
        <f t="shared" ref="H4:H67" si="1">F4+G4-(D4+E4)</f>
        <v>56691922.045685276</v>
      </c>
      <c r="I4" s="91">
        <f t="shared" ref="I4:I67" si="2">G4-E4</f>
        <v>2982256.0456852783</v>
      </c>
      <c r="J4" s="92">
        <f>I4/(H4-I4)</f>
        <v>5.5525499743105423E-2</v>
      </c>
      <c r="K4" s="30">
        <f>IF($J4&gt;=6.5%,1,0)</f>
        <v>0</v>
      </c>
      <c r="L4" s="92">
        <f t="shared" ref="L4:L5" si="3">+I4/H4</f>
        <v>5.2604602879437079E-2</v>
      </c>
      <c r="M4" s="30">
        <f>IF($L4&gt;=6.5%,1,0)</f>
        <v>0</v>
      </c>
      <c r="N4" s="30">
        <f t="shared" ref="N4:N67" si="4">+IF(SUMIFS($M$4:$M$312,$A$4:$A$312,$A4)=3,1,0)</f>
        <v>0</v>
      </c>
      <c r="O4" s="65"/>
      <c r="R4" s="65"/>
    </row>
    <row r="5" spans="1:18" x14ac:dyDescent="0.25">
      <c r="A5" s="15">
        <v>3</v>
      </c>
      <c r="B5" s="16" t="s">
        <v>22</v>
      </c>
      <c r="C5" s="15">
        <v>2017</v>
      </c>
      <c r="D5" s="89">
        <v>0</v>
      </c>
      <c r="E5" s="29">
        <f t="shared" si="0"/>
        <v>0</v>
      </c>
      <c r="F5" s="89">
        <v>414210</v>
      </c>
      <c r="G5" s="90">
        <v>15044</v>
      </c>
      <c r="H5" s="91">
        <f t="shared" si="1"/>
        <v>429254</v>
      </c>
      <c r="I5" s="91">
        <f t="shared" si="2"/>
        <v>15044</v>
      </c>
      <c r="J5" s="92">
        <f t="shared" ref="J5:J68" si="5">I5/(H5-I5)</f>
        <v>3.6319741194080296E-2</v>
      </c>
      <c r="K5" s="30">
        <f t="shared" ref="K5:K68" si="6">IF($J5&gt;=6.5%,1,0)</f>
        <v>0</v>
      </c>
      <c r="L5" s="92">
        <f t="shared" si="3"/>
        <v>3.5046848718940302E-2</v>
      </c>
      <c r="M5" s="30">
        <f t="shared" ref="M5:M68" si="7">IF($L5&gt;=6.5%,1,0)</f>
        <v>0</v>
      </c>
      <c r="N5" s="30">
        <f t="shared" si="4"/>
        <v>0</v>
      </c>
      <c r="O5" s="65"/>
      <c r="R5" s="65"/>
    </row>
    <row r="6" spans="1:18" x14ac:dyDescent="0.25">
      <c r="A6" s="15">
        <v>6</v>
      </c>
      <c r="B6" s="16" t="s">
        <v>25</v>
      </c>
      <c r="C6" s="15">
        <v>2017</v>
      </c>
      <c r="D6" s="89">
        <v>6008360</v>
      </c>
      <c r="E6" s="29">
        <f t="shared" si="0"/>
        <v>91497.868020304479</v>
      </c>
      <c r="F6" s="89">
        <v>33601395</v>
      </c>
      <c r="G6" s="89">
        <v>2224629</v>
      </c>
      <c r="H6" s="91">
        <f t="shared" si="1"/>
        <v>29726166.131979696</v>
      </c>
      <c r="I6" s="91">
        <f t="shared" si="2"/>
        <v>2133131.1319796955</v>
      </c>
      <c r="J6" s="92">
        <f t="shared" si="5"/>
        <v>7.7306868634773068E-2</v>
      </c>
      <c r="K6" s="30">
        <f t="shared" si="6"/>
        <v>1</v>
      </c>
      <c r="L6" s="92">
        <f>+I6/H6</f>
        <v>7.1759375982389212E-2</v>
      </c>
      <c r="M6" s="30">
        <f t="shared" si="7"/>
        <v>1</v>
      </c>
      <c r="N6" s="30">
        <f t="shared" si="4"/>
        <v>0</v>
      </c>
      <c r="O6" s="65"/>
      <c r="R6" s="65"/>
    </row>
    <row r="7" spans="1:18" x14ac:dyDescent="0.25">
      <c r="A7" s="15">
        <v>7</v>
      </c>
      <c r="B7" s="16" t="s">
        <v>92</v>
      </c>
      <c r="C7" s="15">
        <v>2017</v>
      </c>
      <c r="D7" s="89">
        <v>2892159</v>
      </c>
      <c r="E7" s="29">
        <f t="shared" si="0"/>
        <v>44043.030456852634</v>
      </c>
      <c r="F7" s="89">
        <v>30910170</v>
      </c>
      <c r="G7" s="90">
        <v>1769103</v>
      </c>
      <c r="H7" s="91">
        <f t="shared" si="1"/>
        <v>29743070.969543148</v>
      </c>
      <c r="I7" s="91">
        <f t="shared" si="2"/>
        <v>1725059.9695431474</v>
      </c>
      <c r="J7" s="92">
        <f t="shared" si="5"/>
        <v>6.1569679929926055E-2</v>
      </c>
      <c r="K7" s="30">
        <f t="shared" si="6"/>
        <v>0</v>
      </c>
      <c r="L7" s="92">
        <f t="shared" ref="L7:L70" si="8">+I7/H7</f>
        <v>5.7998717459592716E-2</v>
      </c>
      <c r="M7" s="30">
        <f t="shared" si="7"/>
        <v>0</v>
      </c>
      <c r="N7" s="30">
        <f t="shared" si="4"/>
        <v>0</v>
      </c>
      <c r="O7" s="65"/>
      <c r="R7" s="65"/>
    </row>
    <row r="8" spans="1:18" x14ac:dyDescent="0.25">
      <c r="A8" s="15">
        <v>8</v>
      </c>
      <c r="B8" s="16" t="s">
        <v>99</v>
      </c>
      <c r="C8" s="15">
        <v>2017</v>
      </c>
      <c r="D8" s="89">
        <v>8331076</v>
      </c>
      <c r="E8" s="29">
        <f t="shared" si="0"/>
        <v>126869.1776649747</v>
      </c>
      <c r="F8" s="89">
        <v>29219532</v>
      </c>
      <c r="G8" s="90">
        <v>1262465</v>
      </c>
      <c r="H8" s="91">
        <f t="shared" si="1"/>
        <v>22024051.822335027</v>
      </c>
      <c r="I8" s="91">
        <f t="shared" si="2"/>
        <v>1135595.8223350253</v>
      </c>
      <c r="J8" s="92">
        <f t="shared" si="5"/>
        <v>5.4364756415458626E-2</v>
      </c>
      <c r="K8" s="30">
        <f t="shared" si="6"/>
        <v>0</v>
      </c>
      <c r="L8" s="92">
        <f t="shared" si="8"/>
        <v>5.156162142623525E-2</v>
      </c>
      <c r="M8" s="30">
        <f t="shared" si="7"/>
        <v>0</v>
      </c>
      <c r="N8" s="30">
        <f t="shared" si="4"/>
        <v>0</v>
      </c>
      <c r="O8" s="65"/>
      <c r="R8" s="65"/>
    </row>
    <row r="9" spans="1:18" x14ac:dyDescent="0.25">
      <c r="A9" s="15">
        <v>9</v>
      </c>
      <c r="B9" s="16" t="s">
        <v>16</v>
      </c>
      <c r="C9" s="15">
        <v>2017</v>
      </c>
      <c r="D9" s="89">
        <v>1238364</v>
      </c>
      <c r="E9" s="29">
        <f t="shared" si="0"/>
        <v>18858.335025380831</v>
      </c>
      <c r="F9" s="89">
        <v>9822917</v>
      </c>
      <c r="G9" s="90">
        <v>657437</v>
      </c>
      <c r="H9" s="91">
        <f t="shared" si="1"/>
        <v>9223131.6649746187</v>
      </c>
      <c r="I9" s="91">
        <f t="shared" si="2"/>
        <v>638578.66497461917</v>
      </c>
      <c r="J9" s="92">
        <f t="shared" si="5"/>
        <v>7.438694419786554E-2</v>
      </c>
      <c r="K9" s="30">
        <f t="shared" si="6"/>
        <v>1</v>
      </c>
      <c r="L9" s="92">
        <f t="shared" si="8"/>
        <v>6.9236641974835825E-2</v>
      </c>
      <c r="M9" s="30">
        <f t="shared" si="7"/>
        <v>1</v>
      </c>
      <c r="N9" s="30">
        <f t="shared" si="4"/>
        <v>0</v>
      </c>
      <c r="O9" s="65"/>
      <c r="R9" s="65"/>
    </row>
    <row r="10" spans="1:18" x14ac:dyDescent="0.25">
      <c r="A10" s="15">
        <v>17</v>
      </c>
      <c r="B10" s="16" t="s">
        <v>26</v>
      </c>
      <c r="C10" s="15">
        <v>2017</v>
      </c>
      <c r="D10" s="89">
        <v>23552726</v>
      </c>
      <c r="E10" s="29">
        <f t="shared" si="0"/>
        <v>358670.95431471989</v>
      </c>
      <c r="F10" s="89">
        <v>66822736</v>
      </c>
      <c r="G10" s="90">
        <v>2239026</v>
      </c>
      <c r="H10" s="91">
        <f t="shared" si="1"/>
        <v>45150365.045685276</v>
      </c>
      <c r="I10" s="91">
        <f t="shared" si="2"/>
        <v>1880355.0456852801</v>
      </c>
      <c r="J10" s="92">
        <f t="shared" si="5"/>
        <v>4.3456311789280382E-2</v>
      </c>
      <c r="K10" s="30">
        <f t="shared" si="6"/>
        <v>0</v>
      </c>
      <c r="L10" s="92">
        <f t="shared" si="8"/>
        <v>4.1646508146338308E-2</v>
      </c>
      <c r="M10" s="30">
        <f t="shared" si="7"/>
        <v>0</v>
      </c>
      <c r="N10" s="30">
        <f t="shared" si="4"/>
        <v>0</v>
      </c>
      <c r="O10" s="65"/>
      <c r="R10" s="65"/>
    </row>
    <row r="11" spans="1:18" x14ac:dyDescent="0.25">
      <c r="A11" s="15">
        <v>22</v>
      </c>
      <c r="B11" s="16" t="s">
        <v>104</v>
      </c>
      <c r="C11" s="15">
        <v>2017</v>
      </c>
      <c r="D11" s="89">
        <v>2934863</v>
      </c>
      <c r="E11" s="29">
        <f t="shared" si="0"/>
        <v>44693.345177664887</v>
      </c>
      <c r="F11" s="89">
        <v>11279584</v>
      </c>
      <c r="G11" s="90">
        <v>836266</v>
      </c>
      <c r="H11" s="91">
        <f t="shared" si="1"/>
        <v>9136293.6548223346</v>
      </c>
      <c r="I11" s="91">
        <f t="shared" si="2"/>
        <v>791572.65482233511</v>
      </c>
      <c r="J11" s="92">
        <f t="shared" si="5"/>
        <v>9.4859091732645714E-2</v>
      </c>
      <c r="K11" s="30">
        <f t="shared" si="6"/>
        <v>1</v>
      </c>
      <c r="L11" s="92">
        <f t="shared" si="8"/>
        <v>8.6640456702541058E-2</v>
      </c>
      <c r="M11" s="30">
        <f t="shared" si="7"/>
        <v>1</v>
      </c>
      <c r="N11" s="30">
        <f t="shared" si="4"/>
        <v>1</v>
      </c>
      <c r="O11" s="65"/>
      <c r="R11" s="65"/>
    </row>
    <row r="12" spans="1:18" x14ac:dyDescent="0.25">
      <c r="A12" s="15">
        <v>27</v>
      </c>
      <c r="B12" s="16" t="s">
        <v>24</v>
      </c>
      <c r="C12" s="15">
        <v>2017</v>
      </c>
      <c r="D12" s="89">
        <v>1075208</v>
      </c>
      <c r="E12" s="29">
        <f t="shared" si="0"/>
        <v>16373.725888324901</v>
      </c>
      <c r="F12" s="89">
        <v>20805946</v>
      </c>
      <c r="G12" s="90">
        <v>54653</v>
      </c>
      <c r="H12" s="91">
        <f t="shared" si="1"/>
        <v>19769017.274111673</v>
      </c>
      <c r="I12" s="91">
        <f t="shared" si="2"/>
        <v>38279.274111675099</v>
      </c>
      <c r="J12" s="92">
        <f t="shared" si="5"/>
        <v>1.9400832402556407E-3</v>
      </c>
      <c r="K12" s="30">
        <f t="shared" si="6"/>
        <v>0</v>
      </c>
      <c r="L12" s="92">
        <f t="shared" si="8"/>
        <v>1.9363266054607253E-3</v>
      </c>
      <c r="M12" s="30">
        <f t="shared" si="7"/>
        <v>0</v>
      </c>
      <c r="N12" s="30">
        <f t="shared" si="4"/>
        <v>0</v>
      </c>
      <c r="O12" s="65"/>
      <c r="R12" s="65"/>
    </row>
    <row r="13" spans="1:18" x14ac:dyDescent="0.25">
      <c r="A13" s="15">
        <v>30</v>
      </c>
      <c r="B13" s="16" t="s">
        <v>12</v>
      </c>
      <c r="C13" s="15">
        <v>2017</v>
      </c>
      <c r="D13" s="89">
        <v>0</v>
      </c>
      <c r="E13" s="29">
        <f t="shared" si="0"/>
        <v>0</v>
      </c>
      <c r="F13" s="89">
        <v>18290574</v>
      </c>
      <c r="G13" s="90">
        <v>124200</v>
      </c>
      <c r="H13" s="91">
        <f t="shared" si="1"/>
        <v>18414774</v>
      </c>
      <c r="I13" s="91">
        <f t="shared" si="2"/>
        <v>124200</v>
      </c>
      <c r="J13" s="92">
        <f t="shared" si="5"/>
        <v>6.7903828496579718E-3</v>
      </c>
      <c r="K13" s="30">
        <f t="shared" si="6"/>
        <v>0</v>
      </c>
      <c r="L13" s="92">
        <f t="shared" si="8"/>
        <v>6.7445845384798099E-3</v>
      </c>
      <c r="M13" s="30">
        <f t="shared" si="7"/>
        <v>0</v>
      </c>
      <c r="N13" s="30">
        <f t="shared" si="4"/>
        <v>0</v>
      </c>
      <c r="O13" s="65"/>
      <c r="R13" s="65"/>
    </row>
    <row r="14" spans="1:18" x14ac:dyDescent="0.25">
      <c r="A14" s="15">
        <v>32</v>
      </c>
      <c r="B14" s="16" t="s">
        <v>15</v>
      </c>
      <c r="C14" s="15">
        <v>2017</v>
      </c>
      <c r="D14" s="89">
        <v>1190851</v>
      </c>
      <c r="E14" s="29">
        <f t="shared" si="0"/>
        <v>18134.786802030401</v>
      </c>
      <c r="F14" s="89">
        <v>87568519</v>
      </c>
      <c r="G14" s="90">
        <v>6986096</v>
      </c>
      <c r="H14" s="91">
        <f t="shared" si="1"/>
        <v>93345629.213197976</v>
      </c>
      <c r="I14" s="91">
        <f t="shared" si="2"/>
        <v>6967961.2131979698</v>
      </c>
      <c r="J14" s="92">
        <f t="shared" si="5"/>
        <v>8.06685498061602E-2</v>
      </c>
      <c r="K14" s="30">
        <f t="shared" si="6"/>
        <v>1</v>
      </c>
      <c r="L14" s="92">
        <f t="shared" si="8"/>
        <v>7.4646893185361718E-2</v>
      </c>
      <c r="M14" s="30">
        <f t="shared" si="7"/>
        <v>1</v>
      </c>
      <c r="N14" s="30">
        <f t="shared" si="4"/>
        <v>1</v>
      </c>
      <c r="O14" s="65"/>
      <c r="R14" s="65"/>
    </row>
    <row r="15" spans="1:18" x14ac:dyDescent="0.25">
      <c r="A15" s="15">
        <v>39</v>
      </c>
      <c r="B15" s="16" t="s">
        <v>72</v>
      </c>
      <c r="C15" s="15">
        <v>2017</v>
      </c>
      <c r="D15" s="89">
        <v>662208</v>
      </c>
      <c r="E15" s="29">
        <f t="shared" si="0"/>
        <v>10084.385786802042</v>
      </c>
      <c r="F15" s="89">
        <v>21611697</v>
      </c>
      <c r="G15" s="90">
        <v>536936</v>
      </c>
      <c r="H15" s="91">
        <f t="shared" si="1"/>
        <v>21476340.614213198</v>
      </c>
      <c r="I15" s="91">
        <f t="shared" si="2"/>
        <v>526851.61421319796</v>
      </c>
      <c r="J15" s="92">
        <f t="shared" si="5"/>
        <v>2.5148661822405213E-2</v>
      </c>
      <c r="K15" s="30">
        <f t="shared" si="6"/>
        <v>0</v>
      </c>
      <c r="L15" s="92">
        <f t="shared" si="8"/>
        <v>2.4531721845784272E-2</v>
      </c>
      <c r="M15" s="30">
        <f t="shared" si="7"/>
        <v>0</v>
      </c>
      <c r="N15" s="30">
        <f t="shared" si="4"/>
        <v>0</v>
      </c>
      <c r="O15" s="65"/>
      <c r="R15" s="65"/>
    </row>
    <row r="16" spans="1:18" x14ac:dyDescent="0.25">
      <c r="A16" s="15">
        <v>41</v>
      </c>
      <c r="B16" s="16" t="s">
        <v>44</v>
      </c>
      <c r="C16" s="15">
        <v>2017</v>
      </c>
      <c r="D16" s="89">
        <v>2870582</v>
      </c>
      <c r="E16" s="29">
        <f t="shared" si="0"/>
        <v>43714.446700507775</v>
      </c>
      <c r="F16" s="89">
        <v>36119073</v>
      </c>
      <c r="G16" s="90">
        <v>1528384</v>
      </c>
      <c r="H16" s="91">
        <f t="shared" si="1"/>
        <v>34733160.553299494</v>
      </c>
      <c r="I16" s="91">
        <f t="shared" si="2"/>
        <v>1484669.5532994922</v>
      </c>
      <c r="J16" s="92">
        <f t="shared" si="5"/>
        <v>4.465374242997952E-2</v>
      </c>
      <c r="K16" s="30">
        <f t="shared" si="6"/>
        <v>0</v>
      </c>
      <c r="L16" s="92">
        <f t="shared" si="8"/>
        <v>4.2745017431431394E-2</v>
      </c>
      <c r="M16" s="30">
        <f t="shared" si="7"/>
        <v>0</v>
      </c>
      <c r="N16" s="30">
        <f t="shared" si="4"/>
        <v>0</v>
      </c>
      <c r="O16" s="65"/>
      <c r="R16" s="65"/>
    </row>
    <row r="17" spans="1:18" x14ac:dyDescent="0.25">
      <c r="A17" s="15">
        <v>42</v>
      </c>
      <c r="B17" s="16" t="s">
        <v>58</v>
      </c>
      <c r="C17" s="15">
        <v>2017</v>
      </c>
      <c r="D17" s="89">
        <v>8551700</v>
      </c>
      <c r="E17" s="29">
        <f t="shared" si="0"/>
        <v>130228.93401015177</v>
      </c>
      <c r="F17" s="89">
        <v>12236126</v>
      </c>
      <c r="G17" s="90">
        <v>53957</v>
      </c>
      <c r="H17" s="91">
        <f t="shared" si="1"/>
        <v>3608154.0659898482</v>
      </c>
      <c r="I17" s="91">
        <f t="shared" si="2"/>
        <v>-76271.934010151774</v>
      </c>
      <c r="J17" s="92">
        <f t="shared" si="5"/>
        <v>-2.0701171365675893E-2</v>
      </c>
      <c r="K17" s="30">
        <f t="shared" si="6"/>
        <v>0</v>
      </c>
      <c r="L17" s="92">
        <f t="shared" si="8"/>
        <v>-2.1138768637704388E-2</v>
      </c>
      <c r="M17" s="30">
        <f t="shared" si="7"/>
        <v>0</v>
      </c>
      <c r="N17" s="30">
        <f t="shared" si="4"/>
        <v>0</v>
      </c>
      <c r="O17" s="65"/>
      <c r="R17" s="65"/>
    </row>
    <row r="18" spans="1:18" x14ac:dyDescent="0.25">
      <c r="A18" s="15">
        <v>43</v>
      </c>
      <c r="B18" s="16" t="s">
        <v>100</v>
      </c>
      <c r="C18" s="15">
        <v>2017</v>
      </c>
      <c r="D18" s="89">
        <v>346230</v>
      </c>
      <c r="E18" s="29">
        <f t="shared" si="0"/>
        <v>5272.5380710659665</v>
      </c>
      <c r="F18" s="89">
        <v>12222536</v>
      </c>
      <c r="G18" s="90">
        <v>631198</v>
      </c>
      <c r="H18" s="91">
        <f t="shared" si="1"/>
        <v>12502231.461928934</v>
      </c>
      <c r="I18" s="91">
        <f t="shared" si="2"/>
        <v>625925.46192893409</v>
      </c>
      <c r="J18" s="92">
        <f t="shared" si="5"/>
        <v>5.2703716284249844E-2</v>
      </c>
      <c r="K18" s="30">
        <f t="shared" si="6"/>
        <v>0</v>
      </c>
      <c r="L18" s="92">
        <f t="shared" si="8"/>
        <v>5.0065099485237158E-2</v>
      </c>
      <c r="M18" s="30">
        <f t="shared" si="7"/>
        <v>0</v>
      </c>
      <c r="N18" s="30">
        <f t="shared" si="4"/>
        <v>0</v>
      </c>
      <c r="O18" s="65"/>
      <c r="R18" s="65"/>
    </row>
    <row r="19" spans="1:18" x14ac:dyDescent="0.25">
      <c r="A19" s="15">
        <v>44</v>
      </c>
      <c r="B19" s="16" t="s">
        <v>19</v>
      </c>
      <c r="C19" s="15">
        <v>2017</v>
      </c>
      <c r="D19" s="89">
        <v>2623336</v>
      </c>
      <c r="E19" s="29">
        <f t="shared" si="0"/>
        <v>39949.279187817127</v>
      </c>
      <c r="F19" s="89">
        <v>44946216</v>
      </c>
      <c r="G19" s="90">
        <v>2196252</v>
      </c>
      <c r="H19" s="91">
        <f t="shared" si="1"/>
        <v>44479182.720812187</v>
      </c>
      <c r="I19" s="91">
        <f t="shared" si="2"/>
        <v>2156302.7208121829</v>
      </c>
      <c r="J19" s="92">
        <f t="shared" si="5"/>
        <v>5.0948865502824542E-2</v>
      </c>
      <c r="K19" s="30">
        <f t="shared" si="6"/>
        <v>0</v>
      </c>
      <c r="L19" s="92">
        <f t="shared" si="8"/>
        <v>4.8478919550903318E-2</v>
      </c>
      <c r="M19" s="30">
        <f t="shared" si="7"/>
        <v>0</v>
      </c>
      <c r="N19" s="30">
        <f t="shared" si="4"/>
        <v>0</v>
      </c>
      <c r="O19" s="65"/>
      <c r="R19" s="65"/>
    </row>
    <row r="20" spans="1:18" x14ac:dyDescent="0.25">
      <c r="A20" s="15">
        <v>45</v>
      </c>
      <c r="B20" s="16" t="s">
        <v>18</v>
      </c>
      <c r="C20" s="15">
        <v>2017</v>
      </c>
      <c r="D20" s="89">
        <v>9871268</v>
      </c>
      <c r="E20" s="29">
        <f t="shared" si="0"/>
        <v>150323.87817258947</v>
      </c>
      <c r="F20" s="89">
        <v>87306564</v>
      </c>
      <c r="G20" s="90">
        <v>4463282</v>
      </c>
      <c r="H20" s="91">
        <f t="shared" si="1"/>
        <v>81748254.121827409</v>
      </c>
      <c r="I20" s="91">
        <f t="shared" si="2"/>
        <v>4312958.1218274105</v>
      </c>
      <c r="J20" s="92">
        <f t="shared" si="5"/>
        <v>5.5697573905153154E-2</v>
      </c>
      <c r="K20" s="30">
        <f t="shared" si="6"/>
        <v>0</v>
      </c>
      <c r="L20" s="92">
        <f t="shared" si="8"/>
        <v>5.2759024252675972E-2</v>
      </c>
      <c r="M20" s="30">
        <f t="shared" si="7"/>
        <v>0</v>
      </c>
      <c r="N20" s="30">
        <f t="shared" si="4"/>
        <v>0</v>
      </c>
      <c r="O20" s="65"/>
      <c r="R20" s="65"/>
    </row>
    <row r="21" spans="1:18" x14ac:dyDescent="0.25">
      <c r="A21" s="15">
        <v>46</v>
      </c>
      <c r="B21" s="16" t="s">
        <v>60</v>
      </c>
      <c r="C21" s="15">
        <v>2017</v>
      </c>
      <c r="D21" s="89">
        <v>23887</v>
      </c>
      <c r="E21" s="29">
        <f t="shared" si="0"/>
        <v>363.76142131979577</v>
      </c>
      <c r="F21" s="89">
        <v>12696823</v>
      </c>
      <c r="G21" s="90">
        <v>837272</v>
      </c>
      <c r="H21" s="91">
        <f t="shared" si="1"/>
        <v>13509844.238578681</v>
      </c>
      <c r="I21" s="91">
        <f t="shared" si="2"/>
        <v>836908.2385786802</v>
      </c>
      <c r="J21" s="92">
        <f t="shared" si="5"/>
        <v>6.6039017207905115E-2</v>
      </c>
      <c r="K21" s="30">
        <f t="shared" si="6"/>
        <v>1</v>
      </c>
      <c r="L21" s="92">
        <f t="shared" si="8"/>
        <v>6.194803017704726E-2</v>
      </c>
      <c r="M21" s="30">
        <f t="shared" si="7"/>
        <v>0</v>
      </c>
      <c r="N21" s="30">
        <f t="shared" si="4"/>
        <v>0</v>
      </c>
      <c r="O21" s="65"/>
      <c r="R21" s="65"/>
    </row>
    <row r="22" spans="1:18" x14ac:dyDescent="0.25">
      <c r="A22" s="15">
        <v>49</v>
      </c>
      <c r="B22" s="16" t="s">
        <v>29</v>
      </c>
      <c r="C22" s="15">
        <v>2017</v>
      </c>
      <c r="D22" s="89">
        <v>3060795</v>
      </c>
      <c r="E22" s="29">
        <f t="shared" si="0"/>
        <v>46611.091370558366</v>
      </c>
      <c r="F22" s="89">
        <v>10904754</v>
      </c>
      <c r="G22" s="90">
        <v>528705</v>
      </c>
      <c r="H22" s="91">
        <f t="shared" si="1"/>
        <v>8326052.9086294416</v>
      </c>
      <c r="I22" s="91">
        <f t="shared" si="2"/>
        <v>482093.90862944163</v>
      </c>
      <c r="J22" s="92">
        <f t="shared" si="5"/>
        <v>6.146053397645776E-2</v>
      </c>
      <c r="K22" s="30">
        <f t="shared" si="6"/>
        <v>0</v>
      </c>
      <c r="L22" s="92">
        <f t="shared" si="8"/>
        <v>5.790185504703927E-2</v>
      </c>
      <c r="M22" s="30">
        <f t="shared" si="7"/>
        <v>0</v>
      </c>
      <c r="N22" s="30">
        <f t="shared" si="4"/>
        <v>0</v>
      </c>
      <c r="O22" s="65"/>
      <c r="R22" s="65"/>
    </row>
    <row r="23" spans="1:18" x14ac:dyDescent="0.25">
      <c r="A23" s="15">
        <v>51</v>
      </c>
      <c r="B23" s="16" t="s">
        <v>8</v>
      </c>
      <c r="C23" s="15">
        <v>2017</v>
      </c>
      <c r="D23" s="89">
        <v>325820</v>
      </c>
      <c r="E23" s="29">
        <f t="shared" si="0"/>
        <v>4961.7258883249015</v>
      </c>
      <c r="F23" s="89">
        <v>4841355</v>
      </c>
      <c r="G23" s="90">
        <v>128445</v>
      </c>
      <c r="H23" s="91">
        <f t="shared" si="1"/>
        <v>4639018.2741116751</v>
      </c>
      <c r="I23" s="91">
        <f t="shared" si="2"/>
        <v>123483.2741116751</v>
      </c>
      <c r="J23" s="92">
        <f t="shared" si="5"/>
        <v>2.7346321999868254E-2</v>
      </c>
      <c r="K23" s="30">
        <f t="shared" si="6"/>
        <v>0</v>
      </c>
      <c r="L23" s="92">
        <f t="shared" si="8"/>
        <v>2.6618406485005901E-2</v>
      </c>
      <c r="M23" s="30">
        <f t="shared" si="7"/>
        <v>0</v>
      </c>
      <c r="N23" s="30">
        <f t="shared" si="4"/>
        <v>0</v>
      </c>
      <c r="O23" s="65"/>
      <c r="R23" s="65"/>
    </row>
    <row r="24" spans="1:18" x14ac:dyDescent="0.25">
      <c r="A24" s="15">
        <v>54</v>
      </c>
      <c r="B24" s="16" t="s">
        <v>42</v>
      </c>
      <c r="C24" s="15">
        <v>2017</v>
      </c>
      <c r="D24" s="89">
        <v>17008</v>
      </c>
      <c r="E24" s="29">
        <f t="shared" si="0"/>
        <v>259.00507614213348</v>
      </c>
      <c r="F24" s="89">
        <v>455496</v>
      </c>
      <c r="G24" s="90">
        <v>2350</v>
      </c>
      <c r="H24" s="91">
        <f t="shared" si="1"/>
        <v>440578.99492385786</v>
      </c>
      <c r="I24" s="91">
        <f t="shared" si="2"/>
        <v>2090.9949238578665</v>
      </c>
      <c r="J24" s="92">
        <f t="shared" si="5"/>
        <v>4.7686479991650094E-3</v>
      </c>
      <c r="K24" s="30">
        <f t="shared" si="6"/>
        <v>0</v>
      </c>
      <c r="L24" s="92">
        <f t="shared" si="8"/>
        <v>4.7460159198448358E-3</v>
      </c>
      <c r="M24" s="30">
        <f t="shared" si="7"/>
        <v>0</v>
      </c>
      <c r="N24" s="30">
        <f t="shared" si="4"/>
        <v>0</v>
      </c>
      <c r="O24" s="65"/>
      <c r="R24" s="65"/>
    </row>
    <row r="25" spans="1:18" x14ac:dyDescent="0.25">
      <c r="A25" s="15">
        <v>55</v>
      </c>
      <c r="B25" s="16" t="s">
        <v>21</v>
      </c>
      <c r="C25" s="15">
        <v>2017</v>
      </c>
      <c r="D25" s="89">
        <v>2266281</v>
      </c>
      <c r="E25" s="29">
        <f t="shared" si="0"/>
        <v>34511.893401015084</v>
      </c>
      <c r="F25" s="89">
        <v>40290293</v>
      </c>
      <c r="G25" s="90">
        <v>2498535</v>
      </c>
      <c r="H25" s="91">
        <f t="shared" si="1"/>
        <v>40488035.106598988</v>
      </c>
      <c r="I25" s="91">
        <f t="shared" si="2"/>
        <v>2464023.1065989849</v>
      </c>
      <c r="J25" s="92">
        <f t="shared" si="5"/>
        <v>6.4801765437034489E-2</v>
      </c>
      <c r="K25" s="30">
        <f t="shared" si="6"/>
        <v>0</v>
      </c>
      <c r="L25" s="92">
        <f t="shared" si="8"/>
        <v>6.0858055969166637E-2</v>
      </c>
      <c r="M25" s="30">
        <f t="shared" si="7"/>
        <v>0</v>
      </c>
      <c r="N25" s="30">
        <f t="shared" si="4"/>
        <v>0</v>
      </c>
      <c r="O25" s="65"/>
      <c r="R25" s="65"/>
    </row>
    <row r="26" spans="1:18" x14ac:dyDescent="0.25">
      <c r="A26" s="15">
        <v>56</v>
      </c>
      <c r="B26" s="16" t="s">
        <v>45</v>
      </c>
      <c r="C26" s="15">
        <v>2017</v>
      </c>
      <c r="D26" s="89">
        <v>9002219</v>
      </c>
      <c r="E26" s="29">
        <f t="shared" si="0"/>
        <v>137089.62944162451</v>
      </c>
      <c r="F26" s="89">
        <v>117873183</v>
      </c>
      <c r="G26" s="90">
        <v>6370203</v>
      </c>
      <c r="H26" s="91">
        <f t="shared" si="1"/>
        <v>115104077.37055838</v>
      </c>
      <c r="I26" s="91">
        <f t="shared" si="2"/>
        <v>6233113.3705583755</v>
      </c>
      <c r="J26" s="92">
        <f t="shared" si="5"/>
        <v>5.7252302556615328E-2</v>
      </c>
      <c r="K26" s="30">
        <f t="shared" si="6"/>
        <v>0</v>
      </c>
      <c r="L26" s="92">
        <f t="shared" si="8"/>
        <v>5.4151977175334168E-2</v>
      </c>
      <c r="M26" s="30">
        <f t="shared" si="7"/>
        <v>0</v>
      </c>
      <c r="N26" s="30">
        <f t="shared" si="4"/>
        <v>0</v>
      </c>
      <c r="O26" s="65"/>
      <c r="R26" s="65"/>
    </row>
    <row r="27" spans="1:18" x14ac:dyDescent="0.25">
      <c r="A27" s="15">
        <v>57</v>
      </c>
      <c r="B27" s="16" t="s">
        <v>47</v>
      </c>
      <c r="C27" s="15">
        <v>2017</v>
      </c>
      <c r="D27" s="89">
        <v>4077344</v>
      </c>
      <c r="E27" s="29">
        <f t="shared" si="0"/>
        <v>62091.532994924113</v>
      </c>
      <c r="F27" s="89">
        <v>86478222</v>
      </c>
      <c r="G27" s="90">
        <v>3898665</v>
      </c>
      <c r="H27" s="91">
        <f t="shared" si="1"/>
        <v>86237451.467005074</v>
      </c>
      <c r="I27" s="91">
        <f t="shared" si="2"/>
        <v>3836573.4670050759</v>
      </c>
      <c r="J27" s="92">
        <f t="shared" si="5"/>
        <v>4.6559861498139329E-2</v>
      </c>
      <c r="K27" s="30">
        <f t="shared" si="6"/>
        <v>0</v>
      </c>
      <c r="L27" s="92">
        <f t="shared" si="8"/>
        <v>4.4488483851740097E-2</v>
      </c>
      <c r="M27" s="30">
        <f t="shared" si="7"/>
        <v>0</v>
      </c>
      <c r="N27" s="30">
        <f t="shared" si="4"/>
        <v>0</v>
      </c>
      <c r="O27" s="65"/>
      <c r="R27" s="65"/>
    </row>
    <row r="28" spans="1:18" x14ac:dyDescent="0.25">
      <c r="A28" s="15">
        <v>59</v>
      </c>
      <c r="B28" s="16" t="s">
        <v>57</v>
      </c>
      <c r="C28" s="15">
        <v>2017</v>
      </c>
      <c r="D28" s="89">
        <v>1023</v>
      </c>
      <c r="E28" s="29">
        <f t="shared" si="0"/>
        <v>15.578680203045678</v>
      </c>
      <c r="F28" s="89">
        <v>894600</v>
      </c>
      <c r="G28" s="90">
        <v>23560</v>
      </c>
      <c r="H28" s="91">
        <f t="shared" si="1"/>
        <v>917121.42131979694</v>
      </c>
      <c r="I28" s="91">
        <f t="shared" si="2"/>
        <v>23544.421319796955</v>
      </c>
      <c r="J28" s="92">
        <f t="shared" si="5"/>
        <v>2.6348508656553329E-2</v>
      </c>
      <c r="K28" s="30">
        <f t="shared" si="6"/>
        <v>0</v>
      </c>
      <c r="L28" s="92">
        <f t="shared" si="8"/>
        <v>2.5672087438449547E-2</v>
      </c>
      <c r="M28" s="30">
        <f t="shared" si="7"/>
        <v>0</v>
      </c>
      <c r="N28" s="30">
        <f t="shared" si="4"/>
        <v>0</v>
      </c>
      <c r="O28" s="65"/>
      <c r="R28" s="65"/>
    </row>
    <row r="29" spans="1:18" x14ac:dyDescent="0.25">
      <c r="A29" s="15">
        <v>61</v>
      </c>
      <c r="B29" s="16" t="s">
        <v>37</v>
      </c>
      <c r="C29" s="15">
        <v>2017</v>
      </c>
      <c r="D29" s="89">
        <v>486688</v>
      </c>
      <c r="E29" s="29">
        <f t="shared" si="0"/>
        <v>7411.4923857867834</v>
      </c>
      <c r="F29" s="89">
        <v>4633551</v>
      </c>
      <c r="G29" s="90">
        <v>222119</v>
      </c>
      <c r="H29" s="91">
        <f t="shared" si="1"/>
        <v>4361570.507614213</v>
      </c>
      <c r="I29" s="91">
        <f t="shared" si="2"/>
        <v>214707.50761421322</v>
      </c>
      <c r="J29" s="92">
        <f t="shared" si="5"/>
        <v>5.1775886402375293E-2</v>
      </c>
      <c r="K29" s="30">
        <f t="shared" si="6"/>
        <v>0</v>
      </c>
      <c r="L29" s="92">
        <f t="shared" si="8"/>
        <v>4.9227109189083962E-2</v>
      </c>
      <c r="M29" s="30">
        <f t="shared" si="7"/>
        <v>0</v>
      </c>
      <c r="N29" s="30">
        <f t="shared" si="4"/>
        <v>0</v>
      </c>
      <c r="O29" s="65"/>
      <c r="R29" s="65"/>
    </row>
    <row r="30" spans="1:18" x14ac:dyDescent="0.25">
      <c r="A30" s="15">
        <v>62</v>
      </c>
      <c r="B30" s="16" t="s">
        <v>49</v>
      </c>
      <c r="C30" s="15">
        <v>2017</v>
      </c>
      <c r="D30" s="89">
        <v>4636837</v>
      </c>
      <c r="E30" s="29">
        <f t="shared" si="0"/>
        <v>70611.730964466929</v>
      </c>
      <c r="F30" s="89">
        <v>15445454</v>
      </c>
      <c r="G30" s="90">
        <v>573669</v>
      </c>
      <c r="H30" s="91">
        <f t="shared" si="1"/>
        <v>11311674.269035533</v>
      </c>
      <c r="I30" s="91">
        <f t="shared" si="2"/>
        <v>503057.26903553307</v>
      </c>
      <c r="J30" s="92">
        <f t="shared" si="5"/>
        <v>4.6542242086617842E-2</v>
      </c>
      <c r="K30" s="30">
        <f t="shared" si="6"/>
        <v>0</v>
      </c>
      <c r="L30" s="92">
        <f t="shared" si="8"/>
        <v>4.4472397018414607E-2</v>
      </c>
      <c r="M30" s="30">
        <f t="shared" si="7"/>
        <v>0</v>
      </c>
      <c r="N30" s="30">
        <f t="shared" si="4"/>
        <v>0</v>
      </c>
      <c r="O30" s="65"/>
      <c r="R30" s="65"/>
    </row>
    <row r="31" spans="1:18" x14ac:dyDescent="0.25">
      <c r="A31" s="15">
        <v>70</v>
      </c>
      <c r="B31" s="16" t="s">
        <v>74</v>
      </c>
      <c r="C31" s="15">
        <v>2017</v>
      </c>
      <c r="D31" s="89">
        <v>2135649</v>
      </c>
      <c r="E31" s="29">
        <f t="shared" si="0"/>
        <v>32522.573604060803</v>
      </c>
      <c r="F31" s="89">
        <v>16706603</v>
      </c>
      <c r="G31" s="90">
        <v>1256411</v>
      </c>
      <c r="H31" s="91">
        <f t="shared" si="1"/>
        <v>15794842.42639594</v>
      </c>
      <c r="I31" s="91">
        <f t="shared" si="2"/>
        <v>1223888.4263959392</v>
      </c>
      <c r="J31" s="92">
        <f t="shared" si="5"/>
        <v>8.3995078592379008E-2</v>
      </c>
      <c r="K31" s="30">
        <f t="shared" si="6"/>
        <v>1</v>
      </c>
      <c r="L31" s="92">
        <f t="shared" si="8"/>
        <v>7.748658665632574E-2</v>
      </c>
      <c r="M31" s="30">
        <f t="shared" si="7"/>
        <v>1</v>
      </c>
      <c r="N31" s="30">
        <f t="shared" si="4"/>
        <v>1</v>
      </c>
      <c r="O31" s="65"/>
      <c r="R31" s="65"/>
    </row>
    <row r="32" spans="1:18" x14ac:dyDescent="0.25">
      <c r="A32" s="15">
        <v>73</v>
      </c>
      <c r="B32" s="16" t="s">
        <v>10</v>
      </c>
      <c r="C32" s="15">
        <v>2017</v>
      </c>
      <c r="D32" s="89">
        <v>11873382</v>
      </c>
      <c r="E32" s="29">
        <f t="shared" si="0"/>
        <v>180812.92385786772</v>
      </c>
      <c r="F32" s="89">
        <v>29819953</v>
      </c>
      <c r="G32" s="90">
        <v>1690490</v>
      </c>
      <c r="H32" s="91">
        <f t="shared" si="1"/>
        <v>19456248.076142132</v>
      </c>
      <c r="I32" s="91">
        <f t="shared" si="2"/>
        <v>1509677.0761421323</v>
      </c>
      <c r="J32" s="92">
        <f t="shared" si="5"/>
        <v>8.412064210718205E-2</v>
      </c>
      <c r="K32" s="30">
        <f t="shared" si="6"/>
        <v>1</v>
      </c>
      <c r="L32" s="92">
        <f t="shared" si="8"/>
        <v>7.7593432723205569E-2</v>
      </c>
      <c r="M32" s="30">
        <f t="shared" si="7"/>
        <v>1</v>
      </c>
      <c r="N32" s="30">
        <f t="shared" si="4"/>
        <v>1</v>
      </c>
      <c r="O32" s="65"/>
      <c r="R32" s="65"/>
    </row>
    <row r="33" spans="1:18" x14ac:dyDescent="0.25">
      <c r="A33" s="15">
        <v>74</v>
      </c>
      <c r="B33" s="16" t="s">
        <v>51</v>
      </c>
      <c r="C33" s="15">
        <v>2017</v>
      </c>
      <c r="D33" s="89">
        <v>268098</v>
      </c>
      <c r="E33" s="29">
        <f t="shared" si="0"/>
        <v>4082.7106598984683</v>
      </c>
      <c r="F33" s="89">
        <v>13484489</v>
      </c>
      <c r="G33" s="90">
        <v>432532</v>
      </c>
      <c r="H33" s="91">
        <f t="shared" si="1"/>
        <v>13644840.289340101</v>
      </c>
      <c r="I33" s="91">
        <f t="shared" si="2"/>
        <v>428449.28934010153</v>
      </c>
      <c r="J33" s="92">
        <f t="shared" si="5"/>
        <v>3.2418024658933106E-2</v>
      </c>
      <c r="K33" s="30">
        <f t="shared" si="6"/>
        <v>0</v>
      </c>
      <c r="L33" s="92">
        <f t="shared" si="8"/>
        <v>3.1400095585935393E-2</v>
      </c>
      <c r="M33" s="30">
        <f t="shared" si="7"/>
        <v>0</v>
      </c>
      <c r="N33" s="30">
        <f t="shared" si="4"/>
        <v>0</v>
      </c>
      <c r="O33" s="65"/>
      <c r="R33" s="65"/>
    </row>
    <row r="34" spans="1:18" x14ac:dyDescent="0.25">
      <c r="A34" s="15">
        <v>77</v>
      </c>
      <c r="B34" s="16" t="s">
        <v>88</v>
      </c>
      <c r="C34" s="15">
        <v>2017</v>
      </c>
      <c r="D34" s="89">
        <v>215920</v>
      </c>
      <c r="E34" s="29">
        <f t="shared" si="0"/>
        <v>3288.1218274111743</v>
      </c>
      <c r="F34" s="89">
        <v>20535764</v>
      </c>
      <c r="G34" s="90">
        <v>868660</v>
      </c>
      <c r="H34" s="91">
        <f t="shared" si="1"/>
        <v>21185215.878172588</v>
      </c>
      <c r="I34" s="91">
        <f t="shared" si="2"/>
        <v>865371.87817258877</v>
      </c>
      <c r="J34" s="92">
        <f t="shared" si="5"/>
        <v>4.2587525680442662E-2</v>
      </c>
      <c r="K34" s="30">
        <f t="shared" si="6"/>
        <v>0</v>
      </c>
      <c r="L34" s="92">
        <f t="shared" si="8"/>
        <v>4.084791409013646E-2</v>
      </c>
      <c r="M34" s="30">
        <f t="shared" si="7"/>
        <v>0</v>
      </c>
      <c r="N34" s="30">
        <f t="shared" si="4"/>
        <v>0</v>
      </c>
      <c r="O34" s="65"/>
      <c r="R34" s="65"/>
    </row>
    <row r="35" spans="1:18" x14ac:dyDescent="0.25">
      <c r="A35" s="15">
        <v>81</v>
      </c>
      <c r="B35" s="16" t="s">
        <v>52</v>
      </c>
      <c r="C35" s="15">
        <v>2017</v>
      </c>
      <c r="D35" s="89">
        <v>1516154</v>
      </c>
      <c r="E35" s="29">
        <f t="shared" si="0"/>
        <v>23088.639593908563</v>
      </c>
      <c r="F35" s="89">
        <v>7106360</v>
      </c>
      <c r="G35" s="90">
        <v>380789</v>
      </c>
      <c r="H35" s="91">
        <f t="shared" si="1"/>
        <v>5947906.3604060914</v>
      </c>
      <c r="I35" s="91">
        <f t="shared" si="2"/>
        <v>357700.36040609144</v>
      </c>
      <c r="J35" s="92">
        <f t="shared" si="5"/>
        <v>6.398697300351569E-2</v>
      </c>
      <c r="K35" s="30">
        <f t="shared" si="6"/>
        <v>0</v>
      </c>
      <c r="L35" s="92">
        <f t="shared" si="8"/>
        <v>6.0138868827395185E-2</v>
      </c>
      <c r="M35" s="30">
        <f t="shared" si="7"/>
        <v>0</v>
      </c>
      <c r="N35" s="30">
        <f t="shared" si="4"/>
        <v>0</v>
      </c>
      <c r="O35" s="65"/>
      <c r="R35" s="65"/>
    </row>
    <row r="36" spans="1:18" x14ac:dyDescent="0.25">
      <c r="A36" s="15">
        <v>82</v>
      </c>
      <c r="B36" s="16" t="s">
        <v>53</v>
      </c>
      <c r="C36" s="15">
        <v>2017</v>
      </c>
      <c r="D36" s="89">
        <v>2269059</v>
      </c>
      <c r="E36" s="29">
        <f t="shared" si="0"/>
        <v>34554.197969543282</v>
      </c>
      <c r="F36" s="89">
        <v>20497797</v>
      </c>
      <c r="G36" s="90">
        <v>1255964</v>
      </c>
      <c r="H36" s="91">
        <f t="shared" si="1"/>
        <v>19450147.802030455</v>
      </c>
      <c r="I36" s="91">
        <f t="shared" si="2"/>
        <v>1221409.8020304567</v>
      </c>
      <c r="J36" s="92">
        <f t="shared" si="5"/>
        <v>6.7004627639634551E-2</v>
      </c>
      <c r="K36" s="30">
        <f t="shared" si="6"/>
        <v>1</v>
      </c>
      <c r="L36" s="92">
        <f t="shared" si="8"/>
        <v>6.2796941928788347E-2</v>
      </c>
      <c r="M36" s="30">
        <f t="shared" si="7"/>
        <v>0</v>
      </c>
      <c r="N36" s="30">
        <f t="shared" si="4"/>
        <v>0</v>
      </c>
      <c r="O36" s="65"/>
      <c r="R36" s="65"/>
    </row>
    <row r="37" spans="1:18" x14ac:dyDescent="0.25">
      <c r="A37" s="15">
        <v>83</v>
      </c>
      <c r="B37" s="16" t="s">
        <v>55</v>
      </c>
      <c r="C37" s="15">
        <v>2017</v>
      </c>
      <c r="D37" s="89">
        <v>0</v>
      </c>
      <c r="E37" s="29">
        <f t="shared" si="0"/>
        <v>0</v>
      </c>
      <c r="F37" s="89">
        <v>1971080</v>
      </c>
      <c r="G37" s="90">
        <v>45705</v>
      </c>
      <c r="H37" s="91">
        <f t="shared" si="1"/>
        <v>2016785</v>
      </c>
      <c r="I37" s="91">
        <f t="shared" si="2"/>
        <v>45705</v>
      </c>
      <c r="J37" s="92">
        <f t="shared" si="5"/>
        <v>2.3187795523266434E-2</v>
      </c>
      <c r="K37" s="30">
        <f t="shared" si="6"/>
        <v>0</v>
      </c>
      <c r="L37" s="92">
        <f t="shared" si="8"/>
        <v>2.266230659192725E-2</v>
      </c>
      <c r="M37" s="30">
        <f t="shared" si="7"/>
        <v>0</v>
      </c>
      <c r="N37" s="30">
        <f t="shared" si="4"/>
        <v>0</v>
      </c>
      <c r="O37" s="65"/>
      <c r="R37" s="65"/>
    </row>
    <row r="38" spans="1:18" x14ac:dyDescent="0.25">
      <c r="A38" s="15">
        <v>88</v>
      </c>
      <c r="B38" s="16" t="s">
        <v>59</v>
      </c>
      <c r="C38" s="15">
        <v>2017</v>
      </c>
      <c r="D38" s="89">
        <v>1606543</v>
      </c>
      <c r="E38" s="29">
        <f t="shared" si="0"/>
        <v>24465.121827411233</v>
      </c>
      <c r="F38" s="89">
        <v>13133134</v>
      </c>
      <c r="G38" s="90">
        <v>518232</v>
      </c>
      <c r="H38" s="91">
        <f t="shared" si="1"/>
        <v>12020357.878172589</v>
      </c>
      <c r="I38" s="91">
        <f t="shared" si="2"/>
        <v>493766.87817258877</v>
      </c>
      <c r="J38" s="92">
        <f t="shared" si="5"/>
        <v>4.2837199495721567E-2</v>
      </c>
      <c r="K38" s="30">
        <f t="shared" si="6"/>
        <v>0</v>
      </c>
      <c r="L38" s="92">
        <f t="shared" si="8"/>
        <v>4.1077552197443752E-2</v>
      </c>
      <c r="M38" s="30">
        <f t="shared" si="7"/>
        <v>0</v>
      </c>
      <c r="N38" s="30">
        <f t="shared" si="4"/>
        <v>0</v>
      </c>
      <c r="O38" s="65"/>
      <c r="R38" s="65"/>
    </row>
    <row r="39" spans="1:18" x14ac:dyDescent="0.25">
      <c r="A39" s="15">
        <v>93</v>
      </c>
      <c r="B39" s="16" t="s">
        <v>4</v>
      </c>
      <c r="C39" s="15">
        <v>2017</v>
      </c>
      <c r="D39" s="89">
        <v>3861</v>
      </c>
      <c r="E39" s="29">
        <f t="shared" si="0"/>
        <v>58.796954314721006</v>
      </c>
      <c r="F39" s="89">
        <v>6427679</v>
      </c>
      <c r="G39" s="90">
        <v>375255</v>
      </c>
      <c r="H39" s="91">
        <f t="shared" si="1"/>
        <v>6799014.2030456848</v>
      </c>
      <c r="I39" s="91">
        <f t="shared" si="2"/>
        <v>375196.20304568525</v>
      </c>
      <c r="J39" s="92">
        <f t="shared" si="5"/>
        <v>5.8407041271356888E-2</v>
      </c>
      <c r="K39" s="30">
        <f t="shared" si="6"/>
        <v>0</v>
      </c>
      <c r="L39" s="92">
        <f t="shared" si="8"/>
        <v>5.5183912232101597E-2</v>
      </c>
      <c r="M39" s="30">
        <f t="shared" si="7"/>
        <v>0</v>
      </c>
      <c r="N39" s="30">
        <f t="shared" si="4"/>
        <v>0</v>
      </c>
      <c r="O39" s="65"/>
      <c r="R39" s="65"/>
    </row>
    <row r="40" spans="1:18" x14ac:dyDescent="0.25">
      <c r="A40" s="15">
        <v>95</v>
      </c>
      <c r="B40" s="16" t="s">
        <v>30</v>
      </c>
      <c r="C40" s="15">
        <v>2017</v>
      </c>
      <c r="D40" s="89">
        <v>39971</v>
      </c>
      <c r="E40" s="29">
        <f t="shared" si="0"/>
        <v>608.69543147207878</v>
      </c>
      <c r="F40" s="89">
        <v>3346441</v>
      </c>
      <c r="G40" s="90">
        <v>273495</v>
      </c>
      <c r="H40" s="91">
        <f t="shared" si="1"/>
        <v>3579356.3045685277</v>
      </c>
      <c r="I40" s="91">
        <f t="shared" si="2"/>
        <v>272886.30456852791</v>
      </c>
      <c r="J40" s="92">
        <f t="shared" si="5"/>
        <v>8.2531008770237724E-2</v>
      </c>
      <c r="K40" s="30">
        <f t="shared" si="6"/>
        <v>1</v>
      </c>
      <c r="L40" s="92">
        <f t="shared" si="8"/>
        <v>7.623893274336177E-2</v>
      </c>
      <c r="M40" s="30">
        <f t="shared" si="7"/>
        <v>1</v>
      </c>
      <c r="N40" s="30">
        <f t="shared" si="4"/>
        <v>1</v>
      </c>
      <c r="O40" s="65"/>
      <c r="R40" s="65"/>
    </row>
    <row r="41" spans="1:18" x14ac:dyDescent="0.25">
      <c r="A41" s="15">
        <v>96</v>
      </c>
      <c r="B41" s="16" t="s">
        <v>84</v>
      </c>
      <c r="C41" s="15">
        <v>2017</v>
      </c>
      <c r="D41" s="89">
        <v>833</v>
      </c>
      <c r="E41" s="29">
        <f t="shared" si="0"/>
        <v>12.685279187817287</v>
      </c>
      <c r="F41" s="89">
        <v>13777426</v>
      </c>
      <c r="G41" s="90">
        <v>370256</v>
      </c>
      <c r="H41" s="91">
        <f t="shared" si="1"/>
        <v>14146836.314720811</v>
      </c>
      <c r="I41" s="91">
        <f t="shared" si="2"/>
        <v>370243.3147208122</v>
      </c>
      <c r="J41" s="92">
        <f t="shared" si="5"/>
        <v>2.6874809665990148E-2</v>
      </c>
      <c r="K41" s="30">
        <f t="shared" si="6"/>
        <v>0</v>
      </c>
      <c r="L41" s="92">
        <f t="shared" si="8"/>
        <v>2.6171456747226738E-2</v>
      </c>
      <c r="M41" s="30">
        <f t="shared" si="7"/>
        <v>0</v>
      </c>
      <c r="N41" s="30">
        <f t="shared" si="4"/>
        <v>0</v>
      </c>
      <c r="O41" s="65"/>
      <c r="R41" s="65"/>
    </row>
    <row r="42" spans="1:18" x14ac:dyDescent="0.25">
      <c r="A42" s="15">
        <v>98</v>
      </c>
      <c r="B42" s="16" t="s">
        <v>187</v>
      </c>
      <c r="C42" s="15">
        <v>2017</v>
      </c>
      <c r="D42" s="89">
        <v>5695306</v>
      </c>
      <c r="E42" s="29">
        <f t="shared" si="0"/>
        <v>86730.548223350197</v>
      </c>
      <c r="F42" s="89">
        <v>14692658</v>
      </c>
      <c r="G42" s="90">
        <v>542486</v>
      </c>
      <c r="H42" s="91">
        <f t="shared" si="1"/>
        <v>9453107.4517766498</v>
      </c>
      <c r="I42" s="91">
        <f t="shared" si="2"/>
        <v>455755.4517766498</v>
      </c>
      <c r="J42" s="92">
        <f t="shared" si="5"/>
        <v>5.0654398291480628E-2</v>
      </c>
      <c r="K42" s="30">
        <f t="shared" si="6"/>
        <v>0</v>
      </c>
      <c r="L42" s="92">
        <f t="shared" si="8"/>
        <v>4.8212236463153028E-2</v>
      </c>
      <c r="M42" s="30">
        <f t="shared" si="7"/>
        <v>0</v>
      </c>
      <c r="N42" s="30">
        <f t="shared" si="4"/>
        <v>0</v>
      </c>
      <c r="O42" s="65"/>
      <c r="R42" s="65"/>
    </row>
    <row r="43" spans="1:18" x14ac:dyDescent="0.25">
      <c r="A43" s="15">
        <v>100</v>
      </c>
      <c r="B43" s="16" t="s">
        <v>43</v>
      </c>
      <c r="C43" s="15">
        <v>2017</v>
      </c>
      <c r="D43" s="89">
        <v>857217</v>
      </c>
      <c r="E43" s="29">
        <f t="shared" si="0"/>
        <v>13054.065989847761</v>
      </c>
      <c r="F43" s="89">
        <v>13904918</v>
      </c>
      <c r="G43" s="90">
        <v>762096</v>
      </c>
      <c r="H43" s="91">
        <f t="shared" si="1"/>
        <v>13796742.934010152</v>
      </c>
      <c r="I43" s="91">
        <f t="shared" si="2"/>
        <v>749041.93401015224</v>
      </c>
      <c r="J43" s="92">
        <f t="shared" si="5"/>
        <v>5.740796282886558E-2</v>
      </c>
      <c r="K43" s="30">
        <f t="shared" si="6"/>
        <v>0</v>
      </c>
      <c r="L43" s="92">
        <f t="shared" si="8"/>
        <v>5.4291214788361374E-2</v>
      </c>
      <c r="M43" s="30">
        <f t="shared" si="7"/>
        <v>0</v>
      </c>
      <c r="N43" s="30">
        <f t="shared" si="4"/>
        <v>0</v>
      </c>
      <c r="O43" s="65"/>
      <c r="R43" s="65"/>
    </row>
    <row r="44" spans="1:18" x14ac:dyDescent="0.25">
      <c r="A44" s="15">
        <v>101</v>
      </c>
      <c r="B44" s="16" t="s">
        <v>101</v>
      </c>
      <c r="C44" s="15">
        <v>2017</v>
      </c>
      <c r="D44" s="89">
        <v>5864456</v>
      </c>
      <c r="E44" s="29">
        <f t="shared" si="0"/>
        <v>89306.436548223719</v>
      </c>
      <c r="F44" s="89">
        <v>17497075</v>
      </c>
      <c r="G44" s="90">
        <v>402843</v>
      </c>
      <c r="H44" s="91">
        <f t="shared" si="1"/>
        <v>11946155.563451776</v>
      </c>
      <c r="I44" s="91">
        <f t="shared" si="2"/>
        <v>313536.56345177628</v>
      </c>
      <c r="J44" s="92">
        <f t="shared" si="5"/>
        <v>2.6953222094850376E-2</v>
      </c>
      <c r="K44" s="30">
        <f t="shared" si="6"/>
        <v>0</v>
      </c>
      <c r="L44" s="92">
        <f t="shared" si="8"/>
        <v>2.6245812871465872E-2</v>
      </c>
      <c r="M44" s="30">
        <f t="shared" si="7"/>
        <v>0</v>
      </c>
      <c r="N44" s="30">
        <f t="shared" si="4"/>
        <v>0</v>
      </c>
      <c r="O44" s="65"/>
      <c r="R44" s="65"/>
    </row>
    <row r="45" spans="1:18" x14ac:dyDescent="0.25">
      <c r="A45" s="15">
        <v>105</v>
      </c>
      <c r="B45" s="16" t="s">
        <v>61</v>
      </c>
      <c r="C45" s="15">
        <v>2017</v>
      </c>
      <c r="D45" s="89">
        <v>3387</v>
      </c>
      <c r="E45" s="29">
        <f t="shared" si="0"/>
        <v>51.578680203045678</v>
      </c>
      <c r="F45" s="89">
        <v>95101</v>
      </c>
      <c r="G45" s="90">
        <v>7493</v>
      </c>
      <c r="H45" s="91">
        <f t="shared" si="1"/>
        <v>99155.421319796951</v>
      </c>
      <c r="I45" s="91">
        <f t="shared" si="2"/>
        <v>7441.4213197969548</v>
      </c>
      <c r="J45" s="92">
        <f t="shared" si="5"/>
        <v>8.1137245347460085E-2</v>
      </c>
      <c r="K45" s="30">
        <f t="shared" si="6"/>
        <v>1</v>
      </c>
      <c r="L45" s="92">
        <f t="shared" si="8"/>
        <v>7.5048053053970859E-2</v>
      </c>
      <c r="M45" s="30">
        <f t="shared" si="7"/>
        <v>1</v>
      </c>
      <c r="N45" s="30">
        <f t="shared" si="4"/>
        <v>0</v>
      </c>
      <c r="O45" s="65"/>
      <c r="R45" s="65"/>
    </row>
    <row r="46" spans="1:18" x14ac:dyDescent="0.25">
      <c r="A46" s="15">
        <v>107</v>
      </c>
      <c r="B46" s="16" t="s">
        <v>64</v>
      </c>
      <c r="C46" s="15">
        <v>2017</v>
      </c>
      <c r="D46" s="89">
        <v>0</v>
      </c>
      <c r="E46" s="29">
        <f t="shared" si="0"/>
        <v>0</v>
      </c>
      <c r="F46" s="89">
        <v>3868162</v>
      </c>
      <c r="G46" s="90">
        <v>264196</v>
      </c>
      <c r="H46" s="91">
        <f t="shared" si="1"/>
        <v>4132358</v>
      </c>
      <c r="I46" s="91">
        <f t="shared" si="2"/>
        <v>264196</v>
      </c>
      <c r="J46" s="92">
        <f t="shared" si="5"/>
        <v>6.830013841198998E-2</v>
      </c>
      <c r="K46" s="30">
        <f t="shared" si="6"/>
        <v>1</v>
      </c>
      <c r="L46" s="92">
        <f t="shared" si="8"/>
        <v>6.3933473334110938E-2</v>
      </c>
      <c r="M46" s="30">
        <f t="shared" si="7"/>
        <v>0</v>
      </c>
      <c r="N46" s="30">
        <f t="shared" si="4"/>
        <v>0</v>
      </c>
      <c r="O46" s="65"/>
      <c r="R46" s="65"/>
    </row>
    <row r="47" spans="1:18" x14ac:dyDescent="0.25">
      <c r="A47" s="15">
        <v>108</v>
      </c>
      <c r="B47" s="16" t="s">
        <v>63</v>
      </c>
      <c r="C47" s="15">
        <v>2017</v>
      </c>
      <c r="D47" s="89">
        <v>3180737</v>
      </c>
      <c r="E47" s="29">
        <f t="shared" si="0"/>
        <v>48437.619289339986</v>
      </c>
      <c r="F47" s="89">
        <v>23751206</v>
      </c>
      <c r="G47" s="90">
        <v>647137</v>
      </c>
      <c r="H47" s="91">
        <f t="shared" si="1"/>
        <v>21169168.380710661</v>
      </c>
      <c r="I47" s="91">
        <f t="shared" si="2"/>
        <v>598699.38071066001</v>
      </c>
      <c r="J47" s="92">
        <f t="shared" si="5"/>
        <v>2.9104799735516971E-2</v>
      </c>
      <c r="K47" s="30">
        <f t="shared" si="6"/>
        <v>0</v>
      </c>
      <c r="L47" s="92">
        <f t="shared" si="8"/>
        <v>2.8281667467683552E-2</v>
      </c>
      <c r="M47" s="30">
        <f t="shared" si="7"/>
        <v>0</v>
      </c>
      <c r="N47" s="30">
        <f t="shared" si="4"/>
        <v>0</v>
      </c>
      <c r="O47" s="65"/>
      <c r="R47" s="65"/>
    </row>
    <row r="48" spans="1:18" x14ac:dyDescent="0.25">
      <c r="A48" s="15">
        <v>114</v>
      </c>
      <c r="B48" s="16" t="s">
        <v>36</v>
      </c>
      <c r="C48" s="15">
        <v>2017</v>
      </c>
      <c r="D48" s="89">
        <v>1703399</v>
      </c>
      <c r="E48" s="29">
        <f t="shared" si="0"/>
        <v>25940.086294416338</v>
      </c>
      <c r="F48" s="89">
        <v>7327377</v>
      </c>
      <c r="G48" s="90">
        <v>137860</v>
      </c>
      <c r="H48" s="91">
        <f t="shared" si="1"/>
        <v>5735897.9137055837</v>
      </c>
      <c r="I48" s="91">
        <f t="shared" si="2"/>
        <v>111919.91370558366</v>
      </c>
      <c r="J48" s="92">
        <f t="shared" si="5"/>
        <v>1.9900489245438666E-2</v>
      </c>
      <c r="K48" s="30">
        <f t="shared" si="6"/>
        <v>0</v>
      </c>
      <c r="L48" s="92">
        <f t="shared" si="8"/>
        <v>1.9512187174419153E-2</v>
      </c>
      <c r="M48" s="30">
        <f t="shared" si="7"/>
        <v>0</v>
      </c>
      <c r="N48" s="30">
        <f t="shared" si="4"/>
        <v>0</v>
      </c>
      <c r="O48" s="65"/>
      <c r="R48" s="65"/>
    </row>
    <row r="49" spans="1:18" x14ac:dyDescent="0.25">
      <c r="A49" s="15">
        <v>115</v>
      </c>
      <c r="B49" s="16" t="s">
        <v>65</v>
      </c>
      <c r="C49" s="15">
        <v>2017</v>
      </c>
      <c r="D49" s="89">
        <v>1269639</v>
      </c>
      <c r="E49" s="29">
        <f t="shared" si="0"/>
        <v>19334.604060913669</v>
      </c>
      <c r="F49" s="89">
        <v>16633428</v>
      </c>
      <c r="G49" s="90">
        <v>881760</v>
      </c>
      <c r="H49" s="91">
        <f t="shared" si="1"/>
        <v>16226214.395939086</v>
      </c>
      <c r="I49" s="91">
        <f t="shared" si="2"/>
        <v>862425.39593908633</v>
      </c>
      <c r="J49" s="92">
        <f t="shared" si="5"/>
        <v>5.6133639686088262E-2</v>
      </c>
      <c r="K49" s="30">
        <f t="shared" si="6"/>
        <v>0</v>
      </c>
      <c r="L49" s="92">
        <f t="shared" si="8"/>
        <v>5.3150129469195506E-2</v>
      </c>
      <c r="M49" s="30">
        <f t="shared" si="7"/>
        <v>0</v>
      </c>
      <c r="N49" s="30">
        <f t="shared" si="4"/>
        <v>0</v>
      </c>
      <c r="O49" s="65"/>
      <c r="R49" s="65"/>
    </row>
    <row r="50" spans="1:18" x14ac:dyDescent="0.25">
      <c r="A50" s="15">
        <v>117</v>
      </c>
      <c r="B50" s="16" t="s">
        <v>38</v>
      </c>
      <c r="C50" s="15">
        <v>2017</v>
      </c>
      <c r="D50" s="89">
        <v>5906</v>
      </c>
      <c r="E50" s="29">
        <f t="shared" si="0"/>
        <v>89.939086294416484</v>
      </c>
      <c r="F50" s="89">
        <v>13190657</v>
      </c>
      <c r="G50" s="90">
        <v>849344</v>
      </c>
      <c r="H50" s="91">
        <f t="shared" si="1"/>
        <v>14034005.060913706</v>
      </c>
      <c r="I50" s="91">
        <f t="shared" si="2"/>
        <v>849254.06091370562</v>
      </c>
      <c r="J50" s="92">
        <f t="shared" si="5"/>
        <v>6.4411839170395072E-2</v>
      </c>
      <c r="K50" s="30">
        <f t="shared" si="6"/>
        <v>0</v>
      </c>
      <c r="L50" s="92">
        <f t="shared" si="8"/>
        <v>6.051401985588379E-2</v>
      </c>
      <c r="M50" s="30">
        <f t="shared" si="7"/>
        <v>0</v>
      </c>
      <c r="N50" s="30">
        <f t="shared" si="4"/>
        <v>0</v>
      </c>
      <c r="O50" s="65"/>
      <c r="R50" s="65"/>
    </row>
    <row r="51" spans="1:18" x14ac:dyDescent="0.25">
      <c r="A51" s="15">
        <v>119</v>
      </c>
      <c r="B51" s="16" t="s">
        <v>67</v>
      </c>
      <c r="C51" s="15">
        <v>2017</v>
      </c>
      <c r="D51" s="89">
        <v>32514</v>
      </c>
      <c r="E51" s="29">
        <f t="shared" si="0"/>
        <v>495.13705583756382</v>
      </c>
      <c r="F51" s="89">
        <v>16725564</v>
      </c>
      <c r="G51" s="90">
        <v>811573</v>
      </c>
      <c r="H51" s="91">
        <f t="shared" si="1"/>
        <v>17504127.862944163</v>
      </c>
      <c r="I51" s="91">
        <f t="shared" si="2"/>
        <v>811077.86294416245</v>
      </c>
      <c r="J51" s="92">
        <f t="shared" si="5"/>
        <v>4.8587757356754004E-2</v>
      </c>
      <c r="K51" s="30">
        <f t="shared" si="6"/>
        <v>0</v>
      </c>
      <c r="L51" s="92">
        <f t="shared" si="8"/>
        <v>4.6336376727525837E-2</v>
      </c>
      <c r="M51" s="30">
        <f t="shared" si="7"/>
        <v>0</v>
      </c>
      <c r="N51" s="30">
        <f t="shared" si="4"/>
        <v>0</v>
      </c>
      <c r="O51" s="65"/>
      <c r="R51" s="65"/>
    </row>
    <row r="52" spans="1:18" x14ac:dyDescent="0.25">
      <c r="A52" s="15">
        <v>120</v>
      </c>
      <c r="B52" s="16" t="s">
        <v>69</v>
      </c>
      <c r="C52" s="15">
        <v>2017</v>
      </c>
      <c r="D52" s="89">
        <v>6654822</v>
      </c>
      <c r="E52" s="29">
        <f t="shared" si="0"/>
        <v>101342.46700507589</v>
      </c>
      <c r="F52" s="89">
        <v>40720489</v>
      </c>
      <c r="G52" s="90">
        <v>1374380</v>
      </c>
      <c r="H52" s="91">
        <f t="shared" si="1"/>
        <v>35338704.532994926</v>
      </c>
      <c r="I52" s="91">
        <f t="shared" si="2"/>
        <v>1273037.5329949241</v>
      </c>
      <c r="J52" s="92">
        <f t="shared" si="5"/>
        <v>3.737010442199544E-2</v>
      </c>
      <c r="K52" s="30">
        <f t="shared" si="6"/>
        <v>0</v>
      </c>
      <c r="L52" s="92">
        <f t="shared" si="8"/>
        <v>3.6023887966983019E-2</v>
      </c>
      <c r="M52" s="30">
        <f t="shared" si="7"/>
        <v>0</v>
      </c>
      <c r="N52" s="30">
        <f t="shared" si="4"/>
        <v>0</v>
      </c>
      <c r="O52" s="65"/>
      <c r="R52" s="65"/>
    </row>
    <row r="53" spans="1:18" x14ac:dyDescent="0.25">
      <c r="A53" s="15">
        <v>121</v>
      </c>
      <c r="B53" s="16" t="s">
        <v>95</v>
      </c>
      <c r="C53" s="15">
        <v>2017</v>
      </c>
      <c r="D53" s="89">
        <v>0</v>
      </c>
      <c r="E53" s="29">
        <f t="shared" si="0"/>
        <v>0</v>
      </c>
      <c r="F53" s="89">
        <v>6727740</v>
      </c>
      <c r="G53" s="90">
        <v>603348</v>
      </c>
      <c r="H53" s="91">
        <f t="shared" si="1"/>
        <v>7331088</v>
      </c>
      <c r="I53" s="91">
        <f t="shared" si="2"/>
        <v>603348</v>
      </c>
      <c r="J53" s="92">
        <f t="shared" si="5"/>
        <v>8.9680635696385416E-2</v>
      </c>
      <c r="K53" s="30">
        <f t="shared" si="6"/>
        <v>1</v>
      </c>
      <c r="L53" s="92">
        <f t="shared" si="8"/>
        <v>8.2299926013710376E-2</v>
      </c>
      <c r="M53" s="30">
        <f t="shared" si="7"/>
        <v>1</v>
      </c>
      <c r="N53" s="30">
        <f t="shared" si="4"/>
        <v>1</v>
      </c>
      <c r="O53" s="65"/>
      <c r="R53" s="65"/>
    </row>
    <row r="54" spans="1:18" x14ac:dyDescent="0.25">
      <c r="A54" s="15">
        <v>123</v>
      </c>
      <c r="B54" s="16" t="s">
        <v>188</v>
      </c>
      <c r="C54" s="15">
        <v>2017</v>
      </c>
      <c r="D54" s="89">
        <v>4618</v>
      </c>
      <c r="E54" s="29">
        <f t="shared" si="0"/>
        <v>70.324873096446936</v>
      </c>
      <c r="F54" s="89">
        <v>172734</v>
      </c>
      <c r="G54" s="90">
        <v>13257</v>
      </c>
      <c r="H54" s="91">
        <f t="shared" si="1"/>
        <v>181302.67512690354</v>
      </c>
      <c r="I54" s="91">
        <f t="shared" si="2"/>
        <v>13186.675126903552</v>
      </c>
      <c r="J54" s="92">
        <f t="shared" si="5"/>
        <v>7.8437954310735164E-2</v>
      </c>
      <c r="K54" s="30">
        <f t="shared" si="6"/>
        <v>1</v>
      </c>
      <c r="L54" s="92">
        <f t="shared" si="8"/>
        <v>7.2732931919915061E-2</v>
      </c>
      <c r="M54" s="30">
        <f t="shared" si="7"/>
        <v>1</v>
      </c>
      <c r="N54" s="30">
        <f t="shared" si="4"/>
        <v>1</v>
      </c>
      <c r="O54" s="65"/>
      <c r="R54" s="65"/>
    </row>
    <row r="55" spans="1:18" x14ac:dyDescent="0.25">
      <c r="A55" s="15">
        <v>126</v>
      </c>
      <c r="B55" s="16" t="s">
        <v>71</v>
      </c>
      <c r="C55" s="15">
        <v>2017</v>
      </c>
      <c r="D55" s="89">
        <v>565101</v>
      </c>
      <c r="E55" s="29">
        <f t="shared" si="0"/>
        <v>8605.5989847715246</v>
      </c>
      <c r="F55" s="89">
        <v>23977058</v>
      </c>
      <c r="G55" s="90">
        <v>366221</v>
      </c>
      <c r="H55" s="91">
        <f t="shared" si="1"/>
        <v>23769572.40101523</v>
      </c>
      <c r="I55" s="91">
        <f t="shared" si="2"/>
        <v>357615.40101522848</v>
      </c>
      <c r="J55" s="92">
        <f t="shared" si="5"/>
        <v>1.5274904230143105E-2</v>
      </c>
      <c r="K55" s="30">
        <f t="shared" si="6"/>
        <v>0</v>
      </c>
      <c r="L55" s="92">
        <f t="shared" si="8"/>
        <v>1.50450918923537E-2</v>
      </c>
      <c r="M55" s="30">
        <f>IF($L55&gt;=6.5%,1,0)</f>
        <v>0</v>
      </c>
      <c r="N55" s="30">
        <f t="shared" si="4"/>
        <v>0</v>
      </c>
      <c r="O55" s="65"/>
      <c r="R55" s="65"/>
    </row>
    <row r="56" spans="1:18" x14ac:dyDescent="0.25">
      <c r="A56" s="15">
        <v>127</v>
      </c>
      <c r="B56" s="16" t="s">
        <v>73</v>
      </c>
      <c r="C56" s="15">
        <v>2017</v>
      </c>
      <c r="D56" s="89">
        <v>2979100</v>
      </c>
      <c r="E56" s="29">
        <f t="shared" si="0"/>
        <v>45367.005076142028</v>
      </c>
      <c r="F56" s="89">
        <v>45688514</v>
      </c>
      <c r="G56" s="90">
        <v>868841</v>
      </c>
      <c r="H56" s="91">
        <f t="shared" si="1"/>
        <v>43532887.99492386</v>
      </c>
      <c r="I56" s="91">
        <f t="shared" si="2"/>
        <v>823473.99492385797</v>
      </c>
      <c r="J56" s="92">
        <f t="shared" si="5"/>
        <v>1.9280854448713764E-2</v>
      </c>
      <c r="K56" s="30">
        <f t="shared" si="6"/>
        <v>0</v>
      </c>
      <c r="L56" s="92">
        <f t="shared" si="8"/>
        <v>1.8916135199205687E-2</v>
      </c>
      <c r="M56" s="30">
        <f t="shared" si="7"/>
        <v>0</v>
      </c>
      <c r="N56" s="30">
        <f t="shared" si="4"/>
        <v>0</v>
      </c>
      <c r="O56" s="65"/>
      <c r="R56" s="65"/>
    </row>
    <row r="57" spans="1:18" x14ac:dyDescent="0.25">
      <c r="A57" s="15">
        <v>130</v>
      </c>
      <c r="B57" s="16" t="s">
        <v>94</v>
      </c>
      <c r="C57" s="15">
        <v>2017</v>
      </c>
      <c r="D57" s="89">
        <v>1833580</v>
      </c>
      <c r="E57" s="29">
        <f t="shared" si="0"/>
        <v>27922.538071065908</v>
      </c>
      <c r="F57" s="89">
        <v>28111471</v>
      </c>
      <c r="G57" s="90">
        <v>1212766</v>
      </c>
      <c r="H57" s="91">
        <f t="shared" si="1"/>
        <v>27462734.461928934</v>
      </c>
      <c r="I57" s="91">
        <f t="shared" si="2"/>
        <v>1184843.4619289341</v>
      </c>
      <c r="J57" s="92">
        <f t="shared" si="5"/>
        <v>4.5088986095913636E-2</v>
      </c>
      <c r="K57" s="30">
        <f t="shared" si="6"/>
        <v>0</v>
      </c>
      <c r="L57" s="92">
        <f t="shared" si="8"/>
        <v>4.3143681251823635E-2</v>
      </c>
      <c r="M57" s="30">
        <f t="shared" si="7"/>
        <v>0</v>
      </c>
      <c r="N57" s="30">
        <f t="shared" si="4"/>
        <v>0</v>
      </c>
      <c r="O57" s="65"/>
      <c r="R57" s="65"/>
    </row>
    <row r="58" spans="1:18" x14ac:dyDescent="0.25">
      <c r="A58" s="15">
        <v>131</v>
      </c>
      <c r="B58" s="16" t="s">
        <v>93</v>
      </c>
      <c r="C58" s="15">
        <v>2017</v>
      </c>
      <c r="D58" s="89">
        <v>184305</v>
      </c>
      <c r="E58" s="29">
        <f t="shared" si="0"/>
        <v>2806.6751269035449</v>
      </c>
      <c r="F58" s="89">
        <v>4056841</v>
      </c>
      <c r="G58" s="90">
        <v>206660</v>
      </c>
      <c r="H58" s="91">
        <f t="shared" si="1"/>
        <v>4076389.3248730963</v>
      </c>
      <c r="I58" s="91">
        <f t="shared" si="2"/>
        <v>203853.32487309646</v>
      </c>
      <c r="J58" s="92">
        <f t="shared" si="5"/>
        <v>5.2640782389911017E-2</v>
      </c>
      <c r="K58" s="30">
        <f t="shared" si="6"/>
        <v>0</v>
      </c>
      <c r="L58" s="92">
        <f t="shared" si="8"/>
        <v>5.0008306034272795E-2</v>
      </c>
      <c r="M58" s="30">
        <f t="shared" si="7"/>
        <v>0</v>
      </c>
      <c r="N58" s="30">
        <f t="shared" si="4"/>
        <v>0</v>
      </c>
      <c r="O58" s="65"/>
      <c r="R58" s="65"/>
    </row>
    <row r="59" spans="1:18" x14ac:dyDescent="0.25">
      <c r="A59" s="15">
        <v>134</v>
      </c>
      <c r="B59" s="16" t="s">
        <v>75</v>
      </c>
      <c r="C59" s="15">
        <v>2017</v>
      </c>
      <c r="D59" s="89">
        <v>7218497</v>
      </c>
      <c r="E59" s="29">
        <f t="shared" si="0"/>
        <v>109926.35025380738</v>
      </c>
      <c r="F59" s="89">
        <v>62468319</v>
      </c>
      <c r="G59" s="90">
        <v>3879854</v>
      </c>
      <c r="H59" s="91">
        <f t="shared" si="1"/>
        <v>59019749.649746194</v>
      </c>
      <c r="I59" s="91">
        <f t="shared" si="2"/>
        <v>3769927.6497461926</v>
      </c>
      <c r="J59" s="92">
        <f t="shared" si="5"/>
        <v>6.8234204442254906E-2</v>
      </c>
      <c r="K59" s="30">
        <f t="shared" si="6"/>
        <v>1</v>
      </c>
      <c r="L59" s="92">
        <f t="shared" si="8"/>
        <v>6.387569706952162E-2</v>
      </c>
      <c r="M59" s="30">
        <f t="shared" si="7"/>
        <v>0</v>
      </c>
      <c r="N59" s="30">
        <f t="shared" si="4"/>
        <v>0</v>
      </c>
      <c r="O59" s="65"/>
      <c r="R59" s="65"/>
    </row>
    <row r="60" spans="1:18" x14ac:dyDescent="0.25">
      <c r="A60" s="15">
        <v>135</v>
      </c>
      <c r="B60" s="16" t="s">
        <v>70</v>
      </c>
      <c r="C60" s="15">
        <v>2017</v>
      </c>
      <c r="D60" s="89">
        <v>4967</v>
      </c>
      <c r="E60" s="29">
        <f t="shared" si="0"/>
        <v>75.639593908629649</v>
      </c>
      <c r="F60" s="89">
        <v>37233657</v>
      </c>
      <c r="G60" s="90">
        <v>2032029</v>
      </c>
      <c r="H60" s="91">
        <f t="shared" si="1"/>
        <v>39260643.360406093</v>
      </c>
      <c r="I60" s="91">
        <f t="shared" si="2"/>
        <v>2031953.3604060914</v>
      </c>
      <c r="J60" s="92">
        <f t="shared" si="5"/>
        <v>5.4580307832644434E-2</v>
      </c>
      <c r="K60" s="30">
        <f t="shared" si="6"/>
        <v>0</v>
      </c>
      <c r="L60" s="92">
        <f t="shared" si="8"/>
        <v>5.1755477915965409E-2</v>
      </c>
      <c r="M60" s="30">
        <f t="shared" si="7"/>
        <v>0</v>
      </c>
      <c r="N60" s="30">
        <f t="shared" si="4"/>
        <v>0</v>
      </c>
      <c r="O60" s="65"/>
      <c r="R60" s="65"/>
    </row>
    <row r="61" spans="1:18" x14ac:dyDescent="0.25">
      <c r="A61" s="15">
        <v>136</v>
      </c>
      <c r="B61" s="16" t="s">
        <v>96</v>
      </c>
      <c r="C61" s="15">
        <v>2017</v>
      </c>
      <c r="D61" s="89">
        <v>852317</v>
      </c>
      <c r="E61" s="29">
        <f t="shared" si="0"/>
        <v>12979.446700507659</v>
      </c>
      <c r="F61" s="89">
        <v>14363454</v>
      </c>
      <c r="G61" s="90">
        <v>193109</v>
      </c>
      <c r="H61" s="91">
        <f t="shared" si="1"/>
        <v>13691266.553299492</v>
      </c>
      <c r="I61" s="91">
        <f t="shared" si="2"/>
        <v>180129.55329949234</v>
      </c>
      <c r="J61" s="92">
        <f t="shared" si="5"/>
        <v>1.3331931524304161E-2</v>
      </c>
      <c r="K61" s="30">
        <f t="shared" si="6"/>
        <v>0</v>
      </c>
      <c r="L61" s="92">
        <f t="shared" si="8"/>
        <v>1.3156529572940239E-2</v>
      </c>
      <c r="M61" s="30">
        <f t="shared" si="7"/>
        <v>0</v>
      </c>
      <c r="N61" s="30">
        <f t="shared" si="4"/>
        <v>0</v>
      </c>
      <c r="O61" s="65"/>
      <c r="R61" s="65"/>
    </row>
    <row r="62" spans="1:18" x14ac:dyDescent="0.25">
      <c r="A62" s="15">
        <v>137</v>
      </c>
      <c r="B62" s="16" t="s">
        <v>77</v>
      </c>
      <c r="C62" s="15">
        <v>2017</v>
      </c>
      <c r="D62" s="89">
        <v>0</v>
      </c>
      <c r="E62" s="29">
        <f t="shared" si="0"/>
        <v>0</v>
      </c>
      <c r="F62" s="89">
        <v>4633922</v>
      </c>
      <c r="G62" s="90">
        <v>71409</v>
      </c>
      <c r="H62" s="91">
        <f t="shared" si="1"/>
        <v>4705331</v>
      </c>
      <c r="I62" s="91">
        <f t="shared" si="2"/>
        <v>71409</v>
      </c>
      <c r="J62" s="92">
        <f t="shared" si="5"/>
        <v>1.5410056535263218E-2</v>
      </c>
      <c r="K62" s="30">
        <f t="shared" si="6"/>
        <v>0</v>
      </c>
      <c r="L62" s="92">
        <f t="shared" si="8"/>
        <v>1.5176190580428879E-2</v>
      </c>
      <c r="M62" s="30">
        <f t="shared" si="7"/>
        <v>0</v>
      </c>
      <c r="N62" s="30">
        <f t="shared" si="4"/>
        <v>0</v>
      </c>
      <c r="O62" s="65"/>
      <c r="R62" s="65"/>
    </row>
    <row r="63" spans="1:18" x14ac:dyDescent="0.25">
      <c r="A63" s="15">
        <v>138</v>
      </c>
      <c r="B63" s="16" t="s">
        <v>97</v>
      </c>
      <c r="C63" s="15">
        <v>2017</v>
      </c>
      <c r="D63" s="89">
        <v>952026</v>
      </c>
      <c r="E63" s="29">
        <f t="shared" si="0"/>
        <v>14497.857868020306</v>
      </c>
      <c r="F63" s="89">
        <v>36939991</v>
      </c>
      <c r="G63" s="90">
        <v>2413079</v>
      </c>
      <c r="H63" s="91">
        <f t="shared" si="1"/>
        <v>38386546.142131977</v>
      </c>
      <c r="I63" s="91">
        <f t="shared" si="2"/>
        <v>2398581.1421319796</v>
      </c>
      <c r="J63" s="92">
        <f t="shared" si="5"/>
        <v>6.6649535258022502E-2</v>
      </c>
      <c r="K63" s="30">
        <f t="shared" si="6"/>
        <v>1</v>
      </c>
      <c r="L63" s="92">
        <f t="shared" si="8"/>
        <v>6.2484942856043134E-2</v>
      </c>
      <c r="M63" s="30">
        <f t="shared" si="7"/>
        <v>0</v>
      </c>
      <c r="N63" s="30">
        <f t="shared" si="4"/>
        <v>0</v>
      </c>
      <c r="O63" s="65"/>
      <c r="R63" s="65"/>
    </row>
    <row r="64" spans="1:18" x14ac:dyDescent="0.25">
      <c r="A64" s="15">
        <v>141</v>
      </c>
      <c r="B64" s="16" t="s">
        <v>102</v>
      </c>
      <c r="C64" s="15">
        <v>2017</v>
      </c>
      <c r="D64" s="89">
        <v>3574665</v>
      </c>
      <c r="E64" s="29">
        <f t="shared" si="0"/>
        <v>54436.522842639592</v>
      </c>
      <c r="F64" s="89">
        <v>21328945</v>
      </c>
      <c r="G64" s="90">
        <v>1189113</v>
      </c>
      <c r="H64" s="91">
        <f t="shared" si="1"/>
        <v>18888956.477157362</v>
      </c>
      <c r="I64" s="91">
        <f t="shared" si="2"/>
        <v>1134676.4771573604</v>
      </c>
      <c r="J64" s="92">
        <f t="shared" si="5"/>
        <v>6.3910024915533631E-2</v>
      </c>
      <c r="K64" s="30">
        <f t="shared" si="6"/>
        <v>0</v>
      </c>
      <c r="L64" s="92">
        <f t="shared" si="8"/>
        <v>6.0070892668397963E-2</v>
      </c>
      <c r="M64" s="30">
        <f t="shared" si="7"/>
        <v>0</v>
      </c>
      <c r="N64" s="30">
        <f t="shared" si="4"/>
        <v>0</v>
      </c>
      <c r="O64" s="65"/>
      <c r="R64" s="65"/>
    </row>
    <row r="65" spans="1:18" x14ac:dyDescent="0.25">
      <c r="A65" s="15">
        <v>142</v>
      </c>
      <c r="B65" s="16" t="s">
        <v>11</v>
      </c>
      <c r="C65" s="15">
        <v>2017</v>
      </c>
      <c r="D65" s="89">
        <v>1149652</v>
      </c>
      <c r="E65" s="29">
        <f t="shared" si="0"/>
        <v>17507.39086294407</v>
      </c>
      <c r="F65" s="89">
        <v>11322812</v>
      </c>
      <c r="G65" s="90">
        <v>253221</v>
      </c>
      <c r="H65" s="91">
        <f t="shared" si="1"/>
        <v>10408873.609137056</v>
      </c>
      <c r="I65" s="91">
        <f t="shared" si="2"/>
        <v>235713.60913705593</v>
      </c>
      <c r="J65" s="92">
        <f t="shared" si="5"/>
        <v>2.3170146654240761E-2</v>
      </c>
      <c r="K65" s="30">
        <f t="shared" si="6"/>
        <v>0</v>
      </c>
      <c r="L65" s="92">
        <f t="shared" si="8"/>
        <v>2.264544829616753E-2</v>
      </c>
      <c r="M65" s="30">
        <f t="shared" si="7"/>
        <v>0</v>
      </c>
      <c r="N65" s="30">
        <f t="shared" si="4"/>
        <v>0</v>
      </c>
      <c r="O65" s="65"/>
      <c r="R65" s="65"/>
    </row>
    <row r="66" spans="1:18" x14ac:dyDescent="0.25">
      <c r="A66" s="15">
        <v>143</v>
      </c>
      <c r="B66" s="16" t="s">
        <v>79</v>
      </c>
      <c r="C66" s="15">
        <v>2017</v>
      </c>
      <c r="D66" s="89">
        <v>0</v>
      </c>
      <c r="E66" s="29">
        <f t="shared" si="0"/>
        <v>0</v>
      </c>
      <c r="F66" s="89">
        <v>24855893</v>
      </c>
      <c r="G66" s="90">
        <v>897348</v>
      </c>
      <c r="H66" s="91">
        <f t="shared" si="1"/>
        <v>25753241</v>
      </c>
      <c r="I66" s="91">
        <f t="shared" si="2"/>
        <v>897348</v>
      </c>
      <c r="J66" s="92">
        <f t="shared" si="5"/>
        <v>3.6102022164321353E-2</v>
      </c>
      <c r="K66" s="30">
        <f t="shared" si="6"/>
        <v>0</v>
      </c>
      <c r="L66" s="92">
        <f t="shared" si="8"/>
        <v>3.4844080401375502E-2</v>
      </c>
      <c r="M66" s="30">
        <f t="shared" si="7"/>
        <v>0</v>
      </c>
      <c r="N66" s="30">
        <f t="shared" si="4"/>
        <v>0</v>
      </c>
      <c r="O66" s="65"/>
      <c r="R66" s="65"/>
    </row>
    <row r="67" spans="1:18" x14ac:dyDescent="0.25">
      <c r="A67" s="15">
        <v>144</v>
      </c>
      <c r="B67" s="16" t="s">
        <v>28</v>
      </c>
      <c r="C67" s="15">
        <v>2017</v>
      </c>
      <c r="D67" s="89">
        <v>5649258</v>
      </c>
      <c r="E67" s="29">
        <f t="shared" si="0"/>
        <v>86029.309644670226</v>
      </c>
      <c r="F67" s="89">
        <v>33145670</v>
      </c>
      <c r="G67" s="90">
        <v>1355702</v>
      </c>
      <c r="H67" s="91">
        <f t="shared" si="1"/>
        <v>28766084.690355331</v>
      </c>
      <c r="I67" s="91">
        <f t="shared" si="2"/>
        <v>1269672.6903553298</v>
      </c>
      <c r="J67" s="92">
        <f t="shared" si="5"/>
        <v>4.6175940713840402E-2</v>
      </c>
      <c r="K67" s="30">
        <f t="shared" si="6"/>
        <v>0</v>
      </c>
      <c r="L67" s="92">
        <f t="shared" si="8"/>
        <v>4.4137834676577468E-2</v>
      </c>
      <c r="M67" s="30">
        <f t="shared" si="7"/>
        <v>0</v>
      </c>
      <c r="N67" s="30">
        <f t="shared" si="4"/>
        <v>0</v>
      </c>
      <c r="O67" s="65"/>
      <c r="R67" s="65"/>
    </row>
    <row r="68" spans="1:18" x14ac:dyDescent="0.25">
      <c r="A68" s="15">
        <v>145</v>
      </c>
      <c r="B68" s="16" t="s">
        <v>81</v>
      </c>
      <c r="C68" s="15">
        <v>2017</v>
      </c>
      <c r="D68" s="89">
        <v>7857584</v>
      </c>
      <c r="E68" s="29">
        <f t="shared" ref="E68:E131" si="9">D68/(1-1.5%)-D68</f>
        <v>119658.63959390856</v>
      </c>
      <c r="F68" s="89">
        <v>36486396</v>
      </c>
      <c r="G68" s="90">
        <v>2500475</v>
      </c>
      <c r="H68" s="91">
        <f t="shared" ref="H68:H131" si="10">F68+G68-(D68+E68)</f>
        <v>31009628.360406093</v>
      </c>
      <c r="I68" s="91">
        <f t="shared" ref="I68:I131" si="11">G68-E68</f>
        <v>2380816.3604060914</v>
      </c>
      <c r="J68" s="92">
        <f t="shared" si="5"/>
        <v>8.3161549295377377E-2</v>
      </c>
      <c r="K68" s="30">
        <f t="shared" si="6"/>
        <v>1</v>
      </c>
      <c r="L68" s="92">
        <f t="shared" si="8"/>
        <v>7.6776681511152203E-2</v>
      </c>
      <c r="M68" s="30">
        <f t="shared" si="7"/>
        <v>1</v>
      </c>
      <c r="N68" s="30">
        <f t="shared" ref="N68:N131" si="12">+IF(SUMIFS($M$4:$M$312,$A$4:$A$312,$A68)=3,1,0)</f>
        <v>0</v>
      </c>
      <c r="O68" s="65"/>
      <c r="R68" s="65"/>
    </row>
    <row r="69" spans="1:18" x14ac:dyDescent="0.25">
      <c r="A69" s="15">
        <v>146</v>
      </c>
      <c r="B69" s="16" t="s">
        <v>199</v>
      </c>
      <c r="C69" s="15">
        <v>2017</v>
      </c>
      <c r="D69" s="89">
        <v>358372</v>
      </c>
      <c r="E69" s="29">
        <f t="shared" si="9"/>
        <v>5457.4416243655141</v>
      </c>
      <c r="F69" s="89">
        <v>8116389</v>
      </c>
      <c r="G69" s="90">
        <v>211768</v>
      </c>
      <c r="H69" s="91">
        <f t="shared" si="10"/>
        <v>7964327.5583756343</v>
      </c>
      <c r="I69" s="91">
        <f t="shared" si="11"/>
        <v>206310.55837563449</v>
      </c>
      <c r="J69" s="92">
        <f t="shared" ref="J69:J132" si="13">I69/(H69-I69)</f>
        <v>2.6593207823034481E-2</v>
      </c>
      <c r="K69" s="30">
        <f t="shared" ref="K69:K132" si="14">IF($J69&gt;=6.5%,1,0)</f>
        <v>0</v>
      </c>
      <c r="L69" s="92">
        <f t="shared" si="8"/>
        <v>2.5904328628305762E-2</v>
      </c>
      <c r="M69" s="30">
        <f t="shared" ref="M69:M70" si="15">IF($L69&gt;=6.5%,1,0)</f>
        <v>0</v>
      </c>
      <c r="N69" s="30">
        <f t="shared" si="12"/>
        <v>0</v>
      </c>
      <c r="O69" s="65"/>
      <c r="R69" s="65"/>
    </row>
    <row r="70" spans="1:18" x14ac:dyDescent="0.25">
      <c r="A70" s="15">
        <v>147</v>
      </c>
      <c r="B70" s="16" t="s">
        <v>189</v>
      </c>
      <c r="C70" s="15">
        <v>2017</v>
      </c>
      <c r="D70" s="89">
        <v>3719746</v>
      </c>
      <c r="E70" s="29">
        <f t="shared" si="9"/>
        <v>56645.878172589</v>
      </c>
      <c r="F70" s="89">
        <v>12454143</v>
      </c>
      <c r="G70" s="90">
        <v>770497</v>
      </c>
      <c r="H70" s="91">
        <f t="shared" si="10"/>
        <v>9448248.1218274105</v>
      </c>
      <c r="I70" s="91">
        <f t="shared" si="11"/>
        <v>713851.121827411</v>
      </c>
      <c r="J70" s="92">
        <f t="shared" si="13"/>
        <v>8.172872401236296E-2</v>
      </c>
      <c r="K70" s="30">
        <f t="shared" si="14"/>
        <v>1</v>
      </c>
      <c r="L70" s="92">
        <f t="shared" si="8"/>
        <v>7.5553807713650847E-2</v>
      </c>
      <c r="M70" s="30">
        <f t="shared" si="15"/>
        <v>1</v>
      </c>
      <c r="N70" s="30">
        <f t="shared" si="12"/>
        <v>1</v>
      </c>
      <c r="O70" s="65"/>
      <c r="R70" s="65"/>
    </row>
    <row r="71" spans="1:18" x14ac:dyDescent="0.25">
      <c r="A71" s="15">
        <v>148</v>
      </c>
      <c r="B71" s="16" t="s">
        <v>35</v>
      </c>
      <c r="C71" s="15">
        <v>2017</v>
      </c>
      <c r="D71" s="89">
        <v>1026383</v>
      </c>
      <c r="E71" s="29">
        <f t="shared" si="9"/>
        <v>15630.197969543166</v>
      </c>
      <c r="F71" s="89">
        <v>19052676</v>
      </c>
      <c r="G71" s="90">
        <v>815726</v>
      </c>
      <c r="H71" s="91">
        <f t="shared" si="10"/>
        <v>18826388.802030455</v>
      </c>
      <c r="I71" s="91">
        <f t="shared" si="11"/>
        <v>800095.80203045683</v>
      </c>
      <c r="J71" s="92">
        <f t="shared" si="13"/>
        <v>4.4384932721911088E-2</v>
      </c>
      <c r="K71" s="30">
        <f t="shared" si="14"/>
        <v>0</v>
      </c>
      <c r="L71" s="92">
        <f t="shared" ref="L71:L134" si="16">+I71/H71</f>
        <v>4.2498633723328037E-2</v>
      </c>
      <c r="M71" s="30">
        <f>IF($L71&gt;=6.5%,1,0)</f>
        <v>0</v>
      </c>
      <c r="N71" s="30">
        <f t="shared" si="12"/>
        <v>0</v>
      </c>
      <c r="O71" s="65"/>
      <c r="R71" s="65"/>
    </row>
    <row r="72" spans="1:18" x14ac:dyDescent="0.25">
      <c r="A72" s="15">
        <v>149</v>
      </c>
      <c r="B72" s="16" t="s">
        <v>83</v>
      </c>
      <c r="C72" s="15">
        <v>2017</v>
      </c>
      <c r="D72" s="89">
        <v>145329</v>
      </c>
      <c r="E72" s="29">
        <f t="shared" si="9"/>
        <v>2213.131979695434</v>
      </c>
      <c r="F72" s="89">
        <v>40894038</v>
      </c>
      <c r="G72" s="90">
        <v>924195</v>
      </c>
      <c r="H72" s="91">
        <f t="shared" si="10"/>
        <v>41670690.868020304</v>
      </c>
      <c r="I72" s="91">
        <f t="shared" si="11"/>
        <v>921981.8680203046</v>
      </c>
      <c r="J72" s="92">
        <f t="shared" si="13"/>
        <v>2.2626038729725267E-2</v>
      </c>
      <c r="K72" s="30">
        <f t="shared" si="14"/>
        <v>0</v>
      </c>
      <c r="L72" s="92">
        <f t="shared" si="16"/>
        <v>2.2125427940237703E-2</v>
      </c>
      <c r="M72" s="30">
        <f t="shared" ref="M72:M73" si="17">IF($L72&gt;=6.5%,1,0)</f>
        <v>0</v>
      </c>
      <c r="N72" s="30">
        <f t="shared" si="12"/>
        <v>0</v>
      </c>
      <c r="O72" s="65"/>
      <c r="R72" s="65"/>
    </row>
    <row r="73" spans="1:18" x14ac:dyDescent="0.25">
      <c r="A73" s="15">
        <v>150</v>
      </c>
      <c r="B73" s="16" t="s">
        <v>31</v>
      </c>
      <c r="C73" s="15">
        <v>2017</v>
      </c>
      <c r="D73" s="89">
        <v>5910970</v>
      </c>
      <c r="E73" s="29">
        <f t="shared" si="9"/>
        <v>90014.771573604085</v>
      </c>
      <c r="F73" s="89">
        <v>27227367</v>
      </c>
      <c r="G73" s="90">
        <v>1595656</v>
      </c>
      <c r="H73" s="91">
        <f t="shared" si="10"/>
        <v>22822038.228426397</v>
      </c>
      <c r="I73" s="91">
        <f t="shared" si="11"/>
        <v>1505641.2284263959</v>
      </c>
      <c r="J73" s="92">
        <f t="shared" si="13"/>
        <v>7.0633007464929273E-2</v>
      </c>
      <c r="K73" s="30">
        <f t="shared" si="14"/>
        <v>1</v>
      </c>
      <c r="L73" s="92">
        <f t="shared" si="16"/>
        <v>6.597312708691451E-2</v>
      </c>
      <c r="M73" s="30">
        <f t="shared" si="17"/>
        <v>1</v>
      </c>
      <c r="N73" s="30">
        <f t="shared" si="12"/>
        <v>0</v>
      </c>
      <c r="O73" s="65"/>
      <c r="R73" s="65"/>
    </row>
    <row r="74" spans="1:18" x14ac:dyDescent="0.25">
      <c r="A74" s="15">
        <v>151</v>
      </c>
      <c r="B74" s="16" t="s">
        <v>82</v>
      </c>
      <c r="C74" s="15">
        <v>2017</v>
      </c>
      <c r="D74" s="89">
        <v>200941</v>
      </c>
      <c r="E74" s="29">
        <f t="shared" si="9"/>
        <v>3060.0152284264041</v>
      </c>
      <c r="F74" s="89">
        <v>7216272</v>
      </c>
      <c r="G74" s="90">
        <v>292680</v>
      </c>
      <c r="H74" s="91">
        <f t="shared" si="10"/>
        <v>7304950.9847715739</v>
      </c>
      <c r="I74" s="91">
        <f t="shared" si="11"/>
        <v>289619.98477157357</v>
      </c>
      <c r="J74" s="92">
        <f t="shared" si="13"/>
        <v>4.1283865974616675E-2</v>
      </c>
      <c r="K74" s="30">
        <f t="shared" si="14"/>
        <v>0</v>
      </c>
      <c r="L74" s="92">
        <f t="shared" si="16"/>
        <v>3.964708118854407E-2</v>
      </c>
      <c r="M74" s="30">
        <f>IF($L74&gt;=6.5%,1,0)</f>
        <v>0</v>
      </c>
      <c r="N74" s="30">
        <f t="shared" si="12"/>
        <v>0</v>
      </c>
      <c r="O74" s="65"/>
      <c r="R74" s="65"/>
    </row>
    <row r="75" spans="1:18" x14ac:dyDescent="0.25">
      <c r="A75" s="15">
        <v>152</v>
      </c>
      <c r="B75" s="16" t="s">
        <v>76</v>
      </c>
      <c r="C75" s="15">
        <v>2017</v>
      </c>
      <c r="D75" s="89">
        <v>0</v>
      </c>
      <c r="E75" s="29">
        <f t="shared" si="9"/>
        <v>0</v>
      </c>
      <c r="F75" s="89">
        <v>1538962</v>
      </c>
      <c r="G75" s="90">
        <v>66896</v>
      </c>
      <c r="H75" s="91">
        <f t="shared" si="10"/>
        <v>1605858</v>
      </c>
      <c r="I75" s="91">
        <f t="shared" si="11"/>
        <v>66896</v>
      </c>
      <c r="J75" s="92">
        <f t="shared" si="13"/>
        <v>4.3468259775095164E-2</v>
      </c>
      <c r="K75" s="30">
        <f t="shared" si="14"/>
        <v>0</v>
      </c>
      <c r="L75" s="92">
        <f t="shared" si="16"/>
        <v>4.1657481545690836E-2</v>
      </c>
      <c r="M75" s="30">
        <f t="shared" ref="M75:M79" si="18">IF($L75&gt;=6.5%,1,0)</f>
        <v>0</v>
      </c>
      <c r="N75" s="30">
        <f t="shared" si="12"/>
        <v>0</v>
      </c>
      <c r="O75" s="65"/>
      <c r="R75" s="65"/>
    </row>
    <row r="76" spans="1:18" x14ac:dyDescent="0.25">
      <c r="A76" s="15">
        <v>155</v>
      </c>
      <c r="B76" s="16" t="s">
        <v>62</v>
      </c>
      <c r="C76" s="15">
        <v>2017</v>
      </c>
      <c r="D76" s="89">
        <v>13677887</v>
      </c>
      <c r="E76" s="29">
        <f t="shared" si="9"/>
        <v>208292.69543147273</v>
      </c>
      <c r="F76" s="89">
        <v>29300970</v>
      </c>
      <c r="G76" s="90">
        <v>1227213</v>
      </c>
      <c r="H76" s="91">
        <f t="shared" si="10"/>
        <v>16642003.304568527</v>
      </c>
      <c r="I76" s="91">
        <f t="shared" si="11"/>
        <v>1018920.3045685273</v>
      </c>
      <c r="J76" s="92">
        <f t="shared" si="13"/>
        <v>6.5218901068920088E-2</v>
      </c>
      <c r="K76" s="30">
        <f t="shared" si="14"/>
        <v>1</v>
      </c>
      <c r="L76" s="92">
        <f t="shared" si="16"/>
        <v>6.1225820348732619E-2</v>
      </c>
      <c r="M76" s="30">
        <f t="shared" si="18"/>
        <v>0</v>
      </c>
      <c r="N76" s="30">
        <f t="shared" si="12"/>
        <v>0</v>
      </c>
      <c r="O76" s="65"/>
      <c r="R76" s="65"/>
    </row>
    <row r="77" spans="1:18" x14ac:dyDescent="0.25">
      <c r="A77" s="15">
        <v>157</v>
      </c>
      <c r="B77" s="16" t="s">
        <v>56</v>
      </c>
      <c r="C77" s="15">
        <v>2017</v>
      </c>
      <c r="D77" s="89">
        <v>561229</v>
      </c>
      <c r="E77" s="29">
        <f t="shared" si="9"/>
        <v>8546.6345177665353</v>
      </c>
      <c r="F77" s="89">
        <v>9198853</v>
      </c>
      <c r="G77" s="90">
        <v>575707</v>
      </c>
      <c r="H77" s="91">
        <f t="shared" si="10"/>
        <v>9204784.3654822335</v>
      </c>
      <c r="I77" s="91">
        <f t="shared" si="11"/>
        <v>567160.36548223346</v>
      </c>
      <c r="J77" s="92">
        <f t="shared" si="13"/>
        <v>6.5661617764588204E-2</v>
      </c>
      <c r="K77" s="30">
        <f t="shared" si="14"/>
        <v>1</v>
      </c>
      <c r="L77" s="92">
        <f t="shared" si="16"/>
        <v>6.1615823137484246E-2</v>
      </c>
      <c r="M77" s="30">
        <f t="shared" si="18"/>
        <v>0</v>
      </c>
      <c r="N77" s="30">
        <f t="shared" si="12"/>
        <v>0</v>
      </c>
      <c r="O77" s="65"/>
      <c r="R77" s="65"/>
    </row>
    <row r="78" spans="1:18" x14ac:dyDescent="0.25">
      <c r="A78" s="15">
        <v>159</v>
      </c>
      <c r="B78" s="16" t="s">
        <v>13</v>
      </c>
      <c r="C78" s="15">
        <v>2017</v>
      </c>
      <c r="D78" s="89">
        <v>915998</v>
      </c>
      <c r="E78" s="29">
        <f t="shared" si="9"/>
        <v>13949.208121827454</v>
      </c>
      <c r="F78" s="89">
        <v>22879069</v>
      </c>
      <c r="G78" s="90">
        <v>1037021</v>
      </c>
      <c r="H78" s="91">
        <f t="shared" si="10"/>
        <v>22986142.791878171</v>
      </c>
      <c r="I78" s="91">
        <f t="shared" si="11"/>
        <v>1023071.7918781725</v>
      </c>
      <c r="J78" s="92">
        <f t="shared" si="13"/>
        <v>4.6581454473200605E-2</v>
      </c>
      <c r="K78" s="30">
        <f t="shared" si="14"/>
        <v>0</v>
      </c>
      <c r="L78" s="92">
        <f t="shared" si="16"/>
        <v>4.4508197879970561E-2</v>
      </c>
      <c r="M78" s="30">
        <f t="shared" si="18"/>
        <v>0</v>
      </c>
      <c r="N78" s="30">
        <f t="shared" si="12"/>
        <v>0</v>
      </c>
      <c r="O78" s="65"/>
      <c r="R78" s="65"/>
    </row>
    <row r="79" spans="1:18" x14ac:dyDescent="0.25">
      <c r="A79" s="15">
        <v>161</v>
      </c>
      <c r="B79" s="16" t="s">
        <v>85</v>
      </c>
      <c r="C79" s="15">
        <v>2017</v>
      </c>
      <c r="D79" s="89">
        <v>6980555</v>
      </c>
      <c r="E79" s="29">
        <f t="shared" si="9"/>
        <v>106302.86802030448</v>
      </c>
      <c r="F79" s="89">
        <v>91291726</v>
      </c>
      <c r="G79" s="90">
        <v>6023102</v>
      </c>
      <c r="H79" s="91">
        <f t="shared" si="10"/>
        <v>90227970.131979689</v>
      </c>
      <c r="I79" s="91">
        <f t="shared" si="11"/>
        <v>5916799.1319796955</v>
      </c>
      <c r="J79" s="92">
        <f t="shared" si="13"/>
        <v>7.0178115922262488E-2</v>
      </c>
      <c r="K79" s="30">
        <f t="shared" si="14"/>
        <v>1</v>
      </c>
      <c r="L79" s="92">
        <f t="shared" si="16"/>
        <v>6.5576108199319805E-2</v>
      </c>
      <c r="M79" s="30">
        <f t="shared" si="18"/>
        <v>1</v>
      </c>
      <c r="N79" s="30">
        <f t="shared" si="12"/>
        <v>0</v>
      </c>
      <c r="O79" s="65"/>
      <c r="R79" s="65"/>
    </row>
    <row r="80" spans="1:18" x14ac:dyDescent="0.25">
      <c r="A80" s="15">
        <v>163</v>
      </c>
      <c r="B80" s="16" t="s">
        <v>50</v>
      </c>
      <c r="C80" s="15">
        <v>2017</v>
      </c>
      <c r="D80" s="89">
        <v>463252</v>
      </c>
      <c r="E80" s="29">
        <f t="shared" si="9"/>
        <v>7054.5989847715828</v>
      </c>
      <c r="F80" s="89">
        <v>5220819</v>
      </c>
      <c r="G80" s="90">
        <v>309840</v>
      </c>
      <c r="H80" s="91">
        <f t="shared" si="10"/>
        <v>5060352.4010152286</v>
      </c>
      <c r="I80" s="91">
        <f t="shared" si="11"/>
        <v>302785.40101522842</v>
      </c>
      <c r="J80" s="92">
        <f t="shared" si="13"/>
        <v>6.3642908447790317E-2</v>
      </c>
      <c r="K80" s="30">
        <f t="shared" si="14"/>
        <v>0</v>
      </c>
      <c r="L80" s="92">
        <f t="shared" si="16"/>
        <v>5.9834844892320618E-2</v>
      </c>
      <c r="M80" s="30">
        <f>IF($L80&gt;=6.5%,1,0)</f>
        <v>0</v>
      </c>
      <c r="N80" s="30">
        <f t="shared" si="12"/>
        <v>0</v>
      </c>
      <c r="O80" s="65"/>
      <c r="R80" s="65"/>
    </row>
    <row r="81" spans="1:18" x14ac:dyDescent="0.25">
      <c r="A81" s="15">
        <v>164</v>
      </c>
      <c r="B81" s="16" t="s">
        <v>41</v>
      </c>
      <c r="C81" s="15">
        <v>2017</v>
      </c>
      <c r="D81" s="89">
        <v>9109824</v>
      </c>
      <c r="E81" s="29">
        <f t="shared" si="9"/>
        <v>138728.28426395915</v>
      </c>
      <c r="F81" s="89">
        <v>26257034</v>
      </c>
      <c r="G81" s="90">
        <v>660902</v>
      </c>
      <c r="H81" s="91">
        <f t="shared" si="10"/>
        <v>17669383.715736039</v>
      </c>
      <c r="I81" s="91">
        <f t="shared" si="11"/>
        <v>522173.71573604085</v>
      </c>
      <c r="J81" s="92">
        <f t="shared" si="13"/>
        <v>3.0452401045770176E-2</v>
      </c>
      <c r="K81" s="30">
        <f t="shared" si="14"/>
        <v>0</v>
      </c>
      <c r="L81" s="92">
        <f t="shared" si="16"/>
        <v>2.9552457750464847E-2</v>
      </c>
      <c r="M81" s="30">
        <f t="shared" ref="M81:M88" si="19">IF($L81&gt;=6.5%,1,0)</f>
        <v>0</v>
      </c>
      <c r="N81" s="30">
        <f t="shared" si="12"/>
        <v>0</v>
      </c>
      <c r="O81" s="65"/>
      <c r="R81" s="65"/>
    </row>
    <row r="82" spans="1:18" x14ac:dyDescent="0.25">
      <c r="A82" s="15">
        <v>166</v>
      </c>
      <c r="B82" s="16" t="s">
        <v>87</v>
      </c>
      <c r="C82" s="15">
        <v>2017</v>
      </c>
      <c r="D82" s="89">
        <v>7818763</v>
      </c>
      <c r="E82" s="29">
        <f t="shared" si="9"/>
        <v>119067.45685279183</v>
      </c>
      <c r="F82" s="89">
        <v>27124064</v>
      </c>
      <c r="G82" s="90">
        <v>590905</v>
      </c>
      <c r="H82" s="91">
        <f t="shared" si="10"/>
        <v>19777138.543147206</v>
      </c>
      <c r="I82" s="91">
        <f t="shared" si="11"/>
        <v>471837.54314720817</v>
      </c>
      <c r="J82" s="92">
        <f t="shared" si="13"/>
        <v>2.4440828099349922E-2</v>
      </c>
      <c r="K82" s="30">
        <f t="shared" si="14"/>
        <v>0</v>
      </c>
      <c r="L82" s="92">
        <f t="shared" si="16"/>
        <v>2.3857725530809927E-2</v>
      </c>
      <c r="M82" s="30">
        <f t="shared" si="19"/>
        <v>0</v>
      </c>
      <c r="N82" s="30">
        <f t="shared" si="12"/>
        <v>0</v>
      </c>
      <c r="O82" s="65"/>
      <c r="R82" s="65"/>
    </row>
    <row r="83" spans="1:18" x14ac:dyDescent="0.25">
      <c r="A83" s="15">
        <v>167</v>
      </c>
      <c r="B83" s="16" t="s">
        <v>89</v>
      </c>
      <c r="C83" s="15">
        <v>2017</v>
      </c>
      <c r="D83" s="89">
        <v>0</v>
      </c>
      <c r="E83" s="29">
        <f t="shared" si="9"/>
        <v>0</v>
      </c>
      <c r="F83" s="89">
        <v>847824</v>
      </c>
      <c r="G83" s="90">
        <v>9938</v>
      </c>
      <c r="H83" s="91">
        <f t="shared" si="10"/>
        <v>857762</v>
      </c>
      <c r="I83" s="91">
        <f t="shared" si="11"/>
        <v>9938</v>
      </c>
      <c r="J83" s="92">
        <f t="shared" si="13"/>
        <v>1.1721772443337296E-2</v>
      </c>
      <c r="K83" s="30">
        <f t="shared" si="14"/>
        <v>0</v>
      </c>
      <c r="L83" s="92">
        <f t="shared" si="16"/>
        <v>1.1585964405044755E-2</v>
      </c>
      <c r="M83" s="30">
        <f t="shared" si="19"/>
        <v>0</v>
      </c>
      <c r="N83" s="30">
        <f t="shared" si="12"/>
        <v>0</v>
      </c>
      <c r="O83" s="65"/>
      <c r="R83" s="65"/>
    </row>
    <row r="84" spans="1:18" x14ac:dyDescent="0.25">
      <c r="A84" s="15">
        <v>170</v>
      </c>
      <c r="B84" s="16" t="s">
        <v>5</v>
      </c>
      <c r="C84" s="15">
        <v>2017</v>
      </c>
      <c r="D84" s="89">
        <v>238901</v>
      </c>
      <c r="E84" s="29">
        <f t="shared" si="9"/>
        <v>3638.0862944162509</v>
      </c>
      <c r="F84" s="89">
        <v>19425418</v>
      </c>
      <c r="G84" s="90">
        <v>1108904</v>
      </c>
      <c r="H84" s="91">
        <f t="shared" si="10"/>
        <v>20291782.913705584</v>
      </c>
      <c r="I84" s="91">
        <f t="shared" si="11"/>
        <v>1105265.9137055837</v>
      </c>
      <c r="J84" s="92">
        <f t="shared" si="13"/>
        <v>5.7606386490345468E-2</v>
      </c>
      <c r="K84" s="30">
        <f t="shared" si="14"/>
        <v>0</v>
      </c>
      <c r="L84" s="92">
        <f t="shared" si="16"/>
        <v>5.4468644692579435E-2</v>
      </c>
      <c r="M84" s="30">
        <f t="shared" si="19"/>
        <v>0</v>
      </c>
      <c r="N84" s="30">
        <f t="shared" si="12"/>
        <v>0</v>
      </c>
      <c r="O84" s="65"/>
      <c r="R84" s="65"/>
    </row>
    <row r="85" spans="1:18" x14ac:dyDescent="0.25">
      <c r="A85" s="15">
        <v>175</v>
      </c>
      <c r="B85" s="16" t="s">
        <v>14</v>
      </c>
      <c r="C85" s="15">
        <v>2017</v>
      </c>
      <c r="D85" s="89">
        <v>476397</v>
      </c>
      <c r="E85" s="29">
        <f t="shared" si="9"/>
        <v>7254.7766497461707</v>
      </c>
      <c r="F85" s="89">
        <v>10856745</v>
      </c>
      <c r="G85" s="90">
        <v>158188</v>
      </c>
      <c r="H85" s="91">
        <f t="shared" si="10"/>
        <v>10531281.223350253</v>
      </c>
      <c r="I85" s="91">
        <f t="shared" si="11"/>
        <v>150933.22335025383</v>
      </c>
      <c r="J85" s="92">
        <f t="shared" si="13"/>
        <v>1.4540285484672944E-2</v>
      </c>
      <c r="K85" s="30">
        <f t="shared" si="14"/>
        <v>0</v>
      </c>
      <c r="L85" s="92">
        <f t="shared" si="16"/>
        <v>1.4331895630666518E-2</v>
      </c>
      <c r="M85" s="30">
        <f t="shared" si="19"/>
        <v>0</v>
      </c>
      <c r="N85" s="30">
        <f t="shared" si="12"/>
        <v>0</v>
      </c>
      <c r="O85" s="65"/>
      <c r="R85" s="65"/>
    </row>
    <row r="86" spans="1:18" x14ac:dyDescent="0.25">
      <c r="A86" s="15">
        <v>176</v>
      </c>
      <c r="B86" s="16" t="s">
        <v>190</v>
      </c>
      <c r="C86" s="15">
        <v>2017</v>
      </c>
      <c r="D86" s="89">
        <v>4516663</v>
      </c>
      <c r="E86" s="29">
        <f t="shared" si="9"/>
        <v>68781.670050761662</v>
      </c>
      <c r="F86" s="89">
        <v>13442595</v>
      </c>
      <c r="G86" s="90">
        <v>807820</v>
      </c>
      <c r="H86" s="91">
        <f t="shared" si="10"/>
        <v>9664970.3299492374</v>
      </c>
      <c r="I86" s="91">
        <f t="shared" si="11"/>
        <v>739038.32994923834</v>
      </c>
      <c r="J86" s="92">
        <f t="shared" si="13"/>
        <v>8.2796769003980572E-2</v>
      </c>
      <c r="K86" s="30">
        <f t="shared" si="14"/>
        <v>1</v>
      </c>
      <c r="L86" s="92">
        <f t="shared" si="16"/>
        <v>7.6465659460862506E-2</v>
      </c>
      <c r="M86" s="30">
        <f t="shared" si="19"/>
        <v>1</v>
      </c>
      <c r="N86" s="30">
        <f t="shared" si="12"/>
        <v>1</v>
      </c>
      <c r="O86" s="65"/>
      <c r="R86" s="65"/>
    </row>
    <row r="87" spans="1:18" x14ac:dyDescent="0.25">
      <c r="A87" s="15">
        <v>177</v>
      </c>
      <c r="B87" s="16" t="s">
        <v>40</v>
      </c>
      <c r="C87" s="15">
        <v>2017</v>
      </c>
      <c r="D87" s="89">
        <v>10640397</v>
      </c>
      <c r="E87" s="29">
        <f t="shared" si="9"/>
        <v>162036.50253807195</v>
      </c>
      <c r="F87" s="89">
        <v>42237635</v>
      </c>
      <c r="G87" s="90">
        <v>1510049</v>
      </c>
      <c r="H87" s="91">
        <f t="shared" si="10"/>
        <v>32945250.49746193</v>
      </c>
      <c r="I87" s="91">
        <f t="shared" si="11"/>
        <v>1348012.4974619281</v>
      </c>
      <c r="J87" s="92">
        <f t="shared" si="13"/>
        <v>4.2662352243000738E-2</v>
      </c>
      <c r="K87" s="30">
        <f t="shared" si="14"/>
        <v>0</v>
      </c>
      <c r="L87" s="92">
        <f t="shared" si="16"/>
        <v>4.0916747546532621E-2</v>
      </c>
      <c r="M87" s="30">
        <f t="shared" si="19"/>
        <v>0</v>
      </c>
      <c r="N87" s="30">
        <f t="shared" si="12"/>
        <v>0</v>
      </c>
      <c r="O87" s="65"/>
      <c r="R87" s="65"/>
    </row>
    <row r="88" spans="1:18" x14ac:dyDescent="0.25">
      <c r="A88" s="15">
        <v>178</v>
      </c>
      <c r="B88" s="16" t="s">
        <v>46</v>
      </c>
      <c r="C88" s="15">
        <v>2017</v>
      </c>
      <c r="D88" s="89">
        <v>950582</v>
      </c>
      <c r="E88" s="29">
        <f t="shared" si="9"/>
        <v>14475.868020304595</v>
      </c>
      <c r="F88" s="89">
        <v>4908072</v>
      </c>
      <c r="G88" s="90">
        <v>326350</v>
      </c>
      <c r="H88" s="91">
        <f t="shared" si="10"/>
        <v>4269364.1319796955</v>
      </c>
      <c r="I88" s="91">
        <f t="shared" si="11"/>
        <v>311874.1319796954</v>
      </c>
      <c r="J88" s="92">
        <f t="shared" si="13"/>
        <v>7.8806044229977945E-2</v>
      </c>
      <c r="K88" s="30">
        <f t="shared" si="14"/>
        <v>1</v>
      </c>
      <c r="L88" s="92">
        <f t="shared" si="16"/>
        <v>7.3049316558313801E-2</v>
      </c>
      <c r="M88" s="30">
        <f t="shared" si="19"/>
        <v>1</v>
      </c>
      <c r="N88" s="30">
        <f t="shared" si="12"/>
        <v>0</v>
      </c>
      <c r="O88" s="65"/>
      <c r="R88" s="65"/>
    </row>
    <row r="89" spans="1:18" x14ac:dyDescent="0.25">
      <c r="A89" s="15">
        <v>179</v>
      </c>
      <c r="B89" s="16" t="s">
        <v>48</v>
      </c>
      <c r="C89" s="15">
        <v>2017</v>
      </c>
      <c r="D89" s="89">
        <v>0</v>
      </c>
      <c r="E89" s="29">
        <f t="shared" si="9"/>
        <v>0</v>
      </c>
      <c r="F89" s="89">
        <v>5093904</v>
      </c>
      <c r="G89" s="90">
        <v>241219</v>
      </c>
      <c r="H89" s="91">
        <f t="shared" si="10"/>
        <v>5335123</v>
      </c>
      <c r="I89" s="91">
        <f t="shared" si="11"/>
        <v>241219</v>
      </c>
      <c r="J89" s="92">
        <f t="shared" si="13"/>
        <v>4.7354445627557959E-2</v>
      </c>
      <c r="K89" s="30">
        <f t="shared" si="14"/>
        <v>0</v>
      </c>
      <c r="L89" s="92">
        <f t="shared" si="16"/>
        <v>4.5213390581622957E-2</v>
      </c>
      <c r="M89" s="30">
        <f>IF($L89&gt;=6.5%,1,0)</f>
        <v>0</v>
      </c>
      <c r="N89" s="30">
        <f t="shared" si="12"/>
        <v>0</v>
      </c>
      <c r="O89" s="65"/>
      <c r="R89" s="65"/>
    </row>
    <row r="90" spans="1:18" x14ac:dyDescent="0.25">
      <c r="A90" s="15">
        <v>181</v>
      </c>
      <c r="B90" s="16" t="s">
        <v>78</v>
      </c>
      <c r="C90" s="15">
        <v>2017</v>
      </c>
      <c r="D90" s="89">
        <v>13266</v>
      </c>
      <c r="E90" s="29">
        <f t="shared" si="9"/>
        <v>202.02030456852845</v>
      </c>
      <c r="F90" s="89">
        <v>745193</v>
      </c>
      <c r="G90" s="90">
        <v>42846</v>
      </c>
      <c r="H90" s="91">
        <f t="shared" si="10"/>
        <v>774570.97969543142</v>
      </c>
      <c r="I90" s="91">
        <f t="shared" si="11"/>
        <v>42643.979695431473</v>
      </c>
      <c r="J90" s="92">
        <f t="shared" si="13"/>
        <v>5.826261320518504E-2</v>
      </c>
      <c r="K90" s="30">
        <f t="shared" si="14"/>
        <v>0</v>
      </c>
      <c r="L90" s="92">
        <f t="shared" si="16"/>
        <v>5.5054966960160948E-2</v>
      </c>
      <c r="M90" s="30">
        <f t="shared" ref="M90:M97" si="20">IF($L90&gt;=6.5%,1,0)</f>
        <v>0</v>
      </c>
      <c r="N90" s="30">
        <f t="shared" si="12"/>
        <v>0</v>
      </c>
      <c r="O90" s="65"/>
      <c r="R90" s="65"/>
    </row>
    <row r="91" spans="1:18" x14ac:dyDescent="0.25">
      <c r="A91" s="15">
        <v>187</v>
      </c>
      <c r="B91" s="16" t="s">
        <v>103</v>
      </c>
      <c r="C91" s="15">
        <v>2017</v>
      </c>
      <c r="D91" s="89">
        <v>3070079</v>
      </c>
      <c r="E91" s="29">
        <f t="shared" si="9"/>
        <v>46752.47208121838</v>
      </c>
      <c r="F91" s="89">
        <v>11980805</v>
      </c>
      <c r="G91" s="90">
        <v>462993</v>
      </c>
      <c r="H91" s="91">
        <f t="shared" si="10"/>
        <v>9326966.5279187821</v>
      </c>
      <c r="I91" s="91">
        <f t="shared" si="11"/>
        <v>416240.52791878162</v>
      </c>
      <c r="J91" s="92">
        <f t="shared" si="13"/>
        <v>4.6712302445253241E-2</v>
      </c>
      <c r="K91" s="30">
        <f t="shared" si="14"/>
        <v>0</v>
      </c>
      <c r="L91" s="92">
        <f t="shared" si="16"/>
        <v>4.4627642510866976E-2</v>
      </c>
      <c r="M91" s="30">
        <f t="shared" si="20"/>
        <v>0</v>
      </c>
      <c r="N91" s="30">
        <f t="shared" si="12"/>
        <v>0</v>
      </c>
      <c r="O91" s="65"/>
      <c r="R91" s="65"/>
    </row>
    <row r="92" spans="1:18" x14ac:dyDescent="0.25">
      <c r="A92" s="15">
        <v>188</v>
      </c>
      <c r="B92" s="16" t="s">
        <v>7</v>
      </c>
      <c r="C92" s="15">
        <v>2017</v>
      </c>
      <c r="D92" s="89">
        <v>31014</v>
      </c>
      <c r="E92" s="29">
        <f t="shared" si="9"/>
        <v>472.29441624365427</v>
      </c>
      <c r="F92" s="89">
        <v>19616843</v>
      </c>
      <c r="G92" s="90">
        <v>343487</v>
      </c>
      <c r="H92" s="91">
        <f t="shared" si="10"/>
        <v>19928843.705583755</v>
      </c>
      <c r="I92" s="91">
        <f t="shared" si="11"/>
        <v>343014.70558375632</v>
      </c>
      <c r="J92" s="92">
        <f t="shared" si="13"/>
        <v>1.7513412660947685E-2</v>
      </c>
      <c r="K92" s="30">
        <f t="shared" si="14"/>
        <v>0</v>
      </c>
      <c r="L92" s="92">
        <f t="shared" si="16"/>
        <v>1.7211972287566733E-2</v>
      </c>
      <c r="M92" s="30">
        <f t="shared" si="20"/>
        <v>0</v>
      </c>
      <c r="N92" s="30">
        <f t="shared" si="12"/>
        <v>0</v>
      </c>
      <c r="O92" s="65"/>
      <c r="R92" s="65"/>
    </row>
    <row r="93" spans="1:18" x14ac:dyDescent="0.25">
      <c r="A93" s="15">
        <v>192</v>
      </c>
      <c r="B93" s="16" t="s">
        <v>23</v>
      </c>
      <c r="C93" s="15">
        <v>2017</v>
      </c>
      <c r="D93" s="89">
        <v>1098552</v>
      </c>
      <c r="E93" s="29">
        <f t="shared" si="9"/>
        <v>16729.218274111627</v>
      </c>
      <c r="F93" s="89">
        <v>5015316</v>
      </c>
      <c r="G93" s="90">
        <v>115763</v>
      </c>
      <c r="H93" s="91">
        <f t="shared" si="10"/>
        <v>4015797.7817258881</v>
      </c>
      <c r="I93" s="91">
        <f t="shared" si="11"/>
        <v>99033.781725888373</v>
      </c>
      <c r="J93" s="92">
        <f t="shared" si="13"/>
        <v>2.5284592517161711E-2</v>
      </c>
      <c r="K93" s="30">
        <f t="shared" si="14"/>
        <v>0</v>
      </c>
      <c r="L93" s="92">
        <f t="shared" si="16"/>
        <v>2.466104796823862E-2</v>
      </c>
      <c r="M93" s="30">
        <f t="shared" si="20"/>
        <v>0</v>
      </c>
      <c r="N93" s="30">
        <f t="shared" si="12"/>
        <v>0</v>
      </c>
      <c r="O93" s="65"/>
      <c r="R93" s="65"/>
    </row>
    <row r="94" spans="1:18" x14ac:dyDescent="0.25">
      <c r="A94" s="15">
        <v>193</v>
      </c>
      <c r="B94" s="16" t="s">
        <v>33</v>
      </c>
      <c r="C94" s="15">
        <v>2017</v>
      </c>
      <c r="D94" s="89">
        <v>10049659</v>
      </c>
      <c r="E94" s="29">
        <f t="shared" si="9"/>
        <v>153040.49238578603</v>
      </c>
      <c r="F94" s="89">
        <v>34951750</v>
      </c>
      <c r="G94" s="90">
        <v>896030</v>
      </c>
      <c r="H94" s="91">
        <f t="shared" si="10"/>
        <v>25645080.507614214</v>
      </c>
      <c r="I94" s="91">
        <f t="shared" si="11"/>
        <v>742989.50761421397</v>
      </c>
      <c r="J94" s="92">
        <f t="shared" si="13"/>
        <v>2.9836430507551113E-2</v>
      </c>
      <c r="K94" s="30">
        <f t="shared" si="14"/>
        <v>0</v>
      </c>
      <c r="L94" s="92">
        <f t="shared" si="16"/>
        <v>2.897200916930695E-2</v>
      </c>
      <c r="M94" s="30">
        <f t="shared" si="20"/>
        <v>0</v>
      </c>
      <c r="N94" s="30">
        <f t="shared" si="12"/>
        <v>0</v>
      </c>
      <c r="O94" s="65"/>
      <c r="R94" s="65"/>
    </row>
    <row r="95" spans="1:18" x14ac:dyDescent="0.25">
      <c r="A95" s="15">
        <v>194</v>
      </c>
      <c r="B95" s="16" t="s">
        <v>68</v>
      </c>
      <c r="C95" s="15">
        <v>2017</v>
      </c>
      <c r="D95" s="89">
        <v>3374421</v>
      </c>
      <c r="E95" s="29">
        <f t="shared" si="9"/>
        <v>51387.121827411</v>
      </c>
      <c r="F95" s="89">
        <v>14165666</v>
      </c>
      <c r="G95" s="90">
        <v>355024</v>
      </c>
      <c r="H95" s="91">
        <f t="shared" si="10"/>
        <v>11094881.878172589</v>
      </c>
      <c r="I95" s="91">
        <f t="shared" si="11"/>
        <v>303636.878172589</v>
      </c>
      <c r="J95" s="92">
        <f t="shared" si="13"/>
        <v>2.8137335235423624E-2</v>
      </c>
      <c r="K95" s="30">
        <f t="shared" si="14"/>
        <v>0</v>
      </c>
      <c r="L95" s="92">
        <f t="shared" si="16"/>
        <v>2.7367292550445815E-2</v>
      </c>
      <c r="M95" s="30">
        <f t="shared" si="20"/>
        <v>0</v>
      </c>
      <c r="N95" s="30">
        <f t="shared" si="12"/>
        <v>0</v>
      </c>
      <c r="O95" s="65"/>
      <c r="R95" s="65"/>
    </row>
    <row r="96" spans="1:18" x14ac:dyDescent="0.25">
      <c r="A96" s="15">
        <v>195</v>
      </c>
      <c r="B96" s="16" t="s">
        <v>54</v>
      </c>
      <c r="C96" s="15">
        <v>2017</v>
      </c>
      <c r="D96" s="89">
        <v>4035812</v>
      </c>
      <c r="E96" s="29">
        <f t="shared" si="9"/>
        <v>61459.065989847761</v>
      </c>
      <c r="F96" s="89">
        <v>14814995</v>
      </c>
      <c r="G96" s="90">
        <v>408340</v>
      </c>
      <c r="H96" s="91">
        <f t="shared" si="10"/>
        <v>11126063.934010152</v>
      </c>
      <c r="I96" s="91">
        <f t="shared" si="11"/>
        <v>346880.93401015224</v>
      </c>
      <c r="J96" s="92">
        <f t="shared" si="13"/>
        <v>3.218063317137785E-2</v>
      </c>
      <c r="K96" s="30">
        <f t="shared" si="14"/>
        <v>0</v>
      </c>
      <c r="L96" s="92">
        <f t="shared" si="16"/>
        <v>3.1177327046432533E-2</v>
      </c>
      <c r="M96" s="30">
        <f t="shared" si="20"/>
        <v>0</v>
      </c>
      <c r="N96" s="30">
        <f t="shared" si="12"/>
        <v>0</v>
      </c>
      <c r="O96" s="65"/>
      <c r="R96" s="65"/>
    </row>
    <row r="97" spans="1:18" x14ac:dyDescent="0.25">
      <c r="A97" s="15">
        <v>281</v>
      </c>
      <c r="B97" s="16" t="s">
        <v>90</v>
      </c>
      <c r="C97" s="15">
        <v>2017</v>
      </c>
      <c r="D97" s="89">
        <v>3013148</v>
      </c>
      <c r="E97" s="29">
        <f t="shared" si="9"/>
        <v>45885.502538071014</v>
      </c>
      <c r="F97" s="89">
        <v>17406995</v>
      </c>
      <c r="G97" s="90">
        <v>193592</v>
      </c>
      <c r="H97" s="91">
        <f t="shared" si="10"/>
        <v>14541553.49746193</v>
      </c>
      <c r="I97" s="91">
        <f t="shared" si="11"/>
        <v>147706.49746192899</v>
      </c>
      <c r="J97" s="92">
        <f t="shared" si="13"/>
        <v>1.026178043034145E-2</v>
      </c>
      <c r="K97" s="30">
        <f t="shared" si="14"/>
        <v>0</v>
      </c>
      <c r="L97" s="92">
        <f t="shared" si="16"/>
        <v>1.0157545924354612E-2</v>
      </c>
      <c r="M97" s="30">
        <f t="shared" si="20"/>
        <v>0</v>
      </c>
      <c r="N97" s="30">
        <f t="shared" si="12"/>
        <v>0</v>
      </c>
      <c r="O97" s="65"/>
      <c r="R97" s="65"/>
    </row>
    <row r="98" spans="1:18" x14ac:dyDescent="0.25">
      <c r="A98" s="15">
        <v>288</v>
      </c>
      <c r="B98" s="16" t="s">
        <v>20</v>
      </c>
      <c r="C98" s="15">
        <v>2017</v>
      </c>
      <c r="D98" s="89">
        <v>257376</v>
      </c>
      <c r="E98" s="29">
        <f t="shared" si="9"/>
        <v>3919.4314720812254</v>
      </c>
      <c r="F98" s="89">
        <v>1916799</v>
      </c>
      <c r="G98" s="90">
        <v>120113</v>
      </c>
      <c r="H98" s="91">
        <f t="shared" si="10"/>
        <v>1775616.5685279188</v>
      </c>
      <c r="I98" s="91">
        <f t="shared" si="11"/>
        <v>116193.56852791877</v>
      </c>
      <c r="J98" s="92">
        <f t="shared" si="13"/>
        <v>7.0020464057638579E-2</v>
      </c>
      <c r="K98" s="30">
        <f t="shared" si="14"/>
        <v>1</v>
      </c>
      <c r="L98" s="92">
        <f t="shared" si="16"/>
        <v>6.5438434506301921E-2</v>
      </c>
      <c r="M98" s="30">
        <f>IF($L98&gt;=6.5%,1,0)</f>
        <v>1</v>
      </c>
      <c r="N98" s="30">
        <f t="shared" si="12"/>
        <v>1</v>
      </c>
      <c r="O98" s="65"/>
      <c r="R98" s="65"/>
    </row>
    <row r="99" spans="1:18" x14ac:dyDescent="0.25">
      <c r="A99" s="15">
        <v>290</v>
      </c>
      <c r="B99" s="16" t="s">
        <v>86</v>
      </c>
      <c r="C99" s="15">
        <v>2017</v>
      </c>
      <c r="D99" s="89">
        <v>21885</v>
      </c>
      <c r="E99" s="29">
        <f t="shared" si="9"/>
        <v>333.27411167512764</v>
      </c>
      <c r="F99" s="89">
        <v>1215797</v>
      </c>
      <c r="G99" s="90">
        <v>59373</v>
      </c>
      <c r="H99" s="91">
        <f t="shared" si="10"/>
        <v>1252951.7258883249</v>
      </c>
      <c r="I99" s="91">
        <f t="shared" si="11"/>
        <v>59039.725888324872</v>
      </c>
      <c r="J99" s="92">
        <f t="shared" si="13"/>
        <v>4.9450651210746578E-2</v>
      </c>
      <c r="K99" s="30">
        <f t="shared" si="14"/>
        <v>0</v>
      </c>
      <c r="L99" s="92">
        <f t="shared" si="16"/>
        <v>4.7120511244331101E-2</v>
      </c>
      <c r="M99" s="30">
        <f t="shared" ref="M99:M104" si="21">IF($L99&gt;=6.5%,1,0)</f>
        <v>0</v>
      </c>
      <c r="N99" s="30">
        <f t="shared" si="12"/>
        <v>0</v>
      </c>
      <c r="O99" s="65"/>
      <c r="R99" s="65"/>
    </row>
    <row r="100" spans="1:18" x14ac:dyDescent="0.25">
      <c r="A100" s="15">
        <v>309</v>
      </c>
      <c r="B100" s="16" t="s">
        <v>98</v>
      </c>
      <c r="C100" s="15">
        <v>2017</v>
      </c>
      <c r="D100" s="89">
        <v>1432751</v>
      </c>
      <c r="E100" s="29">
        <f t="shared" si="9"/>
        <v>21818.543147208169</v>
      </c>
      <c r="F100" s="89">
        <v>21529739</v>
      </c>
      <c r="G100" s="90">
        <v>1194187</v>
      </c>
      <c r="H100" s="91">
        <f t="shared" si="10"/>
        <v>21269356.456852794</v>
      </c>
      <c r="I100" s="91">
        <f t="shared" si="11"/>
        <v>1172368.4568527918</v>
      </c>
      <c r="J100" s="92">
        <f t="shared" si="13"/>
        <v>5.8335530520931385E-2</v>
      </c>
      <c r="K100" s="30">
        <f t="shared" si="14"/>
        <v>0</v>
      </c>
      <c r="L100" s="92">
        <f t="shared" si="16"/>
        <v>5.5120071885158772E-2</v>
      </c>
      <c r="M100" s="30">
        <f t="shared" si="21"/>
        <v>0</v>
      </c>
      <c r="N100" s="30">
        <f t="shared" si="12"/>
        <v>0</v>
      </c>
      <c r="O100" s="65"/>
      <c r="R100" s="65"/>
    </row>
    <row r="101" spans="1:18" x14ac:dyDescent="0.25">
      <c r="A101" s="15">
        <v>315</v>
      </c>
      <c r="B101" s="16" t="s">
        <v>39</v>
      </c>
      <c r="C101" s="15">
        <v>2017</v>
      </c>
      <c r="D101" s="89">
        <v>2262975</v>
      </c>
      <c r="E101" s="29">
        <f t="shared" si="9"/>
        <v>34461.548223350197</v>
      </c>
      <c r="F101" s="89">
        <v>20321420</v>
      </c>
      <c r="G101" s="90">
        <v>618936</v>
      </c>
      <c r="H101" s="91">
        <f t="shared" si="10"/>
        <v>18642919.45177665</v>
      </c>
      <c r="I101" s="91">
        <f t="shared" si="11"/>
        <v>584474.4517766498</v>
      </c>
      <c r="J101" s="92">
        <f t="shared" si="13"/>
        <v>3.2365713203802972E-2</v>
      </c>
      <c r="K101" s="30">
        <f t="shared" si="14"/>
        <v>0</v>
      </c>
      <c r="L101" s="92">
        <f t="shared" si="16"/>
        <v>3.1351015236025709E-2</v>
      </c>
      <c r="M101" s="30">
        <f t="shared" si="21"/>
        <v>0</v>
      </c>
      <c r="N101" s="30">
        <f t="shared" si="12"/>
        <v>0</v>
      </c>
      <c r="O101" s="65"/>
      <c r="R101" s="65"/>
    </row>
    <row r="102" spans="1:18" x14ac:dyDescent="0.25">
      <c r="A102" s="15">
        <v>403</v>
      </c>
      <c r="B102" s="16" t="s">
        <v>9</v>
      </c>
      <c r="C102" s="15">
        <v>2017</v>
      </c>
      <c r="D102" s="89">
        <v>119564</v>
      </c>
      <c r="E102" s="29">
        <f t="shared" si="9"/>
        <v>1820.7715736040554</v>
      </c>
      <c r="F102" s="89">
        <v>1647647</v>
      </c>
      <c r="G102" s="90">
        <v>114470</v>
      </c>
      <c r="H102" s="91">
        <f t="shared" si="10"/>
        <v>1640732.2284263959</v>
      </c>
      <c r="I102" s="91">
        <f t="shared" si="11"/>
        <v>112649.22842639594</v>
      </c>
      <c r="J102" s="92">
        <f t="shared" si="13"/>
        <v>7.3719312646234492E-2</v>
      </c>
      <c r="K102" s="30">
        <f t="shared" si="14"/>
        <v>1</v>
      </c>
      <c r="L102" s="92">
        <f t="shared" si="16"/>
        <v>6.8657899488228064E-2</v>
      </c>
      <c r="M102" s="30">
        <f t="shared" si="21"/>
        <v>1</v>
      </c>
      <c r="N102" s="30">
        <f t="shared" si="12"/>
        <v>0</v>
      </c>
      <c r="O102" s="65"/>
      <c r="R102" s="65"/>
    </row>
    <row r="103" spans="1:18" x14ac:dyDescent="0.25">
      <c r="A103" s="15">
        <v>428</v>
      </c>
      <c r="B103" s="16" t="s">
        <v>17</v>
      </c>
      <c r="C103" s="15">
        <v>2017</v>
      </c>
      <c r="D103" s="89">
        <v>303</v>
      </c>
      <c r="E103" s="29">
        <f t="shared" si="9"/>
        <v>4.6142131979695478</v>
      </c>
      <c r="F103" s="89">
        <v>956654</v>
      </c>
      <c r="G103" s="90">
        <v>58283</v>
      </c>
      <c r="H103" s="91">
        <f t="shared" si="10"/>
        <v>1014629.385786802</v>
      </c>
      <c r="I103" s="91">
        <f t="shared" si="11"/>
        <v>58278.385786802028</v>
      </c>
      <c r="J103" s="92">
        <f t="shared" si="13"/>
        <v>6.0938280805689575E-2</v>
      </c>
      <c r="K103" s="30">
        <f t="shared" si="14"/>
        <v>0</v>
      </c>
      <c r="L103" s="92">
        <f t="shared" si="16"/>
        <v>5.7438101639062634E-2</v>
      </c>
      <c r="M103" s="30">
        <f t="shared" si="21"/>
        <v>0</v>
      </c>
      <c r="N103" s="30">
        <f t="shared" si="12"/>
        <v>0</v>
      </c>
      <c r="O103" s="65"/>
      <c r="R103" s="65"/>
    </row>
    <row r="104" spans="1:18" x14ac:dyDescent="0.25">
      <c r="A104" s="15">
        <v>432</v>
      </c>
      <c r="B104" s="16" t="s">
        <v>66</v>
      </c>
      <c r="C104" s="15">
        <v>2017</v>
      </c>
      <c r="D104" s="89">
        <v>31737</v>
      </c>
      <c r="E104" s="29">
        <f t="shared" si="9"/>
        <v>483.30456852791758</v>
      </c>
      <c r="F104" s="89">
        <v>1932972</v>
      </c>
      <c r="G104" s="90">
        <v>155314</v>
      </c>
      <c r="H104" s="91">
        <f t="shared" si="10"/>
        <v>2056065.695431472</v>
      </c>
      <c r="I104" s="91">
        <f t="shared" si="11"/>
        <v>154830.69543147209</v>
      </c>
      <c r="J104" s="92">
        <f t="shared" si="13"/>
        <v>8.1436905712061941E-2</v>
      </c>
      <c r="K104" s="30">
        <f t="shared" si="14"/>
        <v>1</v>
      </c>
      <c r="L104" s="92">
        <f t="shared" si="16"/>
        <v>7.5304352276049411E-2</v>
      </c>
      <c r="M104" s="30">
        <f t="shared" si="21"/>
        <v>1</v>
      </c>
      <c r="N104" s="30">
        <f t="shared" si="12"/>
        <v>1</v>
      </c>
      <c r="O104" s="65"/>
      <c r="R104" s="65"/>
    </row>
    <row r="105" spans="1:18" x14ac:dyDescent="0.25">
      <c r="A105" s="15">
        <v>443</v>
      </c>
      <c r="B105" s="16" t="s">
        <v>6</v>
      </c>
      <c r="C105" s="15">
        <v>2017</v>
      </c>
      <c r="D105" s="89">
        <v>295965</v>
      </c>
      <c r="E105" s="29">
        <f t="shared" si="9"/>
        <v>4507.0812182741356</v>
      </c>
      <c r="F105" s="89">
        <v>35537431</v>
      </c>
      <c r="G105" s="90">
        <v>297060</v>
      </c>
      <c r="H105" s="91">
        <f t="shared" si="10"/>
        <v>35534018.918781728</v>
      </c>
      <c r="I105" s="91">
        <f t="shared" si="11"/>
        <v>292552.91878172586</v>
      </c>
      <c r="J105" s="92">
        <f t="shared" si="13"/>
        <v>8.301383341479774E-3</v>
      </c>
      <c r="K105" s="30">
        <f t="shared" si="14"/>
        <v>0</v>
      </c>
      <c r="L105" s="92">
        <f t="shared" si="16"/>
        <v>8.2330377391422842E-3</v>
      </c>
      <c r="M105" s="30">
        <f>IF($L105&gt;=6.5%,1,0)</f>
        <v>0</v>
      </c>
      <c r="N105" s="30">
        <f t="shared" si="12"/>
        <v>0</v>
      </c>
      <c r="O105" s="65"/>
      <c r="R105" s="65"/>
    </row>
    <row r="106" spans="1:18" x14ac:dyDescent="0.25">
      <c r="A106" s="15">
        <v>454</v>
      </c>
      <c r="B106" s="16" t="s">
        <v>32</v>
      </c>
      <c r="C106" s="15">
        <v>2017</v>
      </c>
      <c r="D106" s="89">
        <v>6503865</v>
      </c>
      <c r="E106" s="29">
        <f t="shared" si="9"/>
        <v>99043.629441624507</v>
      </c>
      <c r="F106" s="89">
        <v>61747129</v>
      </c>
      <c r="G106" s="90">
        <v>2137765</v>
      </c>
      <c r="H106" s="91">
        <f t="shared" si="10"/>
        <v>57281985.370558374</v>
      </c>
      <c r="I106" s="91">
        <f t="shared" si="11"/>
        <v>2038721.3705583755</v>
      </c>
      <c r="J106" s="92">
        <f t="shared" si="13"/>
        <v>3.6904433643862457E-2</v>
      </c>
      <c r="K106" s="30">
        <f t="shared" si="14"/>
        <v>0</v>
      </c>
      <c r="L106" s="92">
        <f t="shared" si="16"/>
        <v>3.5590969086875111E-2</v>
      </c>
      <c r="M106" s="30">
        <f t="shared" ref="M106:M109" si="22">IF($L106&gt;=6.5%,1,0)</f>
        <v>0</v>
      </c>
      <c r="N106" s="30">
        <f t="shared" si="12"/>
        <v>0</v>
      </c>
      <c r="O106" s="65"/>
      <c r="R106" s="65"/>
    </row>
    <row r="107" spans="1:18" x14ac:dyDescent="0.25">
      <c r="A107" s="15">
        <v>2</v>
      </c>
      <c r="B107" s="16" t="s">
        <v>80</v>
      </c>
      <c r="C107" s="15">
        <v>2018</v>
      </c>
      <c r="D107" s="89">
        <v>9583354</v>
      </c>
      <c r="E107" s="29">
        <f t="shared" si="9"/>
        <v>145939.40101522766</v>
      </c>
      <c r="F107" s="89">
        <v>65269547</v>
      </c>
      <c r="G107" s="90">
        <v>3129924</v>
      </c>
      <c r="H107" s="91">
        <f t="shared" si="10"/>
        <v>58670177.59898477</v>
      </c>
      <c r="I107" s="91">
        <f t="shared" si="11"/>
        <v>2983984.5989847723</v>
      </c>
      <c r="J107" s="92">
        <f t="shared" si="13"/>
        <v>5.3585717360581146E-2</v>
      </c>
      <c r="K107" s="30">
        <f t="shared" si="14"/>
        <v>0</v>
      </c>
      <c r="L107" s="92">
        <f t="shared" si="16"/>
        <v>5.0860330087639058E-2</v>
      </c>
      <c r="M107" s="30">
        <f t="shared" si="22"/>
        <v>0</v>
      </c>
      <c r="N107" s="30">
        <f t="shared" si="12"/>
        <v>0</v>
      </c>
      <c r="O107" s="65"/>
      <c r="R107" s="65"/>
    </row>
    <row r="108" spans="1:18" x14ac:dyDescent="0.25">
      <c r="A108" s="15">
        <v>3</v>
      </c>
      <c r="B108" s="16" t="s">
        <v>22</v>
      </c>
      <c r="C108" s="15">
        <v>2018</v>
      </c>
      <c r="D108" s="89">
        <v>0</v>
      </c>
      <c r="E108" s="29">
        <f t="shared" si="9"/>
        <v>0</v>
      </c>
      <c r="F108" s="89">
        <v>388979</v>
      </c>
      <c r="G108" s="90">
        <v>17672</v>
      </c>
      <c r="H108" s="91">
        <f t="shared" si="10"/>
        <v>406651</v>
      </c>
      <c r="I108" s="91">
        <f t="shared" si="11"/>
        <v>17672</v>
      </c>
      <c r="J108" s="92">
        <f t="shared" si="13"/>
        <v>4.5431758526809932E-2</v>
      </c>
      <c r="K108" s="30">
        <f t="shared" si="14"/>
        <v>0</v>
      </c>
      <c r="L108" s="92">
        <f t="shared" si="16"/>
        <v>4.3457411883900447E-2</v>
      </c>
      <c r="M108" s="30">
        <f t="shared" si="22"/>
        <v>0</v>
      </c>
      <c r="N108" s="30">
        <f t="shared" si="12"/>
        <v>0</v>
      </c>
      <c r="O108" s="65"/>
      <c r="R108" s="65"/>
    </row>
    <row r="109" spans="1:18" x14ac:dyDescent="0.25">
      <c r="A109" s="15">
        <v>6</v>
      </c>
      <c r="B109" s="16" t="s">
        <v>25</v>
      </c>
      <c r="C109" s="15">
        <v>2018</v>
      </c>
      <c r="D109" s="89">
        <v>5961450</v>
      </c>
      <c r="E109" s="29">
        <f t="shared" si="9"/>
        <v>90783.502538071014</v>
      </c>
      <c r="F109" s="89">
        <v>34856128</v>
      </c>
      <c r="G109" s="90">
        <v>2318809</v>
      </c>
      <c r="H109" s="91">
        <f t="shared" si="10"/>
        <v>31122703.49746193</v>
      </c>
      <c r="I109" s="91">
        <f t="shared" si="11"/>
        <v>2228025.497461929</v>
      </c>
      <c r="J109" s="92">
        <f t="shared" si="13"/>
        <v>7.7108507575752494E-2</v>
      </c>
      <c r="K109" s="30">
        <f t="shared" si="14"/>
        <v>1</v>
      </c>
      <c r="L109" s="92">
        <f t="shared" si="16"/>
        <v>7.1588430537328662E-2</v>
      </c>
      <c r="M109" s="30">
        <f t="shared" si="22"/>
        <v>1</v>
      </c>
      <c r="N109" s="30">
        <f t="shared" si="12"/>
        <v>0</v>
      </c>
      <c r="O109" s="65"/>
      <c r="R109" s="65"/>
    </row>
    <row r="110" spans="1:18" x14ac:dyDescent="0.25">
      <c r="A110" s="15">
        <v>7</v>
      </c>
      <c r="B110" s="16" t="s">
        <v>92</v>
      </c>
      <c r="C110" s="15">
        <v>2018</v>
      </c>
      <c r="D110" s="89">
        <v>2936450</v>
      </c>
      <c r="E110" s="29">
        <f t="shared" si="9"/>
        <v>44717.512690355536</v>
      </c>
      <c r="F110" s="89">
        <v>30879837</v>
      </c>
      <c r="G110" s="90">
        <v>1857592</v>
      </c>
      <c r="H110" s="91">
        <f t="shared" si="10"/>
        <v>29756261.487309646</v>
      </c>
      <c r="I110" s="91">
        <f t="shared" si="11"/>
        <v>1812874.4873096445</v>
      </c>
      <c r="J110" s="92">
        <f t="shared" si="13"/>
        <v>6.4876691122291094E-2</v>
      </c>
      <c r="K110" s="30">
        <f t="shared" si="14"/>
        <v>0</v>
      </c>
      <c r="L110" s="92">
        <f t="shared" si="16"/>
        <v>6.0924134844116531E-2</v>
      </c>
      <c r="M110" s="30">
        <f>IF($L110&gt;=6.5%,1,0)</f>
        <v>0</v>
      </c>
      <c r="N110" s="30">
        <f t="shared" si="12"/>
        <v>0</v>
      </c>
      <c r="O110" s="65"/>
      <c r="R110" s="65"/>
    </row>
    <row r="111" spans="1:18" x14ac:dyDescent="0.25">
      <c r="A111" s="15">
        <v>8</v>
      </c>
      <c r="B111" s="16" t="s">
        <v>99</v>
      </c>
      <c r="C111" s="15">
        <v>2018</v>
      </c>
      <c r="D111" s="89">
        <v>8220184</v>
      </c>
      <c r="E111" s="29">
        <f t="shared" si="9"/>
        <v>125180.46700507589</v>
      </c>
      <c r="F111" s="89">
        <v>30744992</v>
      </c>
      <c r="G111" s="90">
        <v>1142052</v>
      </c>
      <c r="H111" s="91">
        <f t="shared" si="10"/>
        <v>23541679.532994926</v>
      </c>
      <c r="I111" s="91">
        <f t="shared" si="11"/>
        <v>1016871.5329949241</v>
      </c>
      <c r="J111" s="92">
        <f t="shared" si="13"/>
        <v>4.5144515016284449E-2</v>
      </c>
      <c r="K111" s="30">
        <f t="shared" si="14"/>
        <v>0</v>
      </c>
      <c r="L111" s="92">
        <f t="shared" si="16"/>
        <v>4.3194519387188331E-2</v>
      </c>
      <c r="M111" s="30">
        <f t="shared" ref="M111:M117" si="23">IF($L111&gt;=6.5%,1,0)</f>
        <v>0</v>
      </c>
      <c r="N111" s="30">
        <f t="shared" si="12"/>
        <v>0</v>
      </c>
      <c r="O111" s="65"/>
      <c r="R111" s="65"/>
    </row>
    <row r="112" spans="1:18" x14ac:dyDescent="0.25">
      <c r="A112" s="15">
        <v>9</v>
      </c>
      <c r="B112" s="16" t="s">
        <v>16</v>
      </c>
      <c r="C112" s="15">
        <v>2018</v>
      </c>
      <c r="D112" s="89">
        <v>1405137</v>
      </c>
      <c r="E112" s="29">
        <f t="shared" si="9"/>
        <v>21398.025380710606</v>
      </c>
      <c r="F112" s="89">
        <v>10564915</v>
      </c>
      <c r="G112" s="90">
        <v>493252</v>
      </c>
      <c r="H112" s="91">
        <f t="shared" si="10"/>
        <v>9631631.9746192899</v>
      </c>
      <c r="I112" s="91">
        <f t="shared" si="11"/>
        <v>471853.97461928939</v>
      </c>
      <c r="J112" s="92">
        <f t="shared" si="13"/>
        <v>5.1513691119947386E-2</v>
      </c>
      <c r="K112" s="30">
        <f t="shared" si="14"/>
        <v>0</v>
      </c>
      <c r="L112" s="92">
        <f t="shared" si="16"/>
        <v>4.8990033658126812E-2</v>
      </c>
      <c r="M112" s="30">
        <f t="shared" si="23"/>
        <v>0</v>
      </c>
      <c r="N112" s="30">
        <f t="shared" si="12"/>
        <v>0</v>
      </c>
      <c r="O112" s="65"/>
      <c r="R112" s="65"/>
    </row>
    <row r="113" spans="1:18" x14ac:dyDescent="0.25">
      <c r="A113" s="15">
        <v>17</v>
      </c>
      <c r="B113" s="16" t="s">
        <v>26</v>
      </c>
      <c r="C113" s="15">
        <v>2018</v>
      </c>
      <c r="D113" s="89">
        <v>24505471</v>
      </c>
      <c r="E113" s="29">
        <f t="shared" si="9"/>
        <v>373179.7614213191</v>
      </c>
      <c r="F113" s="89">
        <v>69332749</v>
      </c>
      <c r="G113" s="90">
        <v>2533249</v>
      </c>
      <c r="H113" s="91">
        <f t="shared" si="10"/>
        <v>46987347.238578677</v>
      </c>
      <c r="I113" s="91">
        <f t="shared" si="11"/>
        <v>2160069.2385786809</v>
      </c>
      <c r="J113" s="92">
        <f t="shared" si="13"/>
        <v>4.8186491238184949E-2</v>
      </c>
      <c r="K113" s="30">
        <f t="shared" si="14"/>
        <v>0</v>
      </c>
      <c r="L113" s="92">
        <f t="shared" si="16"/>
        <v>4.5971295796098252E-2</v>
      </c>
      <c r="M113" s="30">
        <f t="shared" si="23"/>
        <v>0</v>
      </c>
      <c r="N113" s="30">
        <f t="shared" si="12"/>
        <v>0</v>
      </c>
      <c r="O113" s="65"/>
      <c r="R113" s="65"/>
    </row>
    <row r="114" spans="1:18" x14ac:dyDescent="0.25">
      <c r="A114" s="15">
        <v>22</v>
      </c>
      <c r="B114" s="16" t="s">
        <v>104</v>
      </c>
      <c r="C114" s="15">
        <v>2018</v>
      </c>
      <c r="D114" s="89">
        <v>3008371</v>
      </c>
      <c r="E114" s="29">
        <f t="shared" si="9"/>
        <v>45812.756345177535</v>
      </c>
      <c r="F114" s="89">
        <v>11917445</v>
      </c>
      <c r="G114" s="90">
        <v>768100</v>
      </c>
      <c r="H114" s="91">
        <f t="shared" si="10"/>
        <v>9631361.2436548229</v>
      </c>
      <c r="I114" s="91">
        <f t="shared" si="11"/>
        <v>722287.24365482247</v>
      </c>
      <c r="J114" s="92">
        <f t="shared" si="13"/>
        <v>8.1073211834902528E-2</v>
      </c>
      <c r="K114" s="30">
        <f t="shared" si="14"/>
        <v>1</v>
      </c>
      <c r="L114" s="92">
        <f t="shared" si="16"/>
        <v>7.4993266827227359E-2</v>
      </c>
      <c r="M114" s="30">
        <f t="shared" si="23"/>
        <v>1</v>
      </c>
      <c r="N114" s="30">
        <f t="shared" si="12"/>
        <v>1</v>
      </c>
      <c r="O114" s="65"/>
      <c r="R114" s="65"/>
    </row>
    <row r="115" spans="1:18" x14ac:dyDescent="0.25">
      <c r="A115" s="15">
        <v>27</v>
      </c>
      <c r="B115" s="16" t="s">
        <v>24</v>
      </c>
      <c r="C115" s="15">
        <v>2018</v>
      </c>
      <c r="D115" s="89">
        <v>1098814</v>
      </c>
      <c r="E115" s="29">
        <f t="shared" si="9"/>
        <v>16733.208121827338</v>
      </c>
      <c r="F115" s="89">
        <v>21785878</v>
      </c>
      <c r="G115" s="90">
        <v>226999</v>
      </c>
      <c r="H115" s="91">
        <f t="shared" si="10"/>
        <v>20897329.791878171</v>
      </c>
      <c r="I115" s="91">
        <f t="shared" si="11"/>
        <v>210265.79187817266</v>
      </c>
      <c r="J115" s="92">
        <f t="shared" si="13"/>
        <v>1.016411956177893E-2</v>
      </c>
      <c r="K115" s="30">
        <f t="shared" si="14"/>
        <v>0</v>
      </c>
      <c r="L115" s="92">
        <f t="shared" si="16"/>
        <v>1.0061849718230187E-2</v>
      </c>
      <c r="M115" s="30">
        <f t="shared" si="23"/>
        <v>0</v>
      </c>
      <c r="N115" s="30">
        <f t="shared" si="12"/>
        <v>0</v>
      </c>
      <c r="O115" s="65"/>
      <c r="R115" s="65"/>
    </row>
    <row r="116" spans="1:18" x14ac:dyDescent="0.25">
      <c r="A116" s="15">
        <v>30</v>
      </c>
      <c r="B116" s="16" t="s">
        <v>12</v>
      </c>
      <c r="C116" s="15">
        <v>2018</v>
      </c>
      <c r="D116" s="89">
        <v>0</v>
      </c>
      <c r="E116" s="29">
        <f t="shared" si="9"/>
        <v>0</v>
      </c>
      <c r="F116" s="89">
        <v>18806107</v>
      </c>
      <c r="G116" s="90">
        <v>136980</v>
      </c>
      <c r="H116" s="91">
        <f t="shared" si="10"/>
        <v>18943087</v>
      </c>
      <c r="I116" s="91">
        <f t="shared" si="11"/>
        <v>136980</v>
      </c>
      <c r="J116" s="92">
        <f t="shared" si="13"/>
        <v>7.283804138730041E-3</v>
      </c>
      <c r="K116" s="30">
        <f t="shared" si="14"/>
        <v>0</v>
      </c>
      <c r="L116" s="92">
        <f t="shared" si="16"/>
        <v>7.2311339751541023E-3</v>
      </c>
      <c r="M116" s="30">
        <f t="shared" si="23"/>
        <v>0</v>
      </c>
      <c r="N116" s="30">
        <f t="shared" si="12"/>
        <v>0</v>
      </c>
      <c r="O116" s="65"/>
      <c r="R116" s="65"/>
    </row>
    <row r="117" spans="1:18" x14ac:dyDescent="0.25">
      <c r="A117" s="15">
        <v>32</v>
      </c>
      <c r="B117" s="16" t="s">
        <v>15</v>
      </c>
      <c r="C117" s="15">
        <v>2018</v>
      </c>
      <c r="D117" s="89">
        <v>1005450</v>
      </c>
      <c r="E117" s="29">
        <f t="shared" si="9"/>
        <v>15311.421319796937</v>
      </c>
      <c r="F117" s="89">
        <v>90445380</v>
      </c>
      <c r="G117" s="90">
        <v>6848504</v>
      </c>
      <c r="H117" s="91">
        <f t="shared" si="10"/>
        <v>96273122.578680202</v>
      </c>
      <c r="I117" s="91">
        <f t="shared" si="11"/>
        <v>6833192.5786802033</v>
      </c>
      <c r="J117" s="92">
        <f t="shared" si="13"/>
        <v>7.6399797927840546E-2</v>
      </c>
      <c r="K117" s="30">
        <f t="shared" si="14"/>
        <v>1</v>
      </c>
      <c r="L117" s="92">
        <f t="shared" si="16"/>
        <v>7.0977157441794891E-2</v>
      </c>
      <c r="M117" s="30">
        <f t="shared" si="23"/>
        <v>1</v>
      </c>
      <c r="N117" s="30">
        <f t="shared" si="12"/>
        <v>1</v>
      </c>
      <c r="O117" s="65"/>
      <c r="R117" s="65"/>
    </row>
    <row r="118" spans="1:18" x14ac:dyDescent="0.25">
      <c r="A118" s="15">
        <v>39</v>
      </c>
      <c r="B118" s="16" t="s">
        <v>72</v>
      </c>
      <c r="C118" s="15">
        <v>2018</v>
      </c>
      <c r="D118" s="89">
        <v>553151</v>
      </c>
      <c r="E118" s="29">
        <f t="shared" si="9"/>
        <v>8423.6192893401021</v>
      </c>
      <c r="F118" s="89">
        <v>22020420</v>
      </c>
      <c r="G118" s="90">
        <v>768915</v>
      </c>
      <c r="H118" s="91">
        <f t="shared" si="10"/>
        <v>22227760.380710661</v>
      </c>
      <c r="I118" s="91">
        <f t="shared" si="11"/>
        <v>760491.3807106599</v>
      </c>
      <c r="J118" s="92">
        <f t="shared" si="13"/>
        <v>3.5425623106071849E-2</v>
      </c>
      <c r="K118" s="30">
        <f t="shared" si="14"/>
        <v>0</v>
      </c>
      <c r="L118" s="92">
        <f t="shared" si="16"/>
        <v>3.4213585520321575E-2</v>
      </c>
      <c r="M118" s="30">
        <f>IF($L118&gt;=6.5%,1,0)</f>
        <v>0</v>
      </c>
      <c r="N118" s="30">
        <f t="shared" si="12"/>
        <v>0</v>
      </c>
      <c r="O118" s="65"/>
      <c r="R118" s="65"/>
    </row>
    <row r="119" spans="1:18" x14ac:dyDescent="0.25">
      <c r="A119" s="15">
        <v>41</v>
      </c>
      <c r="B119" s="16" t="s">
        <v>44</v>
      </c>
      <c r="C119" s="15">
        <v>2018</v>
      </c>
      <c r="D119" s="89">
        <v>3629042</v>
      </c>
      <c r="E119" s="29">
        <f t="shared" si="9"/>
        <v>55264.598984771408</v>
      </c>
      <c r="F119" s="89">
        <v>37717794</v>
      </c>
      <c r="G119" s="90">
        <v>2104270</v>
      </c>
      <c r="H119" s="91">
        <f t="shared" si="10"/>
        <v>36137757.40101523</v>
      </c>
      <c r="I119" s="91">
        <f t="shared" si="11"/>
        <v>2049005.4010152286</v>
      </c>
      <c r="J119" s="92">
        <f t="shared" si="13"/>
        <v>6.0107961741023216E-2</v>
      </c>
      <c r="K119" s="30">
        <f t="shared" si="14"/>
        <v>0</v>
      </c>
      <c r="L119" s="92">
        <f t="shared" si="16"/>
        <v>5.6699849364688727E-2</v>
      </c>
      <c r="M119" s="30">
        <f t="shared" ref="M119:M135" si="24">IF($L119&gt;=6.5%,1,0)</f>
        <v>0</v>
      </c>
      <c r="N119" s="30">
        <f t="shared" si="12"/>
        <v>0</v>
      </c>
      <c r="O119" s="65"/>
      <c r="R119" s="65"/>
    </row>
    <row r="120" spans="1:18" x14ac:dyDescent="0.25">
      <c r="A120" s="15">
        <v>42</v>
      </c>
      <c r="B120" s="16" t="s">
        <v>58</v>
      </c>
      <c r="C120" s="15">
        <v>2018</v>
      </c>
      <c r="D120" s="89">
        <v>258691</v>
      </c>
      <c r="E120" s="29">
        <f t="shared" si="9"/>
        <v>3939.4568527918891</v>
      </c>
      <c r="F120" s="89">
        <v>4236084</v>
      </c>
      <c r="G120" s="90">
        <v>35608</v>
      </c>
      <c r="H120" s="91">
        <f t="shared" si="10"/>
        <v>4009061.5431472082</v>
      </c>
      <c r="I120" s="91">
        <f t="shared" si="11"/>
        <v>31668.543147208111</v>
      </c>
      <c r="J120" s="92">
        <f t="shared" si="13"/>
        <v>7.9621357877403889E-3</v>
      </c>
      <c r="K120" s="30">
        <f t="shared" si="14"/>
        <v>0</v>
      </c>
      <c r="L120" s="92">
        <f t="shared" si="16"/>
        <v>7.8992409586078737E-3</v>
      </c>
      <c r="M120" s="30">
        <f t="shared" si="24"/>
        <v>0</v>
      </c>
      <c r="N120" s="30">
        <f t="shared" si="12"/>
        <v>0</v>
      </c>
      <c r="O120" s="65"/>
      <c r="R120" s="65"/>
    </row>
    <row r="121" spans="1:18" x14ac:dyDescent="0.25">
      <c r="A121" s="15">
        <v>43</v>
      </c>
      <c r="B121" s="16" t="s">
        <v>100</v>
      </c>
      <c r="C121" s="15">
        <v>2018</v>
      </c>
      <c r="D121" s="89">
        <v>339094</v>
      </c>
      <c r="E121" s="29">
        <f t="shared" si="9"/>
        <v>5163.8680203045951</v>
      </c>
      <c r="F121" s="89">
        <v>12837353</v>
      </c>
      <c r="G121" s="90">
        <v>644124</v>
      </c>
      <c r="H121" s="91">
        <f t="shared" si="10"/>
        <v>13137219.131979695</v>
      </c>
      <c r="I121" s="91">
        <f t="shared" si="11"/>
        <v>638960.1319796954</v>
      </c>
      <c r="J121" s="92">
        <f t="shared" si="13"/>
        <v>5.112393109949917E-2</v>
      </c>
      <c r="K121" s="30">
        <f t="shared" si="14"/>
        <v>0</v>
      </c>
      <c r="L121" s="92">
        <f t="shared" si="16"/>
        <v>4.863739620695573E-2</v>
      </c>
      <c r="M121" s="30">
        <f t="shared" si="24"/>
        <v>0</v>
      </c>
      <c r="N121" s="30">
        <f t="shared" si="12"/>
        <v>0</v>
      </c>
      <c r="O121" s="65"/>
      <c r="R121" s="65"/>
    </row>
    <row r="122" spans="1:18" x14ac:dyDescent="0.25">
      <c r="A122" s="15">
        <v>44</v>
      </c>
      <c r="B122" s="16" t="s">
        <v>19</v>
      </c>
      <c r="C122" s="15">
        <v>2018</v>
      </c>
      <c r="D122" s="89">
        <v>2803802</v>
      </c>
      <c r="E122" s="29">
        <f t="shared" si="9"/>
        <v>42697.492385786958</v>
      </c>
      <c r="F122" s="89">
        <v>46593146</v>
      </c>
      <c r="G122" s="90">
        <v>1982548</v>
      </c>
      <c r="H122" s="91">
        <f t="shared" si="10"/>
        <v>45729194.50761421</v>
      </c>
      <c r="I122" s="91">
        <f t="shared" si="11"/>
        <v>1939850.507614213</v>
      </c>
      <c r="J122" s="92">
        <f t="shared" si="13"/>
        <v>4.4299601921741809E-2</v>
      </c>
      <c r="K122" s="30">
        <f t="shared" si="14"/>
        <v>0</v>
      </c>
      <c r="L122" s="92">
        <f t="shared" si="16"/>
        <v>4.2420395296733582E-2</v>
      </c>
      <c r="M122" s="30">
        <f t="shared" si="24"/>
        <v>0</v>
      </c>
      <c r="N122" s="30">
        <f t="shared" si="12"/>
        <v>0</v>
      </c>
      <c r="O122" s="65"/>
      <c r="R122" s="65"/>
    </row>
    <row r="123" spans="1:18" x14ac:dyDescent="0.25">
      <c r="A123" s="15">
        <v>45</v>
      </c>
      <c r="B123" s="16" t="s">
        <v>18</v>
      </c>
      <c r="C123" s="15">
        <v>2018</v>
      </c>
      <c r="D123" s="89">
        <v>11246968</v>
      </c>
      <c r="E123" s="29">
        <f t="shared" si="9"/>
        <v>171273.62436548248</v>
      </c>
      <c r="F123" s="89">
        <v>92280213</v>
      </c>
      <c r="G123" s="90">
        <v>5070681</v>
      </c>
      <c r="H123" s="91">
        <f t="shared" si="10"/>
        <v>85932652.375634521</v>
      </c>
      <c r="I123" s="91">
        <f t="shared" si="11"/>
        <v>4899407.3756345175</v>
      </c>
      <c r="J123" s="92">
        <f t="shared" si="13"/>
        <v>6.0461695389768949E-2</v>
      </c>
      <c r="K123" s="30">
        <f t="shared" si="14"/>
        <v>0</v>
      </c>
      <c r="L123" s="92">
        <f t="shared" si="16"/>
        <v>5.7014501940634885E-2</v>
      </c>
      <c r="M123" s="30">
        <f t="shared" si="24"/>
        <v>0</v>
      </c>
      <c r="N123" s="30">
        <f t="shared" si="12"/>
        <v>0</v>
      </c>
      <c r="O123" s="65"/>
      <c r="R123" s="65"/>
    </row>
    <row r="124" spans="1:18" x14ac:dyDescent="0.25">
      <c r="A124" s="15">
        <v>46</v>
      </c>
      <c r="B124" s="16" t="s">
        <v>60</v>
      </c>
      <c r="C124" s="15">
        <v>2018</v>
      </c>
      <c r="D124" s="89">
        <v>24526</v>
      </c>
      <c r="E124" s="29">
        <f t="shared" si="9"/>
        <v>373.49238578680161</v>
      </c>
      <c r="F124" s="89">
        <v>13178049</v>
      </c>
      <c r="G124" s="90">
        <v>838099</v>
      </c>
      <c r="H124" s="91">
        <f t="shared" si="10"/>
        <v>13991248.507614214</v>
      </c>
      <c r="I124" s="91">
        <f t="shared" si="11"/>
        <v>837725.50761421316</v>
      </c>
      <c r="J124" s="92">
        <f t="shared" si="13"/>
        <v>6.3688299143447202E-2</v>
      </c>
      <c r="K124" s="30">
        <f t="shared" si="14"/>
        <v>0</v>
      </c>
      <c r="L124" s="92">
        <f t="shared" si="16"/>
        <v>5.9874964493576995E-2</v>
      </c>
      <c r="M124" s="30">
        <f t="shared" si="24"/>
        <v>0</v>
      </c>
      <c r="N124" s="30">
        <f t="shared" si="12"/>
        <v>0</v>
      </c>
      <c r="O124" s="65"/>
      <c r="R124" s="65"/>
    </row>
    <row r="125" spans="1:18" x14ac:dyDescent="0.25">
      <c r="A125" s="15">
        <v>49</v>
      </c>
      <c r="B125" s="16" t="s">
        <v>29</v>
      </c>
      <c r="C125" s="15">
        <v>2018</v>
      </c>
      <c r="D125" s="89">
        <v>3694319</v>
      </c>
      <c r="E125" s="29">
        <f t="shared" si="9"/>
        <v>56258.664974619169</v>
      </c>
      <c r="F125" s="89">
        <v>11728995</v>
      </c>
      <c r="G125" s="90">
        <v>504449</v>
      </c>
      <c r="H125" s="91">
        <f t="shared" si="10"/>
        <v>8482866.3350253813</v>
      </c>
      <c r="I125" s="91">
        <f t="shared" si="11"/>
        <v>448190.33502538083</v>
      </c>
      <c r="J125" s="92">
        <f t="shared" si="13"/>
        <v>5.5782004778460369E-2</v>
      </c>
      <c r="K125" s="30">
        <f t="shared" si="14"/>
        <v>0</v>
      </c>
      <c r="L125" s="92">
        <f t="shared" si="16"/>
        <v>5.2834775101291254E-2</v>
      </c>
      <c r="M125" s="30">
        <f t="shared" si="24"/>
        <v>0</v>
      </c>
      <c r="N125" s="30">
        <f t="shared" si="12"/>
        <v>0</v>
      </c>
      <c r="O125" s="65"/>
      <c r="R125" s="65"/>
    </row>
    <row r="126" spans="1:18" x14ac:dyDescent="0.25">
      <c r="A126" s="15">
        <v>51</v>
      </c>
      <c r="B126" s="16" t="s">
        <v>8</v>
      </c>
      <c r="C126" s="15">
        <v>2018</v>
      </c>
      <c r="D126" s="89">
        <v>345155</v>
      </c>
      <c r="E126" s="29">
        <f t="shared" si="9"/>
        <v>5256.1675126903574</v>
      </c>
      <c r="F126" s="89">
        <v>5236677</v>
      </c>
      <c r="G126" s="90">
        <v>54264</v>
      </c>
      <c r="H126" s="91">
        <f t="shared" si="10"/>
        <v>4940529.8324873094</v>
      </c>
      <c r="I126" s="91">
        <f t="shared" si="11"/>
        <v>49007.832487309643</v>
      </c>
      <c r="J126" s="92">
        <f t="shared" si="13"/>
        <v>1.0018933266028374E-2</v>
      </c>
      <c r="K126" s="30">
        <f t="shared" si="14"/>
        <v>0</v>
      </c>
      <c r="L126" s="92">
        <f t="shared" si="16"/>
        <v>9.9195499569803541E-3</v>
      </c>
      <c r="M126" s="30">
        <f t="shared" si="24"/>
        <v>0</v>
      </c>
      <c r="N126" s="30">
        <f t="shared" si="12"/>
        <v>0</v>
      </c>
      <c r="O126" s="65"/>
      <c r="R126" s="65"/>
    </row>
    <row r="127" spans="1:18" x14ac:dyDescent="0.25">
      <c r="A127" s="15">
        <v>54</v>
      </c>
      <c r="B127" s="16" t="s">
        <v>42</v>
      </c>
      <c r="C127" s="15">
        <v>2018</v>
      </c>
      <c r="D127" s="89">
        <v>26327</v>
      </c>
      <c r="E127" s="29">
        <f t="shared" si="9"/>
        <v>400.91878172588986</v>
      </c>
      <c r="F127" s="89">
        <v>477647</v>
      </c>
      <c r="G127" s="90">
        <v>6336</v>
      </c>
      <c r="H127" s="91">
        <f t="shared" si="10"/>
        <v>457255.08121827414</v>
      </c>
      <c r="I127" s="91">
        <f t="shared" si="11"/>
        <v>5935.0812182741101</v>
      </c>
      <c r="J127" s="92">
        <f t="shared" si="13"/>
        <v>1.315049458981235E-2</v>
      </c>
      <c r="K127" s="30">
        <f t="shared" si="14"/>
        <v>0</v>
      </c>
      <c r="L127" s="92">
        <f t="shared" si="16"/>
        <v>1.297980375081049E-2</v>
      </c>
      <c r="M127" s="30">
        <f t="shared" si="24"/>
        <v>0</v>
      </c>
      <c r="N127" s="30">
        <f t="shared" si="12"/>
        <v>0</v>
      </c>
      <c r="O127" s="65"/>
      <c r="R127" s="65"/>
    </row>
    <row r="128" spans="1:18" x14ac:dyDescent="0.25">
      <c r="A128" s="15">
        <v>55</v>
      </c>
      <c r="B128" s="16" t="s">
        <v>21</v>
      </c>
      <c r="C128" s="15">
        <v>2018</v>
      </c>
      <c r="D128" s="89">
        <v>2383631</v>
      </c>
      <c r="E128" s="29">
        <f t="shared" si="9"/>
        <v>36298.949238578789</v>
      </c>
      <c r="F128" s="89">
        <v>41528282</v>
      </c>
      <c r="G128" s="90">
        <v>2550043</v>
      </c>
      <c r="H128" s="91">
        <f t="shared" si="10"/>
        <v>41658395.050761424</v>
      </c>
      <c r="I128" s="91">
        <f t="shared" si="11"/>
        <v>2513744.0507614212</v>
      </c>
      <c r="J128" s="92">
        <f t="shared" si="13"/>
        <v>6.4216795565795723E-2</v>
      </c>
      <c r="K128" s="30">
        <f t="shared" si="14"/>
        <v>0</v>
      </c>
      <c r="L128" s="92">
        <f t="shared" si="16"/>
        <v>6.034183620608484E-2</v>
      </c>
      <c r="M128" s="30">
        <f t="shared" si="24"/>
        <v>0</v>
      </c>
      <c r="N128" s="30">
        <f t="shared" si="12"/>
        <v>0</v>
      </c>
      <c r="O128" s="65"/>
      <c r="R128" s="65"/>
    </row>
    <row r="129" spans="1:18" x14ac:dyDescent="0.25">
      <c r="A129" s="15">
        <v>56</v>
      </c>
      <c r="B129" s="16" t="s">
        <v>45</v>
      </c>
      <c r="C129" s="15">
        <v>2018</v>
      </c>
      <c r="D129" s="89">
        <v>9857076</v>
      </c>
      <c r="E129" s="29">
        <f t="shared" si="9"/>
        <v>150107.75634517707</v>
      </c>
      <c r="F129" s="89">
        <v>119910217</v>
      </c>
      <c r="G129" s="90">
        <v>6399057</v>
      </c>
      <c r="H129" s="91">
        <f t="shared" si="10"/>
        <v>116302090.24365482</v>
      </c>
      <c r="I129" s="91">
        <f t="shared" si="11"/>
        <v>6248949.2436548229</v>
      </c>
      <c r="J129" s="92">
        <f t="shared" si="13"/>
        <v>5.678119849078022E-2</v>
      </c>
      <c r="K129" s="30">
        <f t="shared" si="14"/>
        <v>0</v>
      </c>
      <c r="L129" s="92">
        <f t="shared" si="16"/>
        <v>5.3730326175249046E-2</v>
      </c>
      <c r="M129" s="30">
        <f t="shared" si="24"/>
        <v>0</v>
      </c>
      <c r="N129" s="30">
        <f t="shared" si="12"/>
        <v>0</v>
      </c>
      <c r="O129" s="65"/>
      <c r="R129" s="65"/>
    </row>
    <row r="130" spans="1:18" x14ac:dyDescent="0.25">
      <c r="A130" s="15">
        <v>57</v>
      </c>
      <c r="B130" s="16" t="s">
        <v>47</v>
      </c>
      <c r="C130" s="15">
        <v>2018</v>
      </c>
      <c r="D130" s="89">
        <v>3667160</v>
      </c>
      <c r="E130" s="29">
        <f t="shared" si="9"/>
        <v>55845.076142131817</v>
      </c>
      <c r="F130" s="89">
        <v>89159322</v>
      </c>
      <c r="G130" s="90">
        <v>4114551</v>
      </c>
      <c r="H130" s="91">
        <f t="shared" si="10"/>
        <v>89550867.923857868</v>
      </c>
      <c r="I130" s="91">
        <f t="shared" si="11"/>
        <v>4058705.9238578682</v>
      </c>
      <c r="J130" s="92">
        <f t="shared" si="13"/>
        <v>4.7474596839156648E-2</v>
      </c>
      <c r="K130" s="30">
        <f t="shared" si="14"/>
        <v>0</v>
      </c>
      <c r="L130" s="92">
        <f t="shared" si="16"/>
        <v>4.5322909961172581E-2</v>
      </c>
      <c r="M130" s="30">
        <f t="shared" si="24"/>
        <v>0</v>
      </c>
      <c r="N130" s="30">
        <f t="shared" si="12"/>
        <v>0</v>
      </c>
      <c r="O130" s="65"/>
      <c r="R130" s="65"/>
    </row>
    <row r="131" spans="1:18" x14ac:dyDescent="0.25">
      <c r="A131" s="15">
        <v>59</v>
      </c>
      <c r="B131" s="16" t="s">
        <v>57</v>
      </c>
      <c r="C131" s="15">
        <v>2018</v>
      </c>
      <c r="D131" s="89">
        <v>1017</v>
      </c>
      <c r="E131" s="29">
        <f t="shared" si="9"/>
        <v>15.487309644670177</v>
      </c>
      <c r="F131" s="89">
        <v>918117</v>
      </c>
      <c r="G131" s="90">
        <v>30099</v>
      </c>
      <c r="H131" s="91">
        <f t="shared" si="10"/>
        <v>947183.5126903553</v>
      </c>
      <c r="I131" s="91">
        <f t="shared" si="11"/>
        <v>30083.512690355328</v>
      </c>
      <c r="J131" s="92">
        <f t="shared" si="13"/>
        <v>3.2802870668798743E-2</v>
      </c>
      <c r="K131" s="30">
        <f t="shared" si="14"/>
        <v>0</v>
      </c>
      <c r="L131" s="92">
        <f t="shared" si="16"/>
        <v>3.1761018099762846E-2</v>
      </c>
      <c r="M131" s="30">
        <f t="shared" si="24"/>
        <v>0</v>
      </c>
      <c r="N131" s="30">
        <f t="shared" si="12"/>
        <v>0</v>
      </c>
      <c r="O131" s="65"/>
      <c r="R131" s="65"/>
    </row>
    <row r="132" spans="1:18" x14ac:dyDescent="0.25">
      <c r="A132" s="15">
        <v>61</v>
      </c>
      <c r="B132" s="16" t="s">
        <v>37</v>
      </c>
      <c r="C132" s="15">
        <v>2018</v>
      </c>
      <c r="D132" s="89">
        <v>1374862</v>
      </c>
      <c r="E132" s="29">
        <f t="shared" ref="E132:E195" si="25">D132/(1-1.5%)-D132</f>
        <v>20936.984771573683</v>
      </c>
      <c r="F132" s="89">
        <v>5597128</v>
      </c>
      <c r="G132" s="90">
        <v>102287</v>
      </c>
      <c r="H132" s="91">
        <f t="shared" ref="H132:H195" si="26">F132+G132-(D132+E132)</f>
        <v>4303616.0152284261</v>
      </c>
      <c r="I132" s="91">
        <f t="shared" ref="I132:I195" si="27">G132-E132</f>
        <v>81350.015228426317</v>
      </c>
      <c r="J132" s="92">
        <f t="shared" si="13"/>
        <v>1.9266909102464487E-2</v>
      </c>
      <c r="K132" s="30">
        <f t="shared" si="14"/>
        <v>0</v>
      </c>
      <c r="L132" s="92">
        <f t="shared" si="16"/>
        <v>1.8902712263493712E-2</v>
      </c>
      <c r="M132" s="30">
        <f t="shared" si="24"/>
        <v>0</v>
      </c>
      <c r="N132" s="30">
        <f t="shared" ref="N132:N195" si="28">+IF(SUMIFS($M$4:$M$312,$A$4:$A$312,$A132)=3,1,0)</f>
        <v>0</v>
      </c>
      <c r="O132" s="65"/>
      <c r="R132" s="65"/>
    </row>
    <row r="133" spans="1:18" x14ac:dyDescent="0.25">
      <c r="A133" s="15">
        <v>62</v>
      </c>
      <c r="B133" s="16" t="s">
        <v>49</v>
      </c>
      <c r="C133" s="15">
        <v>2018</v>
      </c>
      <c r="D133" s="89">
        <v>4360461</v>
      </c>
      <c r="E133" s="29">
        <f t="shared" si="25"/>
        <v>66402.959390862845</v>
      </c>
      <c r="F133" s="89">
        <v>15492844</v>
      </c>
      <c r="G133" s="90">
        <v>608069</v>
      </c>
      <c r="H133" s="91">
        <f t="shared" si="26"/>
        <v>11674049.040609136</v>
      </c>
      <c r="I133" s="91">
        <f t="shared" si="27"/>
        <v>541666.04060913716</v>
      </c>
      <c r="J133" s="92">
        <f t="shared" ref="J133:J196" si="29">I133/(H133-I133)</f>
        <v>4.8656791686841637E-2</v>
      </c>
      <c r="K133" s="30">
        <f t="shared" ref="K133:K196" si="30">IF($J133&gt;=6.5%,1,0)</f>
        <v>0</v>
      </c>
      <c r="L133" s="92">
        <f t="shared" si="16"/>
        <v>4.6399157543788573E-2</v>
      </c>
      <c r="M133" s="30">
        <f t="shared" si="24"/>
        <v>0</v>
      </c>
      <c r="N133" s="30">
        <f t="shared" si="28"/>
        <v>0</v>
      </c>
      <c r="O133" s="65"/>
      <c r="R133" s="65"/>
    </row>
    <row r="134" spans="1:18" x14ac:dyDescent="0.25">
      <c r="A134" s="15">
        <v>70</v>
      </c>
      <c r="B134" s="16" t="s">
        <v>74</v>
      </c>
      <c r="C134" s="15">
        <v>2018</v>
      </c>
      <c r="D134" s="89">
        <v>2863637</v>
      </c>
      <c r="E134" s="29">
        <f t="shared" si="25"/>
        <v>43608.685279187746</v>
      </c>
      <c r="F134" s="89">
        <v>17450159</v>
      </c>
      <c r="G134" s="90">
        <v>1267436</v>
      </c>
      <c r="H134" s="91">
        <f t="shared" si="26"/>
        <v>15810349.314720813</v>
      </c>
      <c r="I134" s="91">
        <f t="shared" si="27"/>
        <v>1223827.3147208123</v>
      </c>
      <c r="J134" s="92">
        <f t="shared" si="29"/>
        <v>8.3901242168682305E-2</v>
      </c>
      <c r="K134" s="30">
        <f t="shared" si="30"/>
        <v>1</v>
      </c>
      <c r="L134" s="92">
        <f t="shared" si="16"/>
        <v>7.7406722037527811E-2</v>
      </c>
      <c r="M134" s="30">
        <f t="shared" si="24"/>
        <v>1</v>
      </c>
      <c r="N134" s="30">
        <f t="shared" si="28"/>
        <v>1</v>
      </c>
      <c r="O134" s="65"/>
      <c r="R134" s="65"/>
    </row>
    <row r="135" spans="1:18" x14ac:dyDescent="0.25">
      <c r="A135" s="15">
        <v>73</v>
      </c>
      <c r="B135" s="16" t="s">
        <v>10</v>
      </c>
      <c r="C135" s="15">
        <v>2018</v>
      </c>
      <c r="D135" s="89">
        <v>11614786</v>
      </c>
      <c r="E135" s="29">
        <f t="shared" si="25"/>
        <v>176874.91370558366</v>
      </c>
      <c r="F135" s="89">
        <v>30103426</v>
      </c>
      <c r="G135" s="90">
        <v>1848251</v>
      </c>
      <c r="H135" s="91">
        <f t="shared" si="26"/>
        <v>20160016.086294416</v>
      </c>
      <c r="I135" s="91">
        <f t="shared" si="27"/>
        <v>1671376.0862944163</v>
      </c>
      <c r="J135" s="92">
        <f t="shared" si="29"/>
        <v>9.0400163900341848E-2</v>
      </c>
      <c r="K135" s="30">
        <f t="shared" si="30"/>
        <v>1</v>
      </c>
      <c r="L135" s="92">
        <f t="shared" ref="L135:L198" si="31">+I135/H135</f>
        <v>8.2905493683146633E-2</v>
      </c>
      <c r="M135" s="30">
        <f t="shared" si="24"/>
        <v>1</v>
      </c>
      <c r="N135" s="30">
        <f t="shared" si="28"/>
        <v>1</v>
      </c>
      <c r="O135" s="65"/>
      <c r="R135" s="65"/>
    </row>
    <row r="136" spans="1:18" x14ac:dyDescent="0.25">
      <c r="A136" s="15">
        <v>74</v>
      </c>
      <c r="B136" s="16" t="s">
        <v>51</v>
      </c>
      <c r="C136" s="15">
        <v>2018</v>
      </c>
      <c r="D136" s="89">
        <v>1241382</v>
      </c>
      <c r="E136" s="29">
        <f t="shared" si="25"/>
        <v>18904.294416243676</v>
      </c>
      <c r="F136" s="89">
        <v>15091945</v>
      </c>
      <c r="G136" s="90">
        <v>471538</v>
      </c>
      <c r="H136" s="91">
        <f t="shared" si="26"/>
        <v>14303196.705583757</v>
      </c>
      <c r="I136" s="91">
        <f t="shared" si="27"/>
        <v>452633.70558375632</v>
      </c>
      <c r="J136" s="92">
        <f t="shared" si="29"/>
        <v>3.2679805548969841E-2</v>
      </c>
      <c r="K136" s="30">
        <f t="shared" si="30"/>
        <v>0</v>
      </c>
      <c r="L136" s="92">
        <f t="shared" si="31"/>
        <v>3.1645632434535061E-2</v>
      </c>
      <c r="M136" s="30">
        <f>IF($L136&gt;=6.5%,1,0)</f>
        <v>0</v>
      </c>
      <c r="N136" s="30">
        <f t="shared" si="28"/>
        <v>0</v>
      </c>
      <c r="O136" s="65"/>
      <c r="R136" s="65"/>
    </row>
    <row r="137" spans="1:18" x14ac:dyDescent="0.25">
      <c r="A137" s="15">
        <v>77</v>
      </c>
      <c r="B137" s="16" t="s">
        <v>88</v>
      </c>
      <c r="C137" s="15">
        <v>2018</v>
      </c>
      <c r="D137" s="89">
        <v>158227</v>
      </c>
      <c r="E137" s="29">
        <f t="shared" si="25"/>
        <v>2409.5482233502553</v>
      </c>
      <c r="F137" s="89">
        <v>21243136</v>
      </c>
      <c r="G137" s="90">
        <v>843368</v>
      </c>
      <c r="H137" s="91">
        <f t="shared" si="26"/>
        <v>21925867.45177665</v>
      </c>
      <c r="I137" s="91">
        <f t="shared" si="27"/>
        <v>840958.4517766498</v>
      </c>
      <c r="J137" s="92">
        <f t="shared" si="29"/>
        <v>3.9884376630539398E-2</v>
      </c>
      <c r="K137" s="30">
        <f t="shared" si="30"/>
        <v>0</v>
      </c>
      <c r="L137" s="92">
        <f t="shared" si="31"/>
        <v>3.8354626270830028E-2</v>
      </c>
      <c r="M137" s="30">
        <f t="shared" ref="M137:M152" si="32">IF($L137&gt;=6.5%,1,0)</f>
        <v>0</v>
      </c>
      <c r="N137" s="30">
        <f t="shared" si="28"/>
        <v>0</v>
      </c>
      <c r="O137" s="65"/>
      <c r="R137" s="65"/>
    </row>
    <row r="138" spans="1:18" x14ac:dyDescent="0.25">
      <c r="A138" s="15">
        <v>81</v>
      </c>
      <c r="B138" s="16" t="s">
        <v>52</v>
      </c>
      <c r="C138" s="15">
        <v>2018</v>
      </c>
      <c r="D138" s="89">
        <v>983701</v>
      </c>
      <c r="E138" s="29">
        <f t="shared" si="25"/>
        <v>14980.218274111743</v>
      </c>
      <c r="F138" s="89">
        <v>6831329</v>
      </c>
      <c r="G138" s="90">
        <v>395604</v>
      </c>
      <c r="H138" s="91">
        <f t="shared" si="26"/>
        <v>6228251.7817258881</v>
      </c>
      <c r="I138" s="91">
        <f t="shared" si="27"/>
        <v>380623.78172588826</v>
      </c>
      <c r="J138" s="92">
        <f t="shared" si="29"/>
        <v>6.5090286476138404E-2</v>
      </c>
      <c r="K138" s="30">
        <f t="shared" si="30"/>
        <v>1</v>
      </c>
      <c r="L138" s="92">
        <f t="shared" si="31"/>
        <v>6.1112459011799132E-2</v>
      </c>
      <c r="M138" s="30">
        <f t="shared" si="32"/>
        <v>0</v>
      </c>
      <c r="N138" s="30">
        <f t="shared" si="28"/>
        <v>0</v>
      </c>
      <c r="O138" s="65"/>
      <c r="R138" s="65"/>
    </row>
    <row r="139" spans="1:18" x14ac:dyDescent="0.25">
      <c r="A139" s="15">
        <v>82</v>
      </c>
      <c r="B139" s="16" t="s">
        <v>53</v>
      </c>
      <c r="C139" s="15">
        <v>2018</v>
      </c>
      <c r="D139" s="89">
        <v>2463012</v>
      </c>
      <c r="E139" s="29">
        <f t="shared" si="25"/>
        <v>37507.79695431469</v>
      </c>
      <c r="F139" s="89">
        <v>21587707</v>
      </c>
      <c r="G139" s="90">
        <v>1356230</v>
      </c>
      <c r="H139" s="91">
        <f t="shared" si="26"/>
        <v>20443417.203045685</v>
      </c>
      <c r="I139" s="91">
        <f t="shared" si="27"/>
        <v>1318722.2030456853</v>
      </c>
      <c r="J139" s="92">
        <f t="shared" si="29"/>
        <v>6.8953894587374345E-2</v>
      </c>
      <c r="K139" s="30">
        <f t="shared" si="30"/>
        <v>1</v>
      </c>
      <c r="L139" s="92">
        <f t="shared" si="31"/>
        <v>6.4505957587619969E-2</v>
      </c>
      <c r="M139" s="30">
        <f t="shared" si="32"/>
        <v>0</v>
      </c>
      <c r="N139" s="30">
        <f t="shared" si="28"/>
        <v>0</v>
      </c>
      <c r="O139" s="65"/>
      <c r="R139" s="65"/>
    </row>
    <row r="140" spans="1:18" x14ac:dyDescent="0.25">
      <c r="A140" s="15">
        <v>83</v>
      </c>
      <c r="B140" s="16" t="s">
        <v>55</v>
      </c>
      <c r="C140" s="15">
        <v>2018</v>
      </c>
      <c r="D140" s="89">
        <v>0</v>
      </c>
      <c r="E140" s="29">
        <f t="shared" si="25"/>
        <v>0</v>
      </c>
      <c r="F140" s="89">
        <v>2053098</v>
      </c>
      <c r="G140" s="90">
        <v>55378</v>
      </c>
      <c r="H140" s="91">
        <f t="shared" si="26"/>
        <v>2108476</v>
      </c>
      <c r="I140" s="91">
        <f t="shared" si="27"/>
        <v>55378</v>
      </c>
      <c r="J140" s="92">
        <f t="shared" si="29"/>
        <v>2.6972896568989886E-2</v>
      </c>
      <c r="K140" s="30">
        <f t="shared" si="30"/>
        <v>0</v>
      </c>
      <c r="L140" s="92">
        <f t="shared" si="31"/>
        <v>2.6264467795696987E-2</v>
      </c>
      <c r="M140" s="30">
        <f t="shared" si="32"/>
        <v>0</v>
      </c>
      <c r="N140" s="30">
        <f t="shared" si="28"/>
        <v>0</v>
      </c>
      <c r="O140" s="65"/>
      <c r="R140" s="65"/>
    </row>
    <row r="141" spans="1:18" x14ac:dyDescent="0.25">
      <c r="A141" s="15">
        <v>88</v>
      </c>
      <c r="B141" s="16" t="s">
        <v>59</v>
      </c>
      <c r="C141" s="15">
        <v>2018</v>
      </c>
      <c r="D141" s="89">
        <v>1792146</v>
      </c>
      <c r="E141" s="29">
        <f t="shared" si="25"/>
        <v>27291.563451776747</v>
      </c>
      <c r="F141" s="89">
        <v>13856034</v>
      </c>
      <c r="G141" s="90">
        <v>540646</v>
      </c>
      <c r="H141" s="91">
        <f t="shared" si="26"/>
        <v>12577242.436548224</v>
      </c>
      <c r="I141" s="91">
        <f t="shared" si="27"/>
        <v>513354.43654822325</v>
      </c>
      <c r="J141" s="92">
        <f t="shared" si="29"/>
        <v>4.2552984290655155E-2</v>
      </c>
      <c r="K141" s="30">
        <f t="shared" si="30"/>
        <v>0</v>
      </c>
      <c r="L141" s="92">
        <f t="shared" si="31"/>
        <v>4.0816135900860591E-2</v>
      </c>
      <c r="M141" s="30">
        <f t="shared" si="32"/>
        <v>0</v>
      </c>
      <c r="N141" s="30">
        <f t="shared" si="28"/>
        <v>0</v>
      </c>
      <c r="O141" s="65"/>
      <c r="R141" s="65"/>
    </row>
    <row r="142" spans="1:18" x14ac:dyDescent="0.25">
      <c r="A142" s="15">
        <v>93</v>
      </c>
      <c r="B142" s="16" t="s">
        <v>4</v>
      </c>
      <c r="C142" s="15">
        <v>2018</v>
      </c>
      <c r="D142" s="89">
        <v>2992</v>
      </c>
      <c r="E142" s="29">
        <f t="shared" si="25"/>
        <v>45.563451776649799</v>
      </c>
      <c r="F142" s="89">
        <v>6493434</v>
      </c>
      <c r="G142" s="90">
        <v>414191</v>
      </c>
      <c r="H142" s="91">
        <f t="shared" si="26"/>
        <v>6904587.4365482237</v>
      </c>
      <c r="I142" s="91">
        <f t="shared" si="27"/>
        <v>414145.43654822337</v>
      </c>
      <c r="J142" s="92">
        <f t="shared" si="29"/>
        <v>6.3808510506406707E-2</v>
      </c>
      <c r="K142" s="30">
        <f t="shared" si="30"/>
        <v>0</v>
      </c>
      <c r="L142" s="92">
        <f t="shared" si="31"/>
        <v>5.9981199507448783E-2</v>
      </c>
      <c r="M142" s="30">
        <f t="shared" si="32"/>
        <v>0</v>
      </c>
      <c r="N142" s="30">
        <f t="shared" si="28"/>
        <v>0</v>
      </c>
      <c r="O142" s="65"/>
      <c r="R142" s="65"/>
    </row>
    <row r="143" spans="1:18" x14ac:dyDescent="0.25">
      <c r="A143" s="15">
        <v>95</v>
      </c>
      <c r="B143" s="16" t="s">
        <v>30</v>
      </c>
      <c r="C143" s="15">
        <v>2018</v>
      </c>
      <c r="D143" s="89">
        <v>45974</v>
      </c>
      <c r="E143" s="29">
        <f t="shared" si="25"/>
        <v>700.11167512690736</v>
      </c>
      <c r="F143" s="89">
        <v>3400375</v>
      </c>
      <c r="G143" s="90">
        <v>293828</v>
      </c>
      <c r="H143" s="91">
        <f t="shared" si="26"/>
        <v>3647528.8883248731</v>
      </c>
      <c r="I143" s="91">
        <f t="shared" si="27"/>
        <v>293127.88832487311</v>
      </c>
      <c r="J143" s="92">
        <f t="shared" si="29"/>
        <v>8.7386060380041958E-2</v>
      </c>
      <c r="K143" s="30">
        <f t="shared" si="30"/>
        <v>1</v>
      </c>
      <c r="L143" s="92">
        <f t="shared" si="31"/>
        <v>8.0363417891802374E-2</v>
      </c>
      <c r="M143" s="30">
        <f t="shared" si="32"/>
        <v>1</v>
      </c>
      <c r="N143" s="30">
        <f t="shared" si="28"/>
        <v>1</v>
      </c>
      <c r="O143" s="65"/>
      <c r="R143" s="65"/>
    </row>
    <row r="144" spans="1:18" x14ac:dyDescent="0.25">
      <c r="A144" s="15">
        <v>96</v>
      </c>
      <c r="B144" s="16" t="s">
        <v>84</v>
      </c>
      <c r="C144" s="15">
        <v>2018</v>
      </c>
      <c r="D144" s="89">
        <v>425</v>
      </c>
      <c r="E144" s="29">
        <f t="shared" si="25"/>
        <v>6.472081218274127</v>
      </c>
      <c r="F144" s="89">
        <v>14425055</v>
      </c>
      <c r="G144" s="90">
        <v>445932</v>
      </c>
      <c r="H144" s="91">
        <f t="shared" si="26"/>
        <v>14870555.527918782</v>
      </c>
      <c r="I144" s="91">
        <f t="shared" si="27"/>
        <v>445925.52791878174</v>
      </c>
      <c r="J144" s="92">
        <f t="shared" si="29"/>
        <v>3.0914174430732834E-2</v>
      </c>
      <c r="K144" s="30">
        <f t="shared" si="30"/>
        <v>0</v>
      </c>
      <c r="L144" s="92">
        <f t="shared" si="31"/>
        <v>2.9987146551558017E-2</v>
      </c>
      <c r="M144" s="30">
        <f t="shared" si="32"/>
        <v>0</v>
      </c>
      <c r="N144" s="30">
        <f t="shared" si="28"/>
        <v>0</v>
      </c>
      <c r="O144" s="65"/>
      <c r="R144" s="65"/>
    </row>
    <row r="145" spans="1:18" x14ac:dyDescent="0.25">
      <c r="A145" s="15">
        <v>98</v>
      </c>
      <c r="B145" s="16" t="s">
        <v>187</v>
      </c>
      <c r="C145" s="15">
        <v>2018</v>
      </c>
      <c r="D145" s="89">
        <v>5563354</v>
      </c>
      <c r="E145" s="29">
        <f t="shared" si="25"/>
        <v>84721.126903553493</v>
      </c>
      <c r="F145" s="89">
        <v>14591253</v>
      </c>
      <c r="G145" s="90">
        <v>500856</v>
      </c>
      <c r="H145" s="91">
        <f t="shared" si="26"/>
        <v>9444033.8730964474</v>
      </c>
      <c r="I145" s="91">
        <f t="shared" si="27"/>
        <v>416134.87309644651</v>
      </c>
      <c r="J145" s="92">
        <f t="shared" si="29"/>
        <v>4.6094320848787354E-2</v>
      </c>
      <c r="K145" s="30">
        <f t="shared" si="30"/>
        <v>0</v>
      </c>
      <c r="L145" s="92">
        <f t="shared" si="31"/>
        <v>4.4063255033625473E-2</v>
      </c>
      <c r="M145" s="30">
        <f t="shared" si="32"/>
        <v>0</v>
      </c>
      <c r="N145" s="30">
        <f t="shared" si="28"/>
        <v>0</v>
      </c>
      <c r="O145" s="65"/>
      <c r="R145" s="65"/>
    </row>
    <row r="146" spans="1:18" x14ac:dyDescent="0.25">
      <c r="A146" s="15">
        <v>100</v>
      </c>
      <c r="B146" s="16" t="s">
        <v>43</v>
      </c>
      <c r="C146" s="15">
        <v>2018</v>
      </c>
      <c r="D146" s="89">
        <v>1060167</v>
      </c>
      <c r="E146" s="29">
        <f t="shared" si="25"/>
        <v>16144.675126903458</v>
      </c>
      <c r="F146" s="89">
        <v>14750687</v>
      </c>
      <c r="G146" s="90">
        <v>672733</v>
      </c>
      <c r="H146" s="91">
        <f t="shared" si="26"/>
        <v>14347108.324873097</v>
      </c>
      <c r="I146" s="91">
        <f t="shared" si="27"/>
        <v>656588.32487309654</v>
      </c>
      <c r="J146" s="92">
        <f t="shared" si="29"/>
        <v>4.7959341564315784E-2</v>
      </c>
      <c r="K146" s="30">
        <f t="shared" si="30"/>
        <v>0</v>
      </c>
      <c r="L146" s="92">
        <f t="shared" si="31"/>
        <v>4.5764505990018321E-2</v>
      </c>
      <c r="M146" s="30">
        <f t="shared" si="32"/>
        <v>0</v>
      </c>
      <c r="N146" s="30">
        <f t="shared" si="28"/>
        <v>0</v>
      </c>
      <c r="O146" s="65"/>
      <c r="R146" s="65"/>
    </row>
    <row r="147" spans="1:18" x14ac:dyDescent="0.25">
      <c r="A147" s="15">
        <v>101</v>
      </c>
      <c r="B147" s="16" t="s">
        <v>101</v>
      </c>
      <c r="C147" s="15">
        <v>2018</v>
      </c>
      <c r="D147" s="89">
        <v>4745195</v>
      </c>
      <c r="E147" s="29">
        <f t="shared" si="25"/>
        <v>72261.852791878395</v>
      </c>
      <c r="F147" s="89">
        <v>17037923</v>
      </c>
      <c r="G147" s="90">
        <v>486229</v>
      </c>
      <c r="H147" s="91">
        <f t="shared" si="26"/>
        <v>12706695.147208121</v>
      </c>
      <c r="I147" s="91">
        <f t="shared" si="27"/>
        <v>413967.14720812161</v>
      </c>
      <c r="J147" s="92">
        <f t="shared" si="29"/>
        <v>3.3675775402182626E-2</v>
      </c>
      <c r="K147" s="30">
        <f t="shared" si="30"/>
        <v>0</v>
      </c>
      <c r="L147" s="92">
        <f t="shared" si="31"/>
        <v>3.2578663642456027E-2</v>
      </c>
      <c r="M147" s="30">
        <f t="shared" si="32"/>
        <v>0</v>
      </c>
      <c r="N147" s="30">
        <f t="shared" si="28"/>
        <v>0</v>
      </c>
      <c r="O147" s="65"/>
      <c r="R147" s="65"/>
    </row>
    <row r="148" spans="1:18" x14ac:dyDescent="0.25">
      <c r="A148" s="15">
        <v>105</v>
      </c>
      <c r="B148" s="16" t="s">
        <v>61</v>
      </c>
      <c r="C148" s="15">
        <v>2018</v>
      </c>
      <c r="D148" s="89">
        <v>3717</v>
      </c>
      <c r="E148" s="29">
        <f t="shared" si="25"/>
        <v>56.60406091370578</v>
      </c>
      <c r="F148" s="89">
        <v>102498</v>
      </c>
      <c r="G148" s="90">
        <v>6846</v>
      </c>
      <c r="H148" s="91">
        <f t="shared" si="26"/>
        <v>105570.39593908629</v>
      </c>
      <c r="I148" s="91">
        <f t="shared" si="27"/>
        <v>6789.3959390862947</v>
      </c>
      <c r="J148" s="92">
        <f t="shared" si="29"/>
        <v>6.8731800033268495E-2</v>
      </c>
      <c r="K148" s="30">
        <f t="shared" si="30"/>
        <v>1</v>
      </c>
      <c r="L148" s="92">
        <f t="shared" si="31"/>
        <v>6.4311551346304979E-2</v>
      </c>
      <c r="M148" s="30">
        <f t="shared" si="32"/>
        <v>0</v>
      </c>
      <c r="N148" s="30">
        <f t="shared" si="28"/>
        <v>0</v>
      </c>
      <c r="O148" s="65"/>
      <c r="R148" s="65"/>
    </row>
    <row r="149" spans="1:18" x14ac:dyDescent="0.25">
      <c r="A149" s="15">
        <v>107</v>
      </c>
      <c r="B149" s="16" t="s">
        <v>64</v>
      </c>
      <c r="C149" s="15">
        <v>2018</v>
      </c>
      <c r="D149" s="89">
        <v>0</v>
      </c>
      <c r="E149" s="29">
        <f t="shared" si="25"/>
        <v>0</v>
      </c>
      <c r="F149" s="89">
        <v>4034872</v>
      </c>
      <c r="G149" s="90">
        <v>288180</v>
      </c>
      <c r="H149" s="91">
        <f t="shared" si="26"/>
        <v>4323052</v>
      </c>
      <c r="I149" s="91">
        <f t="shared" si="27"/>
        <v>288180</v>
      </c>
      <c r="J149" s="92">
        <f t="shared" si="29"/>
        <v>7.1422340039535334E-2</v>
      </c>
      <c r="K149" s="30">
        <f t="shared" si="30"/>
        <v>1</v>
      </c>
      <c r="L149" s="92">
        <f t="shared" si="31"/>
        <v>6.6661238402869083E-2</v>
      </c>
      <c r="M149" s="30">
        <f t="shared" si="32"/>
        <v>1</v>
      </c>
      <c r="N149" s="30">
        <f t="shared" si="28"/>
        <v>0</v>
      </c>
      <c r="O149" s="65"/>
      <c r="R149" s="65"/>
    </row>
    <row r="150" spans="1:18" x14ac:dyDescent="0.25">
      <c r="A150" s="15">
        <v>108</v>
      </c>
      <c r="B150" s="16" t="s">
        <v>63</v>
      </c>
      <c r="C150" s="15">
        <v>2018</v>
      </c>
      <c r="D150" s="89">
        <v>1911700</v>
      </c>
      <c r="E150" s="29">
        <f t="shared" si="25"/>
        <v>29112.182741116732</v>
      </c>
      <c r="F150" s="89">
        <v>22407614</v>
      </c>
      <c r="G150" s="90">
        <v>945463</v>
      </c>
      <c r="H150" s="91">
        <f t="shared" si="26"/>
        <v>21412264.817258883</v>
      </c>
      <c r="I150" s="91">
        <f t="shared" si="27"/>
        <v>916350.81725888327</v>
      </c>
      <c r="J150" s="92">
        <f t="shared" si="29"/>
        <v>4.4708951123569471E-2</v>
      </c>
      <c r="K150" s="30">
        <f t="shared" si="30"/>
        <v>0</v>
      </c>
      <c r="L150" s="92">
        <f t="shared" si="31"/>
        <v>4.2795604532234202E-2</v>
      </c>
      <c r="M150" s="30">
        <f t="shared" si="32"/>
        <v>0</v>
      </c>
      <c r="N150" s="30">
        <f t="shared" si="28"/>
        <v>0</v>
      </c>
      <c r="O150" s="65"/>
      <c r="R150" s="65"/>
    </row>
    <row r="151" spans="1:18" x14ac:dyDescent="0.25">
      <c r="A151" s="15">
        <v>114</v>
      </c>
      <c r="B151" s="16" t="s">
        <v>36</v>
      </c>
      <c r="C151" s="15">
        <v>2018</v>
      </c>
      <c r="D151" s="89">
        <v>1483715</v>
      </c>
      <c r="E151" s="29">
        <f t="shared" si="25"/>
        <v>22594.644670050824</v>
      </c>
      <c r="F151" s="89">
        <v>7400037</v>
      </c>
      <c r="G151" s="90">
        <v>114442</v>
      </c>
      <c r="H151" s="91">
        <f t="shared" si="26"/>
        <v>6008169.3553299494</v>
      </c>
      <c r="I151" s="91">
        <f t="shared" si="27"/>
        <v>91847.355329949176</v>
      </c>
      <c r="J151" s="92">
        <f t="shared" si="29"/>
        <v>1.5524401026507546E-2</v>
      </c>
      <c r="K151" s="30">
        <f t="shared" si="30"/>
        <v>0</v>
      </c>
      <c r="L151" s="92">
        <f t="shared" si="31"/>
        <v>1.528707829257007E-2</v>
      </c>
      <c r="M151" s="30">
        <f t="shared" si="32"/>
        <v>0</v>
      </c>
      <c r="N151" s="30">
        <f t="shared" si="28"/>
        <v>0</v>
      </c>
      <c r="O151" s="65"/>
      <c r="R151" s="65"/>
    </row>
    <row r="152" spans="1:18" x14ac:dyDescent="0.25">
      <c r="A152" s="15">
        <v>115</v>
      </c>
      <c r="B152" s="16" t="s">
        <v>65</v>
      </c>
      <c r="C152" s="15">
        <v>2018</v>
      </c>
      <c r="D152" s="89">
        <v>2411817</v>
      </c>
      <c r="E152" s="29">
        <f t="shared" si="25"/>
        <v>36728.177664974704</v>
      </c>
      <c r="F152" s="89">
        <v>18128399</v>
      </c>
      <c r="G152" s="90">
        <v>1356139</v>
      </c>
      <c r="H152" s="91">
        <f t="shared" si="26"/>
        <v>17035992.822335027</v>
      </c>
      <c r="I152" s="91">
        <f t="shared" si="27"/>
        <v>1319410.8223350253</v>
      </c>
      <c r="J152" s="92">
        <f t="shared" si="29"/>
        <v>8.3950239456328679E-2</v>
      </c>
      <c r="K152" s="30">
        <f t="shared" si="30"/>
        <v>1</v>
      </c>
      <c r="L152" s="92">
        <f t="shared" si="31"/>
        <v>7.7448425583110866E-2</v>
      </c>
      <c r="M152" s="30">
        <f t="shared" si="32"/>
        <v>1</v>
      </c>
      <c r="N152" s="30">
        <f t="shared" si="28"/>
        <v>0</v>
      </c>
      <c r="O152" s="65"/>
      <c r="R152" s="65"/>
    </row>
    <row r="153" spans="1:18" x14ac:dyDescent="0.25">
      <c r="A153" s="15">
        <v>117</v>
      </c>
      <c r="B153" s="16" t="s">
        <v>38</v>
      </c>
      <c r="C153" s="15">
        <v>2018</v>
      </c>
      <c r="D153" s="89">
        <v>6215</v>
      </c>
      <c r="E153" s="29">
        <f t="shared" si="25"/>
        <v>94.644670050761306</v>
      </c>
      <c r="F153" s="89">
        <v>14273885</v>
      </c>
      <c r="G153" s="90">
        <v>526223</v>
      </c>
      <c r="H153" s="91">
        <f t="shared" si="26"/>
        <v>14793798.355329949</v>
      </c>
      <c r="I153" s="91">
        <f t="shared" si="27"/>
        <v>526128.35532994929</v>
      </c>
      <c r="J153" s="92">
        <f t="shared" si="29"/>
        <v>3.6875562395958787E-2</v>
      </c>
      <c r="K153" s="30">
        <f t="shared" si="30"/>
        <v>0</v>
      </c>
      <c r="L153" s="92">
        <f t="shared" si="31"/>
        <v>3.5564115630952506E-2</v>
      </c>
      <c r="M153" s="30">
        <f>IF($L153&gt;=6.5%,1,0)</f>
        <v>0</v>
      </c>
      <c r="N153" s="30">
        <f t="shared" si="28"/>
        <v>0</v>
      </c>
      <c r="O153" s="65"/>
      <c r="R153" s="65"/>
    </row>
    <row r="154" spans="1:18" x14ac:dyDescent="0.25">
      <c r="A154" s="15">
        <v>119</v>
      </c>
      <c r="B154" s="16" t="s">
        <v>67</v>
      </c>
      <c r="C154" s="15">
        <v>2018</v>
      </c>
      <c r="D154" s="89">
        <v>114268</v>
      </c>
      <c r="E154" s="29">
        <f t="shared" si="25"/>
        <v>1740.1218274111743</v>
      </c>
      <c r="F154" s="89">
        <v>16447940</v>
      </c>
      <c r="G154" s="90">
        <v>538502</v>
      </c>
      <c r="H154" s="91">
        <f t="shared" si="26"/>
        <v>16870433.878172588</v>
      </c>
      <c r="I154" s="91">
        <f t="shared" si="27"/>
        <v>536761.87817258877</v>
      </c>
      <c r="J154" s="92">
        <f t="shared" si="29"/>
        <v>3.2862290743476963E-2</v>
      </c>
      <c r="K154" s="30">
        <f t="shared" si="30"/>
        <v>0</v>
      </c>
      <c r="L154" s="92">
        <f t="shared" si="31"/>
        <v>3.1816720426323206E-2</v>
      </c>
      <c r="M154" s="30">
        <f t="shared" ref="M154:M157" si="33">IF($L154&gt;=6.5%,1,0)</f>
        <v>0</v>
      </c>
      <c r="N154" s="30">
        <f t="shared" si="28"/>
        <v>0</v>
      </c>
      <c r="O154" s="65"/>
      <c r="R154" s="65"/>
    </row>
    <row r="155" spans="1:18" x14ac:dyDescent="0.25">
      <c r="A155" s="15">
        <v>120</v>
      </c>
      <c r="B155" s="16" t="s">
        <v>69</v>
      </c>
      <c r="C155" s="15">
        <v>2018</v>
      </c>
      <c r="D155" s="89">
        <v>7656805</v>
      </c>
      <c r="E155" s="29">
        <f t="shared" si="25"/>
        <v>116601.09137055837</v>
      </c>
      <c r="F155" s="89">
        <v>42564876</v>
      </c>
      <c r="G155" s="90">
        <v>1087680</v>
      </c>
      <c r="H155" s="91">
        <f t="shared" si="26"/>
        <v>35879149.90862944</v>
      </c>
      <c r="I155" s="91">
        <f t="shared" si="27"/>
        <v>971078.90862944163</v>
      </c>
      <c r="J155" s="92">
        <f t="shared" si="29"/>
        <v>2.781817731003932E-2</v>
      </c>
      <c r="K155" s="30">
        <f t="shared" si="30"/>
        <v>0</v>
      </c>
      <c r="L155" s="92">
        <f t="shared" si="31"/>
        <v>2.7065270807764694E-2</v>
      </c>
      <c r="M155" s="30">
        <f t="shared" si="33"/>
        <v>0</v>
      </c>
      <c r="N155" s="30">
        <f t="shared" si="28"/>
        <v>0</v>
      </c>
      <c r="O155" s="65"/>
      <c r="R155" s="65"/>
    </row>
    <row r="156" spans="1:18" x14ac:dyDescent="0.25">
      <c r="A156" s="15">
        <v>121</v>
      </c>
      <c r="B156" s="16" t="s">
        <v>95</v>
      </c>
      <c r="C156" s="15">
        <v>2018</v>
      </c>
      <c r="D156" s="89">
        <v>0</v>
      </c>
      <c r="E156" s="29">
        <f t="shared" si="25"/>
        <v>0</v>
      </c>
      <c r="F156" s="89">
        <v>6987962</v>
      </c>
      <c r="G156" s="90">
        <v>560728</v>
      </c>
      <c r="H156" s="91">
        <f t="shared" si="26"/>
        <v>7548690</v>
      </c>
      <c r="I156" s="91">
        <f t="shared" si="27"/>
        <v>560728</v>
      </c>
      <c r="J156" s="92">
        <f t="shared" si="29"/>
        <v>8.0241993302195974E-2</v>
      </c>
      <c r="K156" s="30">
        <f t="shared" si="30"/>
        <v>1</v>
      </c>
      <c r="L156" s="92">
        <f t="shared" si="31"/>
        <v>7.4281497849295705E-2</v>
      </c>
      <c r="M156" s="30">
        <f t="shared" si="33"/>
        <v>1</v>
      </c>
      <c r="N156" s="30">
        <f t="shared" si="28"/>
        <v>1</v>
      </c>
      <c r="O156" s="65"/>
      <c r="R156" s="65"/>
    </row>
    <row r="157" spans="1:18" x14ac:dyDescent="0.25">
      <c r="A157" s="15">
        <v>123</v>
      </c>
      <c r="B157" s="16" t="s">
        <v>188</v>
      </c>
      <c r="C157" s="15">
        <v>2018</v>
      </c>
      <c r="D157" s="89">
        <v>0</v>
      </c>
      <c r="E157" s="29">
        <f t="shared" si="25"/>
        <v>0</v>
      </c>
      <c r="F157" s="89">
        <v>179823</v>
      </c>
      <c r="G157" s="90">
        <v>14248</v>
      </c>
      <c r="H157" s="91">
        <f t="shared" si="26"/>
        <v>194071</v>
      </c>
      <c r="I157" s="91">
        <f t="shared" si="27"/>
        <v>14248</v>
      </c>
      <c r="J157" s="92">
        <f t="shared" si="29"/>
        <v>7.9233468466213999E-2</v>
      </c>
      <c r="K157" s="30">
        <f t="shared" si="30"/>
        <v>1</v>
      </c>
      <c r="L157" s="92">
        <f t="shared" si="31"/>
        <v>7.3416430069407582E-2</v>
      </c>
      <c r="M157" s="30">
        <f t="shared" si="33"/>
        <v>1</v>
      </c>
      <c r="N157" s="30">
        <f t="shared" si="28"/>
        <v>1</v>
      </c>
      <c r="O157" s="65"/>
      <c r="R157" s="65"/>
    </row>
    <row r="158" spans="1:18" x14ac:dyDescent="0.25">
      <c r="A158" s="15">
        <v>126</v>
      </c>
      <c r="B158" s="16" t="s">
        <v>71</v>
      </c>
      <c r="C158" s="15">
        <v>2018</v>
      </c>
      <c r="D158" s="89">
        <v>0</v>
      </c>
      <c r="E158" s="29">
        <f t="shared" si="25"/>
        <v>0</v>
      </c>
      <c r="F158" s="89">
        <v>24413580</v>
      </c>
      <c r="G158" s="90">
        <v>360047</v>
      </c>
      <c r="H158" s="91">
        <f t="shared" si="26"/>
        <v>24773627</v>
      </c>
      <c r="I158" s="91">
        <f t="shared" si="27"/>
        <v>360047</v>
      </c>
      <c r="J158" s="92">
        <f t="shared" si="29"/>
        <v>1.4747816584048714E-2</v>
      </c>
      <c r="K158" s="30">
        <f t="shared" si="30"/>
        <v>0</v>
      </c>
      <c r="L158" s="92">
        <f t="shared" si="31"/>
        <v>1.4533479494141088E-2</v>
      </c>
      <c r="M158" s="30">
        <f>IF($L158&gt;=6.5%,1,0)</f>
        <v>0</v>
      </c>
      <c r="N158" s="30">
        <f t="shared" si="28"/>
        <v>0</v>
      </c>
      <c r="O158" s="65"/>
      <c r="R158" s="65"/>
    </row>
    <row r="159" spans="1:18" x14ac:dyDescent="0.25">
      <c r="A159" s="15">
        <v>127</v>
      </c>
      <c r="B159" s="16" t="s">
        <v>73</v>
      </c>
      <c r="C159" s="15">
        <v>2018</v>
      </c>
      <c r="D159" s="89">
        <v>2990575</v>
      </c>
      <c r="E159" s="29">
        <f t="shared" si="25"/>
        <v>45541.751269035507</v>
      </c>
      <c r="F159" s="89">
        <v>47557544</v>
      </c>
      <c r="G159" s="90">
        <v>708334</v>
      </c>
      <c r="H159" s="91">
        <f t="shared" si="26"/>
        <v>45229761.248730965</v>
      </c>
      <c r="I159" s="91">
        <f t="shared" si="27"/>
        <v>662792.24873096449</v>
      </c>
      <c r="J159" s="92">
        <f t="shared" si="29"/>
        <v>1.4871826906850329E-2</v>
      </c>
      <c r="K159" s="30">
        <f t="shared" si="30"/>
        <v>0</v>
      </c>
      <c r="L159" s="92">
        <f t="shared" si="31"/>
        <v>1.4653896691739906E-2</v>
      </c>
      <c r="M159" s="30">
        <f t="shared" ref="M159:M168" si="34">IF($L159&gt;=6.5%,1,0)</f>
        <v>0</v>
      </c>
      <c r="N159" s="30">
        <f t="shared" si="28"/>
        <v>0</v>
      </c>
      <c r="O159" s="65"/>
      <c r="R159" s="65"/>
    </row>
    <row r="160" spans="1:18" x14ac:dyDescent="0.25">
      <c r="A160" s="15">
        <v>130</v>
      </c>
      <c r="B160" s="16" t="s">
        <v>94</v>
      </c>
      <c r="C160" s="15">
        <v>2018</v>
      </c>
      <c r="D160" s="89">
        <v>1377130</v>
      </c>
      <c r="E160" s="29">
        <f t="shared" si="25"/>
        <v>20971.522842639592</v>
      </c>
      <c r="F160" s="89">
        <v>29445754</v>
      </c>
      <c r="G160" s="90">
        <v>1218052</v>
      </c>
      <c r="H160" s="91">
        <f t="shared" si="26"/>
        <v>29265704.477157362</v>
      </c>
      <c r="I160" s="91">
        <f t="shared" si="27"/>
        <v>1197080.4771573604</v>
      </c>
      <c r="J160" s="92">
        <f t="shared" si="29"/>
        <v>4.2648349172989757E-2</v>
      </c>
      <c r="K160" s="30">
        <f t="shared" si="30"/>
        <v>0</v>
      </c>
      <c r="L160" s="92">
        <f t="shared" si="31"/>
        <v>4.0903866780029594E-2</v>
      </c>
      <c r="M160" s="30">
        <f t="shared" si="34"/>
        <v>0</v>
      </c>
      <c r="N160" s="30">
        <f t="shared" si="28"/>
        <v>0</v>
      </c>
      <c r="O160" s="65"/>
      <c r="R160" s="65"/>
    </row>
    <row r="161" spans="1:18" x14ac:dyDescent="0.25">
      <c r="A161" s="15">
        <v>131</v>
      </c>
      <c r="B161" s="16" t="s">
        <v>93</v>
      </c>
      <c r="C161" s="15">
        <v>2018</v>
      </c>
      <c r="D161" s="89">
        <v>190720</v>
      </c>
      <c r="E161" s="29">
        <f t="shared" si="25"/>
        <v>2904.3654822334938</v>
      </c>
      <c r="F161" s="89">
        <v>4232576</v>
      </c>
      <c r="G161" s="90">
        <v>151140</v>
      </c>
      <c r="H161" s="91">
        <f t="shared" si="26"/>
        <v>4190091.6345177665</v>
      </c>
      <c r="I161" s="91">
        <f t="shared" si="27"/>
        <v>148235.63451776651</v>
      </c>
      <c r="J161" s="92">
        <f t="shared" si="29"/>
        <v>3.6675139964849439E-2</v>
      </c>
      <c r="K161" s="30">
        <f t="shared" si="30"/>
        <v>0</v>
      </c>
      <c r="L161" s="92">
        <f t="shared" si="31"/>
        <v>3.5377659356327369E-2</v>
      </c>
      <c r="M161" s="30">
        <f t="shared" si="34"/>
        <v>0</v>
      </c>
      <c r="N161" s="30">
        <f t="shared" si="28"/>
        <v>0</v>
      </c>
      <c r="O161" s="65"/>
      <c r="R161" s="65"/>
    </row>
    <row r="162" spans="1:18" x14ac:dyDescent="0.25">
      <c r="A162" s="15">
        <v>134</v>
      </c>
      <c r="B162" s="16" t="s">
        <v>75</v>
      </c>
      <c r="C162" s="15">
        <v>2018</v>
      </c>
      <c r="D162" s="89">
        <v>8309472</v>
      </c>
      <c r="E162" s="29">
        <f t="shared" si="25"/>
        <v>126540.18274111673</v>
      </c>
      <c r="F162" s="89">
        <v>63424928</v>
      </c>
      <c r="G162" s="90">
        <v>3484684</v>
      </c>
      <c r="H162" s="91">
        <f t="shared" si="26"/>
        <v>58473599.81725888</v>
      </c>
      <c r="I162" s="91">
        <f t="shared" si="27"/>
        <v>3358143.8172588833</v>
      </c>
      <c r="J162" s="92">
        <f t="shared" si="29"/>
        <v>6.0929257616209931E-2</v>
      </c>
      <c r="K162" s="30">
        <f t="shared" si="30"/>
        <v>0</v>
      </c>
      <c r="L162" s="92">
        <f t="shared" si="31"/>
        <v>5.7430085162427515E-2</v>
      </c>
      <c r="M162" s="30">
        <f t="shared" si="34"/>
        <v>0</v>
      </c>
      <c r="N162" s="30">
        <f t="shared" si="28"/>
        <v>0</v>
      </c>
      <c r="O162" s="65"/>
      <c r="R162" s="65"/>
    </row>
    <row r="163" spans="1:18" x14ac:dyDescent="0.25">
      <c r="A163" s="15">
        <v>135</v>
      </c>
      <c r="B163" s="16" t="s">
        <v>70</v>
      </c>
      <c r="C163" s="15">
        <v>2018</v>
      </c>
      <c r="D163" s="89">
        <v>3484</v>
      </c>
      <c r="E163" s="29">
        <f t="shared" si="25"/>
        <v>53.05583756345186</v>
      </c>
      <c r="F163" s="89">
        <v>38468473</v>
      </c>
      <c r="G163" s="90">
        <v>2080970</v>
      </c>
      <c r="H163" s="91">
        <f t="shared" si="26"/>
        <v>40545905.944162436</v>
      </c>
      <c r="I163" s="91">
        <f t="shared" si="27"/>
        <v>2080916.9441624365</v>
      </c>
      <c r="J163" s="92">
        <f t="shared" si="29"/>
        <v>5.4098987111693614E-2</v>
      </c>
      <c r="K163" s="30">
        <f t="shared" si="30"/>
        <v>0</v>
      </c>
      <c r="L163" s="92">
        <f t="shared" si="31"/>
        <v>5.1322492264155091E-2</v>
      </c>
      <c r="M163" s="30">
        <f t="shared" si="34"/>
        <v>0</v>
      </c>
      <c r="N163" s="30">
        <f t="shared" si="28"/>
        <v>0</v>
      </c>
      <c r="O163" s="65"/>
      <c r="R163" s="65"/>
    </row>
    <row r="164" spans="1:18" x14ac:dyDescent="0.25">
      <c r="A164" s="15">
        <v>136</v>
      </c>
      <c r="B164" s="16" t="s">
        <v>96</v>
      </c>
      <c r="C164" s="15">
        <v>2018</v>
      </c>
      <c r="D164" s="89">
        <v>840926</v>
      </c>
      <c r="E164" s="29">
        <f t="shared" si="25"/>
        <v>12805.979695431539</v>
      </c>
      <c r="F164" s="89">
        <v>14708120</v>
      </c>
      <c r="G164" s="90">
        <v>366928</v>
      </c>
      <c r="H164" s="91">
        <f t="shared" si="26"/>
        <v>14221316.020304568</v>
      </c>
      <c r="I164" s="91">
        <f t="shared" si="27"/>
        <v>354122.02030456846</v>
      </c>
      <c r="J164" s="92">
        <f t="shared" si="29"/>
        <v>2.5536674564772689E-2</v>
      </c>
      <c r="K164" s="30">
        <f t="shared" si="30"/>
        <v>0</v>
      </c>
      <c r="L164" s="92">
        <f t="shared" si="31"/>
        <v>2.4900791164401991E-2</v>
      </c>
      <c r="M164" s="30">
        <f t="shared" si="34"/>
        <v>0</v>
      </c>
      <c r="N164" s="30">
        <f t="shared" si="28"/>
        <v>0</v>
      </c>
      <c r="O164" s="65"/>
      <c r="R164" s="65"/>
    </row>
    <row r="165" spans="1:18" x14ac:dyDescent="0.25">
      <c r="A165" s="15">
        <v>137</v>
      </c>
      <c r="B165" s="16" t="s">
        <v>77</v>
      </c>
      <c r="C165" s="15">
        <v>2018</v>
      </c>
      <c r="D165" s="89">
        <v>0</v>
      </c>
      <c r="E165" s="29">
        <f t="shared" si="25"/>
        <v>0</v>
      </c>
      <c r="F165" s="89">
        <v>4897635</v>
      </c>
      <c r="G165" s="90">
        <v>41016</v>
      </c>
      <c r="H165" s="91">
        <f t="shared" si="26"/>
        <v>4938651</v>
      </c>
      <c r="I165" s="91">
        <f t="shared" si="27"/>
        <v>41016</v>
      </c>
      <c r="J165" s="92">
        <f t="shared" si="29"/>
        <v>8.374654297431311E-3</v>
      </c>
      <c r="K165" s="30">
        <f t="shared" si="30"/>
        <v>0</v>
      </c>
      <c r="L165" s="92">
        <f t="shared" si="31"/>
        <v>8.3051019397807208E-3</v>
      </c>
      <c r="M165" s="30">
        <f t="shared" si="34"/>
        <v>0</v>
      </c>
      <c r="N165" s="30">
        <f t="shared" si="28"/>
        <v>0</v>
      </c>
      <c r="O165" s="65"/>
      <c r="R165" s="65"/>
    </row>
    <row r="166" spans="1:18" x14ac:dyDescent="0.25">
      <c r="A166" s="15">
        <v>138</v>
      </c>
      <c r="B166" s="16" t="s">
        <v>97</v>
      </c>
      <c r="C166" s="15">
        <v>2018</v>
      </c>
      <c r="D166" s="89">
        <v>992598</v>
      </c>
      <c r="E166" s="29">
        <f t="shared" si="25"/>
        <v>15115.705583756324</v>
      </c>
      <c r="F166" s="89">
        <v>38482008</v>
      </c>
      <c r="G166" s="90">
        <v>2341677</v>
      </c>
      <c r="H166" s="91">
        <f t="shared" si="26"/>
        <v>39815971.294416241</v>
      </c>
      <c r="I166" s="91">
        <f t="shared" si="27"/>
        <v>2326561.2944162437</v>
      </c>
      <c r="J166" s="92">
        <f t="shared" si="29"/>
        <v>6.2059160024557435E-2</v>
      </c>
      <c r="K166" s="30">
        <f t="shared" si="30"/>
        <v>0</v>
      </c>
      <c r="L166" s="92">
        <f t="shared" si="31"/>
        <v>5.8432865475330463E-2</v>
      </c>
      <c r="M166" s="30">
        <f t="shared" si="34"/>
        <v>0</v>
      </c>
      <c r="N166" s="30">
        <f t="shared" si="28"/>
        <v>0</v>
      </c>
      <c r="O166" s="65"/>
      <c r="R166" s="65"/>
    </row>
    <row r="167" spans="1:18" x14ac:dyDescent="0.25">
      <c r="A167" s="15">
        <v>141</v>
      </c>
      <c r="B167" s="16" t="s">
        <v>102</v>
      </c>
      <c r="C167" s="15">
        <v>2018</v>
      </c>
      <c r="D167" s="89">
        <v>4690990</v>
      </c>
      <c r="E167" s="29">
        <f t="shared" si="25"/>
        <v>71436.395939086564</v>
      </c>
      <c r="F167" s="89">
        <v>21876992</v>
      </c>
      <c r="G167" s="90">
        <v>654470</v>
      </c>
      <c r="H167" s="91">
        <f t="shared" si="26"/>
        <v>17769035.604060914</v>
      </c>
      <c r="I167" s="91">
        <f t="shared" si="27"/>
        <v>583033.60406091344</v>
      </c>
      <c r="J167" s="92">
        <f t="shared" si="29"/>
        <v>3.3924911917321637E-2</v>
      </c>
      <c r="K167" s="30">
        <f t="shared" si="30"/>
        <v>0</v>
      </c>
      <c r="L167" s="92">
        <f t="shared" si="31"/>
        <v>3.2811775329420111E-2</v>
      </c>
      <c r="M167" s="30">
        <f t="shared" si="34"/>
        <v>0</v>
      </c>
      <c r="N167" s="30">
        <f t="shared" si="28"/>
        <v>0</v>
      </c>
      <c r="O167" s="65"/>
      <c r="R167" s="65"/>
    </row>
    <row r="168" spans="1:18" x14ac:dyDescent="0.25">
      <c r="A168" s="15">
        <v>142</v>
      </c>
      <c r="B168" s="16" t="s">
        <v>11</v>
      </c>
      <c r="C168" s="15">
        <v>2018</v>
      </c>
      <c r="D168" s="89">
        <v>1181752</v>
      </c>
      <c r="E168" s="29">
        <f t="shared" si="25"/>
        <v>17996.223350253887</v>
      </c>
      <c r="F168" s="89">
        <v>12018573</v>
      </c>
      <c r="G168" s="90">
        <v>260058</v>
      </c>
      <c r="H168" s="91">
        <f t="shared" si="26"/>
        <v>11078882.776649747</v>
      </c>
      <c r="I168" s="91">
        <f t="shared" si="27"/>
        <v>242061.77664974611</v>
      </c>
      <c r="J168" s="92">
        <f t="shared" si="29"/>
        <v>2.233697286775763E-2</v>
      </c>
      <c r="K168" s="30">
        <f t="shared" si="30"/>
        <v>0</v>
      </c>
      <c r="L168" s="92">
        <f t="shared" si="31"/>
        <v>2.1848933825703458E-2</v>
      </c>
      <c r="M168" s="30">
        <f t="shared" si="34"/>
        <v>0</v>
      </c>
      <c r="N168" s="30">
        <f t="shared" si="28"/>
        <v>0</v>
      </c>
      <c r="O168" s="65"/>
      <c r="R168" s="65"/>
    </row>
    <row r="169" spans="1:18" x14ac:dyDescent="0.25">
      <c r="A169" s="15">
        <v>143</v>
      </c>
      <c r="B169" s="16" t="s">
        <v>79</v>
      </c>
      <c r="C169" s="15">
        <v>2018</v>
      </c>
      <c r="D169" s="89">
        <v>0</v>
      </c>
      <c r="E169" s="29">
        <f t="shared" si="25"/>
        <v>0</v>
      </c>
      <c r="F169" s="89">
        <v>25836914</v>
      </c>
      <c r="G169" s="90">
        <v>1018954</v>
      </c>
      <c r="H169" s="91">
        <f t="shared" si="26"/>
        <v>26855868</v>
      </c>
      <c r="I169" s="91">
        <f t="shared" si="27"/>
        <v>1018954</v>
      </c>
      <c r="J169" s="92">
        <f t="shared" si="29"/>
        <v>3.9437914295801735E-2</v>
      </c>
      <c r="K169" s="30">
        <f t="shared" si="30"/>
        <v>0</v>
      </c>
      <c r="L169" s="92">
        <f t="shared" si="31"/>
        <v>3.7941577609779731E-2</v>
      </c>
      <c r="M169" s="30">
        <f>IF($L169&gt;=6.5%,1,0)</f>
        <v>0</v>
      </c>
      <c r="N169" s="30">
        <f t="shared" si="28"/>
        <v>0</v>
      </c>
      <c r="O169" s="65"/>
      <c r="R169" s="65"/>
    </row>
    <row r="170" spans="1:18" x14ac:dyDescent="0.25">
      <c r="A170" s="15">
        <v>144</v>
      </c>
      <c r="B170" s="16" t="s">
        <v>28</v>
      </c>
      <c r="C170" s="15">
        <v>2018</v>
      </c>
      <c r="D170" s="89">
        <v>5624027</v>
      </c>
      <c r="E170" s="29">
        <f t="shared" si="25"/>
        <v>85645.08121827431</v>
      </c>
      <c r="F170" s="89">
        <v>34254697</v>
      </c>
      <c r="G170" s="90">
        <v>2026076</v>
      </c>
      <c r="H170" s="91">
        <f t="shared" si="26"/>
        <v>30571100.918781728</v>
      </c>
      <c r="I170" s="91">
        <f t="shared" si="27"/>
        <v>1940430.9187817257</v>
      </c>
      <c r="J170" s="92">
        <f t="shared" si="29"/>
        <v>6.7774555006282627E-2</v>
      </c>
      <c r="K170" s="30">
        <f t="shared" si="30"/>
        <v>1</v>
      </c>
      <c r="L170" s="92">
        <f t="shared" si="31"/>
        <v>6.347271967525378E-2</v>
      </c>
      <c r="M170" s="30">
        <f t="shared" ref="M170:M173" si="35">IF($L170&gt;=6.5%,1,0)</f>
        <v>0</v>
      </c>
      <c r="N170" s="30">
        <f t="shared" si="28"/>
        <v>0</v>
      </c>
      <c r="O170" s="65"/>
      <c r="R170" s="65"/>
    </row>
    <row r="171" spans="1:18" x14ac:dyDescent="0.25">
      <c r="A171" s="15">
        <v>145</v>
      </c>
      <c r="B171" s="16" t="s">
        <v>81</v>
      </c>
      <c r="C171" s="15">
        <v>2018</v>
      </c>
      <c r="D171" s="89">
        <v>13262260</v>
      </c>
      <c r="E171" s="29">
        <f t="shared" si="25"/>
        <v>201963.35025380738</v>
      </c>
      <c r="F171" s="89">
        <v>42511738</v>
      </c>
      <c r="G171" s="90">
        <v>1969621</v>
      </c>
      <c r="H171" s="91">
        <f t="shared" si="26"/>
        <v>31017135.649746194</v>
      </c>
      <c r="I171" s="91">
        <f t="shared" si="27"/>
        <v>1767657.6497461926</v>
      </c>
      <c r="J171" s="92">
        <f t="shared" si="29"/>
        <v>6.043381867348855E-2</v>
      </c>
      <c r="K171" s="30">
        <f t="shared" si="30"/>
        <v>0</v>
      </c>
      <c r="L171" s="92">
        <f t="shared" si="31"/>
        <v>5.6989712709357057E-2</v>
      </c>
      <c r="M171" s="30">
        <f t="shared" si="35"/>
        <v>0</v>
      </c>
      <c r="N171" s="30">
        <f t="shared" si="28"/>
        <v>0</v>
      </c>
      <c r="O171" s="65"/>
      <c r="R171" s="65"/>
    </row>
    <row r="172" spans="1:18" x14ac:dyDescent="0.25">
      <c r="A172" s="15">
        <v>146</v>
      </c>
      <c r="B172" s="16" t="s">
        <v>199</v>
      </c>
      <c r="C172" s="15">
        <v>2018</v>
      </c>
      <c r="D172" s="89">
        <v>876388</v>
      </c>
      <c r="E172" s="29">
        <f t="shared" si="25"/>
        <v>13346.010152284289</v>
      </c>
      <c r="F172" s="89">
        <v>8791174</v>
      </c>
      <c r="G172" s="90">
        <v>347274</v>
      </c>
      <c r="H172" s="91">
        <f t="shared" si="26"/>
        <v>8248713.9898477159</v>
      </c>
      <c r="I172" s="91">
        <f t="shared" si="27"/>
        <v>333927.98984771571</v>
      </c>
      <c r="J172" s="92">
        <f t="shared" si="29"/>
        <v>4.2190400327654559E-2</v>
      </c>
      <c r="K172" s="30">
        <f t="shared" si="30"/>
        <v>0</v>
      </c>
      <c r="L172" s="92">
        <f t="shared" si="31"/>
        <v>4.0482430383536737E-2</v>
      </c>
      <c r="M172" s="30">
        <f t="shared" si="35"/>
        <v>0</v>
      </c>
      <c r="N172" s="30">
        <f t="shared" si="28"/>
        <v>0</v>
      </c>
      <c r="O172" s="65"/>
      <c r="R172" s="65"/>
    </row>
    <row r="173" spans="1:18" x14ac:dyDescent="0.25">
      <c r="A173" s="15">
        <v>147</v>
      </c>
      <c r="B173" s="16" t="s">
        <v>189</v>
      </c>
      <c r="C173" s="15">
        <v>2018</v>
      </c>
      <c r="D173" s="89">
        <v>2525220</v>
      </c>
      <c r="E173" s="29">
        <f t="shared" si="25"/>
        <v>38455.126903553493</v>
      </c>
      <c r="F173" s="89">
        <v>11378274</v>
      </c>
      <c r="G173" s="90">
        <v>810349</v>
      </c>
      <c r="H173" s="91">
        <f t="shared" si="26"/>
        <v>9624947.8730964474</v>
      </c>
      <c r="I173" s="91">
        <f t="shared" si="27"/>
        <v>771893.87309644651</v>
      </c>
      <c r="J173" s="92">
        <f t="shared" si="29"/>
        <v>8.7189558890801586E-2</v>
      </c>
      <c r="K173" s="30">
        <f t="shared" si="30"/>
        <v>1</v>
      </c>
      <c r="L173" s="92">
        <f t="shared" si="31"/>
        <v>8.0197200366563651E-2</v>
      </c>
      <c r="M173" s="30">
        <f t="shared" si="35"/>
        <v>1</v>
      </c>
      <c r="N173" s="30">
        <f t="shared" si="28"/>
        <v>1</v>
      </c>
      <c r="O173" s="65"/>
      <c r="R173" s="65"/>
    </row>
    <row r="174" spans="1:18" x14ac:dyDescent="0.25">
      <c r="A174" s="15">
        <v>148</v>
      </c>
      <c r="B174" s="16" t="s">
        <v>35</v>
      </c>
      <c r="C174" s="15">
        <v>2018</v>
      </c>
      <c r="D174" s="89">
        <v>1839377</v>
      </c>
      <c r="E174" s="29">
        <f t="shared" si="25"/>
        <v>28010.817258883268</v>
      </c>
      <c r="F174" s="89">
        <v>20679610</v>
      </c>
      <c r="G174" s="90">
        <v>337039</v>
      </c>
      <c r="H174" s="91">
        <f t="shared" si="26"/>
        <v>19149261.182741117</v>
      </c>
      <c r="I174" s="91">
        <f t="shared" si="27"/>
        <v>309028.18274111673</v>
      </c>
      <c r="J174" s="92">
        <f t="shared" si="29"/>
        <v>1.6402566929035151E-2</v>
      </c>
      <c r="K174" s="30">
        <f t="shared" si="30"/>
        <v>0</v>
      </c>
      <c r="L174" s="92">
        <f t="shared" si="31"/>
        <v>1.6137864526054837E-2</v>
      </c>
      <c r="M174" s="30">
        <f>IF($L174&gt;=6.5%,1,0)</f>
        <v>0</v>
      </c>
      <c r="N174" s="30">
        <f t="shared" si="28"/>
        <v>0</v>
      </c>
      <c r="O174" s="65"/>
      <c r="R174" s="65"/>
    </row>
    <row r="175" spans="1:18" x14ac:dyDescent="0.25">
      <c r="A175" s="15">
        <v>149</v>
      </c>
      <c r="B175" s="16" t="s">
        <v>83</v>
      </c>
      <c r="C175" s="15">
        <v>2018</v>
      </c>
      <c r="D175" s="89">
        <v>135590</v>
      </c>
      <c r="E175" s="29">
        <f t="shared" si="25"/>
        <v>2064.8223350253829</v>
      </c>
      <c r="F175" s="89">
        <v>42034800</v>
      </c>
      <c r="G175" s="90">
        <v>855215</v>
      </c>
      <c r="H175" s="91">
        <f t="shared" si="26"/>
        <v>42752360.177664973</v>
      </c>
      <c r="I175" s="91">
        <f t="shared" si="27"/>
        <v>853150.17766497459</v>
      </c>
      <c r="J175" s="92">
        <f t="shared" si="29"/>
        <v>2.0361963332124273E-2</v>
      </c>
      <c r="K175" s="30">
        <f t="shared" si="30"/>
        <v>0</v>
      </c>
      <c r="L175" s="92">
        <f t="shared" si="31"/>
        <v>1.9955627575169149E-2</v>
      </c>
      <c r="M175" s="30">
        <f t="shared" ref="M175:M189" si="36">IF($L175&gt;=6.5%,1,0)</f>
        <v>0</v>
      </c>
      <c r="N175" s="30">
        <f t="shared" si="28"/>
        <v>0</v>
      </c>
      <c r="O175" s="65"/>
      <c r="R175" s="65"/>
    </row>
    <row r="176" spans="1:18" x14ac:dyDescent="0.25">
      <c r="A176" s="15">
        <v>150</v>
      </c>
      <c r="B176" s="16" t="s">
        <v>31</v>
      </c>
      <c r="C176" s="15">
        <v>2018</v>
      </c>
      <c r="D176" s="89">
        <v>5384631</v>
      </c>
      <c r="E176" s="29">
        <f t="shared" si="25"/>
        <v>81999.456852791831</v>
      </c>
      <c r="F176" s="89">
        <v>26081826</v>
      </c>
      <c r="G176" s="90">
        <v>1264487</v>
      </c>
      <c r="H176" s="91">
        <f t="shared" si="26"/>
        <v>21879682.543147206</v>
      </c>
      <c r="I176" s="91">
        <f t="shared" si="27"/>
        <v>1182487.5431472082</v>
      </c>
      <c r="J176" s="92">
        <f t="shared" si="29"/>
        <v>5.7132743985221578E-2</v>
      </c>
      <c r="K176" s="30">
        <f t="shared" si="30"/>
        <v>0</v>
      </c>
      <c r="L176" s="92">
        <f t="shared" si="31"/>
        <v>5.4045004575149443E-2</v>
      </c>
      <c r="M176" s="30">
        <f t="shared" si="36"/>
        <v>0</v>
      </c>
      <c r="N176" s="30">
        <f t="shared" si="28"/>
        <v>0</v>
      </c>
      <c r="O176" s="65"/>
      <c r="R176" s="65"/>
    </row>
    <row r="177" spans="1:18" x14ac:dyDescent="0.25">
      <c r="A177" s="15">
        <v>151</v>
      </c>
      <c r="B177" s="16" t="s">
        <v>82</v>
      </c>
      <c r="C177" s="15">
        <v>2018</v>
      </c>
      <c r="D177" s="89">
        <v>219133</v>
      </c>
      <c r="E177" s="29">
        <f t="shared" si="25"/>
        <v>3337.0507614213275</v>
      </c>
      <c r="F177" s="89">
        <v>7438639</v>
      </c>
      <c r="G177" s="90">
        <v>495109</v>
      </c>
      <c r="H177" s="91">
        <f t="shared" si="26"/>
        <v>7711277.9492385788</v>
      </c>
      <c r="I177" s="91">
        <f t="shared" si="27"/>
        <v>491771.94923857867</v>
      </c>
      <c r="J177" s="92">
        <f t="shared" si="29"/>
        <v>6.8117118988276854E-2</v>
      </c>
      <c r="K177" s="30">
        <f t="shared" si="30"/>
        <v>1</v>
      </c>
      <c r="L177" s="92">
        <f t="shared" si="31"/>
        <v>6.3773080477164859E-2</v>
      </c>
      <c r="M177" s="30">
        <f t="shared" si="36"/>
        <v>0</v>
      </c>
      <c r="N177" s="30">
        <f t="shared" si="28"/>
        <v>0</v>
      </c>
      <c r="O177" s="65"/>
      <c r="R177" s="65"/>
    </row>
    <row r="178" spans="1:18" x14ac:dyDescent="0.25">
      <c r="A178" s="15">
        <v>152</v>
      </c>
      <c r="B178" s="16" t="s">
        <v>76</v>
      </c>
      <c r="C178" s="15">
        <v>2018</v>
      </c>
      <c r="D178" s="89">
        <v>0</v>
      </c>
      <c r="E178" s="29">
        <f t="shared" si="25"/>
        <v>0</v>
      </c>
      <c r="F178" s="89">
        <v>1574884</v>
      </c>
      <c r="G178" s="90">
        <v>69046</v>
      </c>
      <c r="H178" s="91">
        <f t="shared" si="26"/>
        <v>1643930</v>
      </c>
      <c r="I178" s="91">
        <f t="shared" si="27"/>
        <v>69046</v>
      </c>
      <c r="J178" s="92">
        <f t="shared" si="29"/>
        <v>4.3841959153817042E-2</v>
      </c>
      <c r="K178" s="30">
        <f t="shared" si="30"/>
        <v>0</v>
      </c>
      <c r="L178" s="92">
        <f t="shared" si="31"/>
        <v>4.2000571800502456E-2</v>
      </c>
      <c r="M178" s="30">
        <f t="shared" si="36"/>
        <v>0</v>
      </c>
      <c r="N178" s="30">
        <f t="shared" si="28"/>
        <v>0</v>
      </c>
      <c r="O178" s="65"/>
      <c r="R178" s="65"/>
    </row>
    <row r="179" spans="1:18" x14ac:dyDescent="0.25">
      <c r="A179" s="15">
        <v>155</v>
      </c>
      <c r="B179" s="16" t="s">
        <v>62</v>
      </c>
      <c r="C179" s="15">
        <v>2018</v>
      </c>
      <c r="D179" s="89">
        <v>11199395</v>
      </c>
      <c r="E179" s="29">
        <f t="shared" si="25"/>
        <v>170549.16243654862</v>
      </c>
      <c r="F179" s="89">
        <v>26338406</v>
      </c>
      <c r="G179" s="90">
        <v>1456624</v>
      </c>
      <c r="H179" s="91">
        <f t="shared" si="26"/>
        <v>16425085.837563451</v>
      </c>
      <c r="I179" s="91">
        <f t="shared" si="27"/>
        <v>1286074.8375634514</v>
      </c>
      <c r="J179" s="92">
        <f t="shared" si="29"/>
        <v>8.4951047169689708E-2</v>
      </c>
      <c r="K179" s="30">
        <f t="shared" si="30"/>
        <v>1</v>
      </c>
      <c r="L179" s="92">
        <f t="shared" si="31"/>
        <v>7.8299428708144381E-2</v>
      </c>
      <c r="M179" s="30">
        <f t="shared" si="36"/>
        <v>1</v>
      </c>
      <c r="N179" s="30">
        <f t="shared" si="28"/>
        <v>0</v>
      </c>
      <c r="O179" s="65"/>
      <c r="R179" s="65"/>
    </row>
    <row r="180" spans="1:18" x14ac:dyDescent="0.25">
      <c r="A180" s="15">
        <v>157</v>
      </c>
      <c r="B180" s="16" t="s">
        <v>56</v>
      </c>
      <c r="C180" s="15">
        <v>2018</v>
      </c>
      <c r="D180" s="89">
        <v>795492</v>
      </c>
      <c r="E180" s="29">
        <f t="shared" si="25"/>
        <v>12114.091370558366</v>
      </c>
      <c r="F180" s="89">
        <v>9679821</v>
      </c>
      <c r="G180" s="90">
        <v>315756</v>
      </c>
      <c r="H180" s="91">
        <f t="shared" si="26"/>
        <v>9187970.9086294416</v>
      </c>
      <c r="I180" s="91">
        <f t="shared" si="27"/>
        <v>303641.90862944163</v>
      </c>
      <c r="J180" s="92">
        <f t="shared" si="29"/>
        <v>3.4177247221421181E-2</v>
      </c>
      <c r="K180" s="30">
        <f t="shared" si="30"/>
        <v>0</v>
      </c>
      <c r="L180" s="92">
        <f t="shared" si="31"/>
        <v>3.3047765567504994E-2</v>
      </c>
      <c r="M180" s="30">
        <f t="shared" si="36"/>
        <v>0</v>
      </c>
      <c r="N180" s="30">
        <f t="shared" si="28"/>
        <v>0</v>
      </c>
      <c r="O180" s="65"/>
      <c r="R180" s="65"/>
    </row>
    <row r="181" spans="1:18" x14ac:dyDescent="0.25">
      <c r="A181" s="15">
        <v>159</v>
      </c>
      <c r="B181" s="16" t="s">
        <v>13</v>
      </c>
      <c r="C181" s="15">
        <v>2018</v>
      </c>
      <c r="D181" s="89">
        <v>1013808</v>
      </c>
      <c r="E181" s="29">
        <f t="shared" si="25"/>
        <v>15438.70050761418</v>
      </c>
      <c r="F181" s="89">
        <v>23671043</v>
      </c>
      <c r="G181" s="90">
        <v>1099839</v>
      </c>
      <c r="H181" s="91">
        <f t="shared" si="26"/>
        <v>23741635.299492385</v>
      </c>
      <c r="I181" s="91">
        <f t="shared" si="27"/>
        <v>1084400.2994923857</v>
      </c>
      <c r="J181" s="92">
        <f t="shared" si="29"/>
        <v>4.7861104829975312E-2</v>
      </c>
      <c r="K181" s="30">
        <f t="shared" si="30"/>
        <v>0</v>
      </c>
      <c r="L181" s="92">
        <f t="shared" si="31"/>
        <v>4.5675046634869799E-2</v>
      </c>
      <c r="M181" s="30">
        <f t="shared" si="36"/>
        <v>0</v>
      </c>
      <c r="N181" s="30">
        <f t="shared" si="28"/>
        <v>0</v>
      </c>
      <c r="O181" s="65"/>
      <c r="R181" s="65"/>
    </row>
    <row r="182" spans="1:18" x14ac:dyDescent="0.25">
      <c r="A182" s="15">
        <v>161</v>
      </c>
      <c r="B182" s="16" t="s">
        <v>85</v>
      </c>
      <c r="C182" s="15">
        <v>2018</v>
      </c>
      <c r="D182" s="89">
        <v>4463898</v>
      </c>
      <c r="E182" s="29">
        <f t="shared" si="25"/>
        <v>67978.142131979577</v>
      </c>
      <c r="F182" s="89">
        <v>91315484</v>
      </c>
      <c r="G182" s="90">
        <v>4831486</v>
      </c>
      <c r="H182" s="91">
        <f t="shared" si="26"/>
        <v>91615093.857868016</v>
      </c>
      <c r="I182" s="91">
        <f t="shared" si="27"/>
        <v>4763507.8578680204</v>
      </c>
      <c r="J182" s="92">
        <f t="shared" si="29"/>
        <v>5.4846527015269708E-2</v>
      </c>
      <c r="K182" s="30">
        <f t="shared" si="30"/>
        <v>0</v>
      </c>
      <c r="L182" s="92">
        <f t="shared" si="31"/>
        <v>5.1994793186133099E-2</v>
      </c>
      <c r="M182" s="30">
        <f t="shared" si="36"/>
        <v>0</v>
      </c>
      <c r="N182" s="30">
        <f t="shared" si="28"/>
        <v>0</v>
      </c>
      <c r="O182" s="65"/>
      <c r="R182" s="65"/>
    </row>
    <row r="183" spans="1:18" x14ac:dyDescent="0.25">
      <c r="A183" s="15">
        <v>163</v>
      </c>
      <c r="B183" s="16" t="s">
        <v>50</v>
      </c>
      <c r="C183" s="15">
        <v>2018</v>
      </c>
      <c r="D183" s="89">
        <v>856350</v>
      </c>
      <c r="E183" s="29">
        <f t="shared" si="25"/>
        <v>13040.862944162451</v>
      </c>
      <c r="F183" s="89">
        <v>5814372</v>
      </c>
      <c r="G183" s="90">
        <v>335895</v>
      </c>
      <c r="H183" s="91">
        <f t="shared" si="26"/>
        <v>5280876.1370558375</v>
      </c>
      <c r="I183" s="91">
        <f t="shared" si="27"/>
        <v>322854.13705583755</v>
      </c>
      <c r="J183" s="92">
        <f t="shared" si="29"/>
        <v>6.5117528130338581E-2</v>
      </c>
      <c r="K183" s="30">
        <f t="shared" si="30"/>
        <v>1</v>
      </c>
      <c r="L183" s="92">
        <f t="shared" si="31"/>
        <v>6.1136472183161872E-2</v>
      </c>
      <c r="M183" s="30">
        <f t="shared" si="36"/>
        <v>0</v>
      </c>
      <c r="N183" s="30">
        <f t="shared" si="28"/>
        <v>0</v>
      </c>
      <c r="O183" s="65"/>
      <c r="R183" s="65"/>
    </row>
    <row r="184" spans="1:18" x14ac:dyDescent="0.25">
      <c r="A184" s="15">
        <v>164</v>
      </c>
      <c r="B184" s="16" t="s">
        <v>41</v>
      </c>
      <c r="C184" s="15">
        <v>2018</v>
      </c>
      <c r="D184" s="89">
        <v>7849133</v>
      </c>
      <c r="E184" s="29">
        <f t="shared" si="25"/>
        <v>119529.94416243676</v>
      </c>
      <c r="F184" s="89">
        <v>25793977</v>
      </c>
      <c r="G184" s="90">
        <v>471168</v>
      </c>
      <c r="H184" s="91">
        <f t="shared" si="26"/>
        <v>18296482.055837564</v>
      </c>
      <c r="I184" s="91">
        <f t="shared" si="27"/>
        <v>351638.05583756324</v>
      </c>
      <c r="J184" s="92">
        <f t="shared" si="29"/>
        <v>1.9595492490074768E-2</v>
      </c>
      <c r="K184" s="30">
        <f t="shared" si="30"/>
        <v>0</v>
      </c>
      <c r="L184" s="92">
        <f t="shared" si="31"/>
        <v>1.921888889702552E-2</v>
      </c>
      <c r="M184" s="30">
        <f t="shared" si="36"/>
        <v>0</v>
      </c>
      <c r="N184" s="30">
        <f t="shared" si="28"/>
        <v>0</v>
      </c>
      <c r="O184" s="65"/>
      <c r="R184" s="65"/>
    </row>
    <row r="185" spans="1:18" x14ac:dyDescent="0.25">
      <c r="A185" s="15">
        <v>166</v>
      </c>
      <c r="B185" s="16" t="s">
        <v>87</v>
      </c>
      <c r="C185" s="15">
        <v>2018</v>
      </c>
      <c r="D185" s="89">
        <v>10077040</v>
      </c>
      <c r="E185" s="29">
        <f t="shared" si="25"/>
        <v>153457.46192893386</v>
      </c>
      <c r="F185" s="89">
        <v>30527540</v>
      </c>
      <c r="G185" s="90">
        <v>547742</v>
      </c>
      <c r="H185" s="91">
        <f t="shared" si="26"/>
        <v>20844784.538071066</v>
      </c>
      <c r="I185" s="91">
        <f t="shared" si="27"/>
        <v>394284.53807106614</v>
      </c>
      <c r="J185" s="92">
        <f t="shared" si="29"/>
        <v>1.9279946117261981E-2</v>
      </c>
      <c r="K185" s="30">
        <f t="shared" si="30"/>
        <v>0</v>
      </c>
      <c r="L185" s="92">
        <f t="shared" si="31"/>
        <v>1.8915260906196558E-2</v>
      </c>
      <c r="M185" s="30">
        <f t="shared" si="36"/>
        <v>0</v>
      </c>
      <c r="N185" s="30">
        <f t="shared" si="28"/>
        <v>0</v>
      </c>
      <c r="O185" s="65"/>
      <c r="R185" s="65"/>
    </row>
    <row r="186" spans="1:18" x14ac:dyDescent="0.25">
      <c r="A186" s="15">
        <v>167</v>
      </c>
      <c r="B186" s="16" t="s">
        <v>89</v>
      </c>
      <c r="C186" s="15">
        <v>2018</v>
      </c>
      <c r="D186" s="89">
        <v>0</v>
      </c>
      <c r="E186" s="29">
        <f t="shared" si="25"/>
        <v>0</v>
      </c>
      <c r="F186" s="89">
        <v>801642</v>
      </c>
      <c r="G186" s="90">
        <v>11298</v>
      </c>
      <c r="H186" s="91">
        <f t="shared" si="26"/>
        <v>812940</v>
      </c>
      <c r="I186" s="91">
        <f t="shared" si="27"/>
        <v>11298</v>
      </c>
      <c r="J186" s="92">
        <f t="shared" si="29"/>
        <v>1.4093572941537494E-2</v>
      </c>
      <c r="K186" s="30">
        <f t="shared" si="30"/>
        <v>0</v>
      </c>
      <c r="L186" s="92">
        <f t="shared" si="31"/>
        <v>1.3897704627647797E-2</v>
      </c>
      <c r="M186" s="30">
        <f t="shared" si="36"/>
        <v>0</v>
      </c>
      <c r="N186" s="30">
        <f t="shared" si="28"/>
        <v>0</v>
      </c>
      <c r="O186" s="65"/>
      <c r="R186" s="65"/>
    </row>
    <row r="187" spans="1:18" x14ac:dyDescent="0.25">
      <c r="A187" s="15">
        <v>170</v>
      </c>
      <c r="B187" s="16" t="s">
        <v>5</v>
      </c>
      <c r="C187" s="15">
        <v>2018</v>
      </c>
      <c r="D187" s="89">
        <v>286154</v>
      </c>
      <c r="E187" s="29">
        <f t="shared" si="25"/>
        <v>4357.675126903574</v>
      </c>
      <c r="F187" s="89">
        <v>19917619</v>
      </c>
      <c r="G187" s="90">
        <v>1045306</v>
      </c>
      <c r="H187" s="91">
        <f t="shared" si="26"/>
        <v>20672413.324873097</v>
      </c>
      <c r="I187" s="91">
        <f t="shared" si="27"/>
        <v>1040948.3248730964</v>
      </c>
      <c r="J187" s="92">
        <f t="shared" si="29"/>
        <v>5.3024485175869274E-2</v>
      </c>
      <c r="K187" s="30">
        <f t="shared" si="30"/>
        <v>0</v>
      </c>
      <c r="L187" s="92">
        <f t="shared" si="31"/>
        <v>5.0354465563080868E-2</v>
      </c>
      <c r="M187" s="30">
        <f t="shared" si="36"/>
        <v>0</v>
      </c>
      <c r="N187" s="30">
        <f t="shared" si="28"/>
        <v>0</v>
      </c>
      <c r="O187" s="65"/>
      <c r="R187" s="65"/>
    </row>
    <row r="188" spans="1:18" x14ac:dyDescent="0.25">
      <c r="A188" s="15">
        <v>175</v>
      </c>
      <c r="B188" s="16" t="s">
        <v>14</v>
      </c>
      <c r="C188" s="15">
        <v>2018</v>
      </c>
      <c r="D188" s="89">
        <v>0</v>
      </c>
      <c r="E188" s="29">
        <f t="shared" si="25"/>
        <v>0</v>
      </c>
      <c r="F188" s="89">
        <v>10597384</v>
      </c>
      <c r="G188" s="90">
        <v>64786</v>
      </c>
      <c r="H188" s="91">
        <f t="shared" si="26"/>
        <v>10662170</v>
      </c>
      <c r="I188" s="91">
        <f t="shared" si="27"/>
        <v>64786</v>
      </c>
      <c r="J188" s="92">
        <f t="shared" si="29"/>
        <v>6.1133955323313758E-3</v>
      </c>
      <c r="K188" s="30">
        <f t="shared" si="30"/>
        <v>0</v>
      </c>
      <c r="L188" s="92">
        <f t="shared" si="31"/>
        <v>6.0762490187269572E-3</v>
      </c>
      <c r="M188" s="30">
        <f t="shared" si="36"/>
        <v>0</v>
      </c>
      <c r="N188" s="30">
        <f t="shared" si="28"/>
        <v>0</v>
      </c>
      <c r="O188" s="65"/>
      <c r="R188" s="65"/>
    </row>
    <row r="189" spans="1:18" x14ac:dyDescent="0.25">
      <c r="A189" s="15">
        <v>176</v>
      </c>
      <c r="B189" s="16" t="s">
        <v>190</v>
      </c>
      <c r="C189" s="15">
        <v>2018</v>
      </c>
      <c r="D189" s="89">
        <v>7159357</v>
      </c>
      <c r="E189" s="29">
        <f t="shared" si="25"/>
        <v>109025.74111675099</v>
      </c>
      <c r="F189" s="89">
        <v>16059482</v>
      </c>
      <c r="G189" s="90">
        <v>843293</v>
      </c>
      <c r="H189" s="91">
        <f t="shared" si="26"/>
        <v>9634392.258883249</v>
      </c>
      <c r="I189" s="91">
        <f t="shared" si="27"/>
        <v>734267.25888324901</v>
      </c>
      <c r="J189" s="92">
        <f t="shared" si="29"/>
        <v>8.2500780481538069E-2</v>
      </c>
      <c r="K189" s="30">
        <f t="shared" si="30"/>
        <v>1</v>
      </c>
      <c r="L189" s="92">
        <f t="shared" si="31"/>
        <v>7.6213137181146917E-2</v>
      </c>
      <c r="M189" s="30">
        <f t="shared" si="36"/>
        <v>1</v>
      </c>
      <c r="N189" s="30">
        <f t="shared" si="28"/>
        <v>1</v>
      </c>
      <c r="O189" s="65"/>
      <c r="R189" s="65"/>
    </row>
    <row r="190" spans="1:18" x14ac:dyDescent="0.25">
      <c r="A190" s="15">
        <v>177</v>
      </c>
      <c r="B190" s="16" t="s">
        <v>40</v>
      </c>
      <c r="C190" s="15">
        <v>2018</v>
      </c>
      <c r="D190" s="89">
        <v>10035808</v>
      </c>
      <c r="E190" s="29">
        <f t="shared" si="25"/>
        <v>152829.56345177628</v>
      </c>
      <c r="F190" s="89">
        <v>43735391</v>
      </c>
      <c r="G190" s="90">
        <v>1272385</v>
      </c>
      <c r="H190" s="91">
        <f t="shared" si="26"/>
        <v>34819138.436548226</v>
      </c>
      <c r="I190" s="91">
        <f t="shared" si="27"/>
        <v>1119555.4365482237</v>
      </c>
      <c r="J190" s="92">
        <f t="shared" si="29"/>
        <v>3.3221640651999278E-2</v>
      </c>
      <c r="K190" s="30">
        <f t="shared" si="30"/>
        <v>0</v>
      </c>
      <c r="L190" s="92">
        <f t="shared" si="31"/>
        <v>3.2153450281040614E-2</v>
      </c>
      <c r="M190" s="30">
        <f>IF($L190&gt;=6.5%,1,0)</f>
        <v>0</v>
      </c>
      <c r="N190" s="30">
        <f t="shared" si="28"/>
        <v>0</v>
      </c>
      <c r="O190" s="65"/>
      <c r="R190" s="65"/>
    </row>
    <row r="191" spans="1:18" x14ac:dyDescent="0.25">
      <c r="A191" s="15">
        <v>178</v>
      </c>
      <c r="B191" s="16" t="s">
        <v>46</v>
      </c>
      <c r="C191" s="15">
        <v>2018</v>
      </c>
      <c r="D191" s="89">
        <v>507428</v>
      </c>
      <c r="E191" s="29">
        <f t="shared" si="25"/>
        <v>7727.3299492385704</v>
      </c>
      <c r="F191" s="89">
        <v>4641035</v>
      </c>
      <c r="G191" s="90">
        <v>324396</v>
      </c>
      <c r="H191" s="91">
        <f t="shared" si="26"/>
        <v>4450275.6700507617</v>
      </c>
      <c r="I191" s="91">
        <f t="shared" si="27"/>
        <v>316668.67005076143</v>
      </c>
      <c r="J191" s="92">
        <f t="shared" si="29"/>
        <v>7.6608315703636423E-2</v>
      </c>
      <c r="K191" s="30">
        <f t="shared" si="30"/>
        <v>1</v>
      </c>
      <c r="L191" s="92">
        <f t="shared" si="31"/>
        <v>7.1157090825150926E-2</v>
      </c>
      <c r="M191" s="30">
        <f t="shared" ref="M191:M201" si="37">IF($L191&gt;=6.5%,1,0)</f>
        <v>1</v>
      </c>
      <c r="N191" s="30">
        <f t="shared" si="28"/>
        <v>0</v>
      </c>
      <c r="O191" s="65"/>
      <c r="R191" s="65"/>
    </row>
    <row r="192" spans="1:18" x14ac:dyDescent="0.25">
      <c r="A192" s="15">
        <v>179</v>
      </c>
      <c r="B192" s="16" t="s">
        <v>48</v>
      </c>
      <c r="C192" s="15">
        <v>2018</v>
      </c>
      <c r="D192" s="89">
        <v>0</v>
      </c>
      <c r="E192" s="29">
        <f t="shared" si="25"/>
        <v>0</v>
      </c>
      <c r="F192" s="89">
        <v>5191057</v>
      </c>
      <c r="G192" s="90">
        <v>230657</v>
      </c>
      <c r="H192" s="91">
        <f t="shared" si="26"/>
        <v>5421714</v>
      </c>
      <c r="I192" s="91">
        <f t="shared" si="27"/>
        <v>230657</v>
      </c>
      <c r="J192" s="92">
        <f t="shared" si="29"/>
        <v>4.4433532515632174E-2</v>
      </c>
      <c r="K192" s="30">
        <f t="shared" si="30"/>
        <v>0</v>
      </c>
      <c r="L192" s="92">
        <f t="shared" si="31"/>
        <v>4.254318837179534E-2</v>
      </c>
      <c r="M192" s="30">
        <f t="shared" si="37"/>
        <v>0</v>
      </c>
      <c r="N192" s="30">
        <f t="shared" si="28"/>
        <v>0</v>
      </c>
      <c r="O192" s="65"/>
      <c r="R192" s="65"/>
    </row>
    <row r="193" spans="1:18" x14ac:dyDescent="0.25">
      <c r="A193" s="15">
        <v>181</v>
      </c>
      <c r="B193" s="16" t="s">
        <v>78</v>
      </c>
      <c r="C193" s="15">
        <v>2018</v>
      </c>
      <c r="D193" s="89">
        <v>25066</v>
      </c>
      <c r="E193" s="29">
        <f t="shared" si="25"/>
        <v>381.71573604060904</v>
      </c>
      <c r="F193" s="89">
        <v>753347</v>
      </c>
      <c r="G193" s="90">
        <v>46489</v>
      </c>
      <c r="H193" s="91">
        <f t="shared" si="26"/>
        <v>774388.28426395939</v>
      </c>
      <c r="I193" s="91">
        <f t="shared" si="27"/>
        <v>46107.284263959387</v>
      </c>
      <c r="J193" s="92">
        <f t="shared" si="29"/>
        <v>6.3309744815475605E-2</v>
      </c>
      <c r="K193" s="30">
        <f t="shared" si="30"/>
        <v>0</v>
      </c>
      <c r="L193" s="92">
        <f t="shared" si="31"/>
        <v>5.9540265782537558E-2</v>
      </c>
      <c r="M193" s="30">
        <f t="shared" si="37"/>
        <v>0</v>
      </c>
      <c r="N193" s="30">
        <f t="shared" si="28"/>
        <v>0</v>
      </c>
      <c r="O193" s="65"/>
      <c r="R193" s="65"/>
    </row>
    <row r="194" spans="1:18" x14ac:dyDescent="0.25">
      <c r="A194" s="15">
        <v>187</v>
      </c>
      <c r="B194" s="16" t="s">
        <v>103</v>
      </c>
      <c r="C194" s="15">
        <v>2018</v>
      </c>
      <c r="D194" s="89">
        <v>3777497</v>
      </c>
      <c r="E194" s="29">
        <f t="shared" si="25"/>
        <v>57525.335025380831</v>
      </c>
      <c r="F194" s="89">
        <v>12365036</v>
      </c>
      <c r="G194" s="90">
        <v>491751</v>
      </c>
      <c r="H194" s="91">
        <f t="shared" si="26"/>
        <v>9021764.6649746187</v>
      </c>
      <c r="I194" s="91">
        <f t="shared" si="27"/>
        <v>434225.66497461917</v>
      </c>
      <c r="J194" s="92">
        <f t="shared" si="29"/>
        <v>5.056462217809074E-2</v>
      </c>
      <c r="K194" s="30">
        <f t="shared" si="30"/>
        <v>0</v>
      </c>
      <c r="L194" s="92">
        <f t="shared" si="31"/>
        <v>4.8130901336899456E-2</v>
      </c>
      <c r="M194" s="30">
        <f t="shared" si="37"/>
        <v>0</v>
      </c>
      <c r="N194" s="30">
        <f t="shared" si="28"/>
        <v>0</v>
      </c>
      <c r="O194" s="65"/>
      <c r="R194" s="65"/>
    </row>
    <row r="195" spans="1:18" x14ac:dyDescent="0.25">
      <c r="A195" s="15">
        <v>188</v>
      </c>
      <c r="B195" s="16" t="s">
        <v>7</v>
      </c>
      <c r="C195" s="15">
        <v>2018</v>
      </c>
      <c r="D195" s="89">
        <v>32590</v>
      </c>
      <c r="E195" s="29">
        <f t="shared" si="25"/>
        <v>496.29441624365427</v>
      </c>
      <c r="F195" s="89">
        <v>20582894</v>
      </c>
      <c r="G195" s="90">
        <v>424083</v>
      </c>
      <c r="H195" s="91">
        <f t="shared" si="26"/>
        <v>20973890.705583755</v>
      </c>
      <c r="I195" s="91">
        <f t="shared" si="27"/>
        <v>423586.70558375632</v>
      </c>
      <c r="J195" s="92">
        <f t="shared" si="29"/>
        <v>2.0612186835959036E-2</v>
      </c>
      <c r="K195" s="30">
        <f t="shared" si="30"/>
        <v>0</v>
      </c>
      <c r="L195" s="92">
        <f t="shared" si="31"/>
        <v>2.019590506738873E-2</v>
      </c>
      <c r="M195" s="30">
        <f t="shared" si="37"/>
        <v>0</v>
      </c>
      <c r="N195" s="30">
        <f t="shared" si="28"/>
        <v>0</v>
      </c>
      <c r="O195" s="65"/>
      <c r="R195" s="65"/>
    </row>
    <row r="196" spans="1:18" x14ac:dyDescent="0.25">
      <c r="A196" s="15">
        <v>192</v>
      </c>
      <c r="B196" s="16" t="s">
        <v>23</v>
      </c>
      <c r="C196" s="15">
        <v>2018</v>
      </c>
      <c r="D196" s="89">
        <v>704971</v>
      </c>
      <c r="E196" s="29">
        <f t="shared" ref="E196:E259" si="38">D196/(1-1.5%)-D196</f>
        <v>10735.598984771641</v>
      </c>
      <c r="F196" s="89">
        <v>5055996</v>
      </c>
      <c r="G196" s="90">
        <v>112116</v>
      </c>
      <c r="H196" s="91">
        <f t="shared" ref="H196:H259" si="39">F196+G196-(D196+E196)</f>
        <v>4452405.4010152286</v>
      </c>
      <c r="I196" s="91">
        <f t="shared" ref="I196:I259" si="40">G196-E196</f>
        <v>101380.40101522836</v>
      </c>
      <c r="J196" s="92">
        <f t="shared" si="29"/>
        <v>2.3300349001724504E-2</v>
      </c>
      <c r="K196" s="30">
        <f t="shared" si="30"/>
        <v>0</v>
      </c>
      <c r="L196" s="92">
        <f t="shared" si="31"/>
        <v>2.2769804607664836E-2</v>
      </c>
      <c r="M196" s="30">
        <f t="shared" si="37"/>
        <v>0</v>
      </c>
      <c r="N196" s="30">
        <f t="shared" ref="N196:N259" si="41">+IF(SUMIFS($M$4:$M$312,$A$4:$A$312,$A196)=3,1,0)</f>
        <v>0</v>
      </c>
      <c r="O196" s="65"/>
      <c r="R196" s="65"/>
    </row>
    <row r="197" spans="1:18" x14ac:dyDescent="0.25">
      <c r="A197" s="15">
        <v>193</v>
      </c>
      <c r="B197" s="16" t="s">
        <v>33</v>
      </c>
      <c r="C197" s="15">
        <v>2018</v>
      </c>
      <c r="D197" s="89">
        <v>7112086</v>
      </c>
      <c r="E197" s="29">
        <f t="shared" si="38"/>
        <v>108305.87817258853</v>
      </c>
      <c r="F197" s="89">
        <v>32658564</v>
      </c>
      <c r="G197" s="90">
        <v>791354</v>
      </c>
      <c r="H197" s="91">
        <f t="shared" si="39"/>
        <v>26229526.121827412</v>
      </c>
      <c r="I197" s="91">
        <f t="shared" si="40"/>
        <v>683048.12182741147</v>
      </c>
      <c r="J197" s="92">
        <f t="shared" ref="J197:J260" si="42">I197/(H197-I197)</f>
        <v>2.673746736545881E-2</v>
      </c>
      <c r="K197" s="30">
        <f t="shared" ref="K197:K260" si="43">IF($J197&gt;=6.5%,1,0)</f>
        <v>0</v>
      </c>
      <c r="L197" s="92">
        <f t="shared" si="31"/>
        <v>2.6041191848258351E-2</v>
      </c>
      <c r="M197" s="30">
        <f t="shared" si="37"/>
        <v>0</v>
      </c>
      <c r="N197" s="30">
        <f t="shared" si="41"/>
        <v>0</v>
      </c>
      <c r="O197" s="65"/>
      <c r="R197" s="65"/>
    </row>
    <row r="198" spans="1:18" x14ac:dyDescent="0.25">
      <c r="A198" s="15">
        <v>194</v>
      </c>
      <c r="B198" s="16" t="s">
        <v>68</v>
      </c>
      <c r="C198" s="15">
        <v>2018</v>
      </c>
      <c r="D198" s="89">
        <v>3446629</v>
      </c>
      <c r="E198" s="29">
        <f t="shared" si="38"/>
        <v>52486.736040608957</v>
      </c>
      <c r="F198" s="89">
        <v>14519365</v>
      </c>
      <c r="G198" s="90">
        <v>381327</v>
      </c>
      <c r="H198" s="91">
        <f t="shared" si="39"/>
        <v>11401576.263959391</v>
      </c>
      <c r="I198" s="91">
        <f t="shared" si="40"/>
        <v>328840.26395939104</v>
      </c>
      <c r="J198" s="92">
        <f t="shared" si="42"/>
        <v>2.9698194191516085E-2</v>
      </c>
      <c r="K198" s="30">
        <f t="shared" si="43"/>
        <v>0</v>
      </c>
      <c r="L198" s="92">
        <f t="shared" si="31"/>
        <v>2.8841649290095233E-2</v>
      </c>
      <c r="M198" s="30">
        <f t="shared" si="37"/>
        <v>0</v>
      </c>
      <c r="N198" s="30">
        <f t="shared" si="41"/>
        <v>0</v>
      </c>
      <c r="O198" s="65"/>
      <c r="R198" s="65"/>
    </row>
    <row r="199" spans="1:18" x14ac:dyDescent="0.25">
      <c r="A199" s="15">
        <v>195</v>
      </c>
      <c r="B199" s="16" t="s">
        <v>54</v>
      </c>
      <c r="C199" s="15">
        <v>2018</v>
      </c>
      <c r="D199" s="89">
        <v>4145014</v>
      </c>
      <c r="E199" s="29">
        <f t="shared" si="38"/>
        <v>63122.040609137155</v>
      </c>
      <c r="F199" s="89">
        <v>15212884</v>
      </c>
      <c r="G199" s="90">
        <v>399771</v>
      </c>
      <c r="H199" s="91">
        <f t="shared" si="39"/>
        <v>11404518.959390864</v>
      </c>
      <c r="I199" s="91">
        <f t="shared" si="40"/>
        <v>336648.95939086284</v>
      </c>
      <c r="J199" s="92">
        <f t="shared" si="42"/>
        <v>3.0416779325277841E-2</v>
      </c>
      <c r="K199" s="30">
        <f t="shared" si="43"/>
        <v>0</v>
      </c>
      <c r="L199" s="92">
        <f t="shared" ref="L199:L262" si="44">+I199/H199</f>
        <v>2.9518909178861488E-2</v>
      </c>
      <c r="M199" s="30">
        <f t="shared" si="37"/>
        <v>0</v>
      </c>
      <c r="N199" s="30">
        <f t="shared" si="41"/>
        <v>0</v>
      </c>
      <c r="O199" s="65"/>
      <c r="R199" s="65"/>
    </row>
    <row r="200" spans="1:18" x14ac:dyDescent="0.25">
      <c r="A200" s="15">
        <v>281</v>
      </c>
      <c r="B200" s="16" t="s">
        <v>90</v>
      </c>
      <c r="C200" s="15">
        <v>2018</v>
      </c>
      <c r="D200" s="89">
        <v>3563796</v>
      </c>
      <c r="E200" s="29">
        <f t="shared" si="38"/>
        <v>54271.005076142028</v>
      </c>
      <c r="F200" s="89">
        <v>18270964</v>
      </c>
      <c r="G200" s="90">
        <v>377585</v>
      </c>
      <c r="H200" s="91">
        <f t="shared" si="39"/>
        <v>15030481.994923858</v>
      </c>
      <c r="I200" s="91">
        <f t="shared" si="40"/>
        <v>323313.99492385797</v>
      </c>
      <c r="J200" s="92">
        <f t="shared" si="42"/>
        <v>2.1983429775457652E-2</v>
      </c>
      <c r="K200" s="30">
        <f t="shared" si="43"/>
        <v>0</v>
      </c>
      <c r="L200" s="92">
        <f t="shared" si="44"/>
        <v>2.151055402169063E-2</v>
      </c>
      <c r="M200" s="30">
        <f t="shared" si="37"/>
        <v>0</v>
      </c>
      <c r="N200" s="30">
        <f t="shared" si="41"/>
        <v>0</v>
      </c>
      <c r="O200" s="65"/>
      <c r="R200" s="65"/>
    </row>
    <row r="201" spans="1:18" x14ac:dyDescent="0.25">
      <c r="A201" s="15">
        <v>288</v>
      </c>
      <c r="B201" s="16" t="s">
        <v>20</v>
      </c>
      <c r="C201" s="15">
        <v>2018</v>
      </c>
      <c r="D201" s="89">
        <v>368238</v>
      </c>
      <c r="E201" s="29">
        <f t="shared" si="38"/>
        <v>5607.6852791878046</v>
      </c>
      <c r="F201" s="89">
        <v>2068490</v>
      </c>
      <c r="G201" s="90">
        <v>141779</v>
      </c>
      <c r="H201" s="91">
        <f t="shared" si="39"/>
        <v>1836423.3147208123</v>
      </c>
      <c r="I201" s="91">
        <f t="shared" si="40"/>
        <v>136171.3147208122</v>
      </c>
      <c r="J201" s="92">
        <f t="shared" si="42"/>
        <v>8.0088901363334492E-2</v>
      </c>
      <c r="K201" s="30">
        <f t="shared" si="43"/>
        <v>1</v>
      </c>
      <c r="L201" s="92">
        <f t="shared" si="44"/>
        <v>7.4150286390539569E-2</v>
      </c>
      <c r="M201" s="30">
        <f t="shared" si="37"/>
        <v>1</v>
      </c>
      <c r="N201" s="30">
        <f t="shared" si="41"/>
        <v>1</v>
      </c>
      <c r="O201" s="65"/>
      <c r="R201" s="65"/>
    </row>
    <row r="202" spans="1:18" x14ac:dyDescent="0.25">
      <c r="A202" s="15">
        <v>290</v>
      </c>
      <c r="B202" s="16" t="s">
        <v>86</v>
      </c>
      <c r="C202" s="15">
        <v>2018</v>
      </c>
      <c r="D202" s="89">
        <v>56135</v>
      </c>
      <c r="E202" s="29">
        <f t="shared" si="38"/>
        <v>854.84771573603939</v>
      </c>
      <c r="F202" s="89">
        <v>1279680</v>
      </c>
      <c r="G202" s="90">
        <v>14566</v>
      </c>
      <c r="H202" s="91">
        <f t="shared" si="39"/>
        <v>1237256.1522842639</v>
      </c>
      <c r="I202" s="91">
        <f t="shared" si="40"/>
        <v>13711.152284263961</v>
      </c>
      <c r="J202" s="92">
        <f t="shared" si="42"/>
        <v>1.1206087462466817E-2</v>
      </c>
      <c r="K202" s="30">
        <f t="shared" si="43"/>
        <v>0</v>
      </c>
      <c r="L202" s="92">
        <f t="shared" si="44"/>
        <v>1.10819026916536E-2</v>
      </c>
      <c r="M202" s="30">
        <f>IF($L202&gt;=6.5%,1,0)</f>
        <v>0</v>
      </c>
      <c r="N202" s="30">
        <f t="shared" si="41"/>
        <v>0</v>
      </c>
      <c r="O202" s="65"/>
      <c r="R202" s="65"/>
    </row>
    <row r="203" spans="1:18" x14ac:dyDescent="0.25">
      <c r="A203" s="15">
        <v>309</v>
      </c>
      <c r="B203" s="16" t="s">
        <v>98</v>
      </c>
      <c r="C203" s="15">
        <v>2018</v>
      </c>
      <c r="D203" s="89">
        <v>1262293</v>
      </c>
      <c r="E203" s="29">
        <f t="shared" si="38"/>
        <v>19222.73604060919</v>
      </c>
      <c r="F203" s="89">
        <v>25261677</v>
      </c>
      <c r="G203" s="90">
        <v>1349772</v>
      </c>
      <c r="H203" s="91">
        <f t="shared" si="39"/>
        <v>25329933.263959389</v>
      </c>
      <c r="I203" s="91">
        <f t="shared" si="40"/>
        <v>1330549.2639593908</v>
      </c>
      <c r="J203" s="92">
        <f t="shared" si="42"/>
        <v>5.5440975650016301E-2</v>
      </c>
      <c r="K203" s="30">
        <f t="shared" si="43"/>
        <v>0</v>
      </c>
      <c r="L203" s="92">
        <f t="shared" si="44"/>
        <v>5.2528731524632888E-2</v>
      </c>
      <c r="M203" s="30">
        <f t="shared" ref="M203:M266" si="45">IF($L203&gt;=6.5%,1,0)</f>
        <v>0</v>
      </c>
      <c r="N203" s="30">
        <f t="shared" si="41"/>
        <v>0</v>
      </c>
      <c r="O203" s="65"/>
      <c r="R203" s="65"/>
    </row>
    <row r="204" spans="1:18" x14ac:dyDescent="0.25">
      <c r="A204" s="15">
        <v>315</v>
      </c>
      <c r="B204" s="16" t="s">
        <v>39</v>
      </c>
      <c r="C204" s="15">
        <v>2018</v>
      </c>
      <c r="D204" s="89">
        <v>2477267</v>
      </c>
      <c r="E204" s="29">
        <f t="shared" si="38"/>
        <v>37724.878172589</v>
      </c>
      <c r="F204" s="89">
        <v>21696988</v>
      </c>
      <c r="G204" s="90">
        <v>443934</v>
      </c>
      <c r="H204" s="91">
        <f t="shared" si="39"/>
        <v>19625930.121827412</v>
      </c>
      <c r="I204" s="91">
        <f t="shared" si="40"/>
        <v>406209.121827411</v>
      </c>
      <c r="J204" s="92">
        <f t="shared" si="42"/>
        <v>2.1135016571125615E-2</v>
      </c>
      <c r="K204" s="30">
        <f t="shared" si="43"/>
        <v>0</v>
      </c>
      <c r="L204" s="92">
        <f t="shared" si="44"/>
        <v>2.0697573022316864E-2</v>
      </c>
      <c r="M204" s="30">
        <f t="shared" si="45"/>
        <v>0</v>
      </c>
      <c r="N204" s="30">
        <f t="shared" si="41"/>
        <v>0</v>
      </c>
      <c r="O204" s="65"/>
      <c r="R204" s="65"/>
    </row>
    <row r="205" spans="1:18" x14ac:dyDescent="0.25">
      <c r="A205" s="15">
        <v>403</v>
      </c>
      <c r="B205" s="16" t="s">
        <v>9</v>
      </c>
      <c r="C205" s="15">
        <v>2018</v>
      </c>
      <c r="D205" s="89">
        <v>119392</v>
      </c>
      <c r="E205" s="29">
        <f t="shared" si="38"/>
        <v>1818.1522842639679</v>
      </c>
      <c r="F205" s="89">
        <v>1740575</v>
      </c>
      <c r="G205" s="90">
        <v>120697</v>
      </c>
      <c r="H205" s="91">
        <f t="shared" si="39"/>
        <v>1740061.8477157361</v>
      </c>
      <c r="I205" s="91">
        <f t="shared" si="40"/>
        <v>118878.84771573603</v>
      </c>
      <c r="J205" s="92">
        <f t="shared" si="42"/>
        <v>7.3328456883483259E-2</v>
      </c>
      <c r="K205" s="30">
        <f t="shared" si="43"/>
        <v>1</v>
      </c>
      <c r="L205" s="92">
        <f t="shared" si="44"/>
        <v>6.831874848114973E-2</v>
      </c>
      <c r="M205" s="30">
        <f t="shared" si="45"/>
        <v>1</v>
      </c>
      <c r="N205" s="30">
        <f t="shared" si="41"/>
        <v>0</v>
      </c>
      <c r="O205" s="65"/>
      <c r="R205" s="65"/>
    </row>
    <row r="206" spans="1:18" x14ac:dyDescent="0.25">
      <c r="A206" s="15">
        <v>428</v>
      </c>
      <c r="B206" s="16" t="s">
        <v>17</v>
      </c>
      <c r="C206" s="15">
        <v>2018</v>
      </c>
      <c r="D206" s="89">
        <v>870</v>
      </c>
      <c r="E206" s="29">
        <f t="shared" si="38"/>
        <v>13.248730964466972</v>
      </c>
      <c r="F206" s="89">
        <v>1009019</v>
      </c>
      <c r="G206" s="90">
        <v>61348</v>
      </c>
      <c r="H206" s="91">
        <f t="shared" si="39"/>
        <v>1069483.7512690355</v>
      </c>
      <c r="I206" s="91">
        <f t="shared" si="40"/>
        <v>61334.751269035536</v>
      </c>
      <c r="J206" s="92">
        <f t="shared" si="42"/>
        <v>6.0838974466111195E-2</v>
      </c>
      <c r="K206" s="30">
        <f t="shared" si="43"/>
        <v>0</v>
      </c>
      <c r="L206" s="92">
        <f t="shared" si="44"/>
        <v>5.7349867350725545E-2</v>
      </c>
      <c r="M206" s="30">
        <f t="shared" si="45"/>
        <v>0</v>
      </c>
      <c r="N206" s="30">
        <f t="shared" si="41"/>
        <v>0</v>
      </c>
      <c r="O206" s="65"/>
      <c r="R206" s="65"/>
    </row>
    <row r="207" spans="1:18" x14ac:dyDescent="0.25">
      <c r="A207" s="15">
        <v>432</v>
      </c>
      <c r="B207" s="16" t="s">
        <v>66</v>
      </c>
      <c r="C207" s="15">
        <v>2018</v>
      </c>
      <c r="D207" s="89">
        <v>35877</v>
      </c>
      <c r="E207" s="29">
        <f t="shared" si="38"/>
        <v>546.35025380710431</v>
      </c>
      <c r="F207" s="89">
        <v>2005560</v>
      </c>
      <c r="G207" s="90">
        <v>142747</v>
      </c>
      <c r="H207" s="91">
        <f t="shared" si="39"/>
        <v>2111883.6497461931</v>
      </c>
      <c r="I207" s="91">
        <f t="shared" si="40"/>
        <v>142200.64974619291</v>
      </c>
      <c r="J207" s="92">
        <f t="shared" si="42"/>
        <v>7.2194688051931646E-2</v>
      </c>
      <c r="K207" s="30">
        <f t="shared" si="43"/>
        <v>1</v>
      </c>
      <c r="L207" s="92">
        <f t="shared" si="44"/>
        <v>6.7333562511023098E-2</v>
      </c>
      <c r="M207" s="30">
        <f t="shared" si="45"/>
        <v>1</v>
      </c>
      <c r="N207" s="30">
        <f t="shared" si="41"/>
        <v>1</v>
      </c>
      <c r="O207" s="65"/>
      <c r="R207" s="65"/>
    </row>
    <row r="208" spans="1:18" x14ac:dyDescent="0.25">
      <c r="A208" s="15">
        <v>443</v>
      </c>
      <c r="B208" s="16" t="s">
        <v>6</v>
      </c>
      <c r="C208" s="15">
        <v>2018</v>
      </c>
      <c r="D208" s="89">
        <v>251691</v>
      </c>
      <c r="E208" s="29">
        <f t="shared" si="38"/>
        <v>3832.8578680203063</v>
      </c>
      <c r="F208" s="89">
        <v>37367924</v>
      </c>
      <c r="G208" s="90">
        <v>436022</v>
      </c>
      <c r="H208" s="91">
        <f t="shared" si="39"/>
        <v>37548422.142131977</v>
      </c>
      <c r="I208" s="91">
        <f t="shared" si="40"/>
        <v>432189.14213197969</v>
      </c>
      <c r="J208" s="92">
        <f t="shared" si="42"/>
        <v>1.1644208132112428E-2</v>
      </c>
      <c r="K208" s="30">
        <f t="shared" si="43"/>
        <v>0</v>
      </c>
      <c r="L208" s="92">
        <f t="shared" si="44"/>
        <v>1.1510181186735753E-2</v>
      </c>
      <c r="M208" s="30">
        <f t="shared" si="45"/>
        <v>0</v>
      </c>
      <c r="N208" s="30">
        <f t="shared" si="41"/>
        <v>0</v>
      </c>
      <c r="O208" s="65"/>
      <c r="R208" s="65"/>
    </row>
    <row r="209" spans="1:18" x14ac:dyDescent="0.25">
      <c r="A209" s="15">
        <v>454</v>
      </c>
      <c r="B209" s="16" t="s">
        <v>32</v>
      </c>
      <c r="C209" s="15">
        <v>2018</v>
      </c>
      <c r="D209" s="89">
        <v>7259970</v>
      </c>
      <c r="E209" s="29">
        <f t="shared" si="38"/>
        <v>110557.91878172569</v>
      </c>
      <c r="F209" s="89">
        <v>63409628</v>
      </c>
      <c r="G209" s="90">
        <v>1835502</v>
      </c>
      <c r="H209" s="91">
        <f t="shared" si="39"/>
        <v>57874602.081218272</v>
      </c>
      <c r="I209" s="91">
        <f t="shared" si="40"/>
        <v>1724944.0812182743</v>
      </c>
      <c r="J209" s="92">
        <f t="shared" si="42"/>
        <v>3.0720473510600445E-2</v>
      </c>
      <c r="K209" s="30">
        <f t="shared" si="43"/>
        <v>0</v>
      </c>
      <c r="L209" s="92">
        <f t="shared" si="44"/>
        <v>2.9804854274377134E-2</v>
      </c>
      <c r="M209" s="30">
        <f t="shared" si="45"/>
        <v>0</v>
      </c>
      <c r="N209" s="30">
        <f t="shared" si="41"/>
        <v>0</v>
      </c>
      <c r="O209" s="65"/>
      <c r="R209" s="65"/>
    </row>
    <row r="210" spans="1:18" x14ac:dyDescent="0.25">
      <c r="A210" s="15">
        <v>2</v>
      </c>
      <c r="B210" s="16" t="s">
        <v>80</v>
      </c>
      <c r="C210" s="15">
        <v>2019</v>
      </c>
      <c r="D210" s="89">
        <v>8586435</v>
      </c>
      <c r="E210" s="29">
        <f t="shared" si="38"/>
        <v>130757.89340101555</v>
      </c>
      <c r="F210" s="89">
        <v>62738835</v>
      </c>
      <c r="G210" s="90">
        <v>3456459</v>
      </c>
      <c r="H210" s="91">
        <f t="shared" si="39"/>
        <v>57478101.106598988</v>
      </c>
      <c r="I210" s="91">
        <f t="shared" si="40"/>
        <v>3325701.1065989845</v>
      </c>
      <c r="J210" s="92">
        <f t="shared" si="42"/>
        <v>6.1413734323852394E-2</v>
      </c>
      <c r="K210" s="30">
        <f t="shared" si="43"/>
        <v>0</v>
      </c>
      <c r="L210" s="92">
        <f t="shared" si="44"/>
        <v>5.786031623471926E-2</v>
      </c>
      <c r="M210" s="30">
        <f t="shared" si="45"/>
        <v>0</v>
      </c>
      <c r="N210" s="30">
        <f t="shared" si="41"/>
        <v>0</v>
      </c>
      <c r="O210" s="65"/>
      <c r="R210" s="65"/>
    </row>
    <row r="211" spans="1:18" x14ac:dyDescent="0.25">
      <c r="A211" s="15">
        <v>3</v>
      </c>
      <c r="B211" s="16" t="s">
        <v>22</v>
      </c>
      <c r="C211" s="15">
        <v>2019</v>
      </c>
      <c r="D211" s="89">
        <v>0</v>
      </c>
      <c r="E211" s="29">
        <f t="shared" si="38"/>
        <v>0</v>
      </c>
      <c r="F211" s="89">
        <v>337796</v>
      </c>
      <c r="G211" s="90">
        <v>16415</v>
      </c>
      <c r="H211" s="91">
        <f t="shared" si="39"/>
        <v>354211</v>
      </c>
      <c r="I211" s="91">
        <f t="shared" si="40"/>
        <v>16415</v>
      </c>
      <c r="J211" s="92">
        <f t="shared" si="42"/>
        <v>4.8594417932716787E-2</v>
      </c>
      <c r="K211" s="30">
        <f t="shared" si="43"/>
        <v>0</v>
      </c>
      <c r="L211" s="92">
        <f t="shared" si="44"/>
        <v>4.6342434311752036E-2</v>
      </c>
      <c r="M211" s="30">
        <f t="shared" si="45"/>
        <v>0</v>
      </c>
      <c r="N211" s="30">
        <f t="shared" si="41"/>
        <v>0</v>
      </c>
      <c r="O211" s="65"/>
      <c r="R211" s="65"/>
    </row>
    <row r="212" spans="1:18" x14ac:dyDescent="0.25">
      <c r="A212" s="15">
        <v>6</v>
      </c>
      <c r="B212" s="16" t="s">
        <v>25</v>
      </c>
      <c r="C212" s="15">
        <v>2019</v>
      </c>
      <c r="D212" s="89">
        <v>5820714</v>
      </c>
      <c r="E212" s="29">
        <f t="shared" si="38"/>
        <v>88640.314720812254</v>
      </c>
      <c r="F212" s="89">
        <v>33841808</v>
      </c>
      <c r="G212" s="90">
        <v>1972980</v>
      </c>
      <c r="H212" s="91">
        <f t="shared" si="39"/>
        <v>29905433.685279187</v>
      </c>
      <c r="I212" s="91">
        <f t="shared" si="40"/>
        <v>1884339.6852791877</v>
      </c>
      <c r="J212" s="92">
        <f t="shared" si="42"/>
        <v>6.7247184755855283E-2</v>
      </c>
      <c r="K212" s="30">
        <f t="shared" si="43"/>
        <v>1</v>
      </c>
      <c r="L212" s="92">
        <f t="shared" si="44"/>
        <v>6.3009943447392483E-2</v>
      </c>
      <c r="M212" s="30">
        <f t="shared" si="45"/>
        <v>0</v>
      </c>
      <c r="N212" s="30">
        <f t="shared" si="41"/>
        <v>0</v>
      </c>
      <c r="O212" s="65"/>
      <c r="R212" s="65"/>
    </row>
    <row r="213" spans="1:18" x14ac:dyDescent="0.25">
      <c r="A213" s="15">
        <v>7</v>
      </c>
      <c r="B213" s="16" t="s">
        <v>92</v>
      </c>
      <c r="C213" s="15">
        <v>2019</v>
      </c>
      <c r="D213" s="89">
        <v>4085015</v>
      </c>
      <c r="E213" s="29">
        <f t="shared" si="38"/>
        <v>62208.350253807381</v>
      </c>
      <c r="F213" s="89">
        <v>31929592</v>
      </c>
      <c r="G213" s="90">
        <v>1956086</v>
      </c>
      <c r="H213" s="91">
        <f t="shared" si="39"/>
        <v>29738454.649746194</v>
      </c>
      <c r="I213" s="91">
        <f t="shared" si="40"/>
        <v>1893877.6497461926</v>
      </c>
      <c r="J213" s="92">
        <f t="shared" si="42"/>
        <v>6.801603234073883E-2</v>
      </c>
      <c r="K213" s="30">
        <f t="shared" si="43"/>
        <v>1</v>
      </c>
      <c r="L213" s="92">
        <f t="shared" si="44"/>
        <v>6.3684467537130612E-2</v>
      </c>
      <c r="M213" s="30">
        <f t="shared" si="45"/>
        <v>0</v>
      </c>
      <c r="N213" s="30">
        <f t="shared" si="41"/>
        <v>0</v>
      </c>
      <c r="O213" s="65"/>
      <c r="R213" s="65"/>
    </row>
    <row r="214" spans="1:18" x14ac:dyDescent="0.25">
      <c r="A214" s="15">
        <v>8</v>
      </c>
      <c r="B214" s="16" t="s">
        <v>99</v>
      </c>
      <c r="C214" s="15">
        <v>2019</v>
      </c>
      <c r="D214" s="89">
        <v>9385273</v>
      </c>
      <c r="E214" s="29">
        <f t="shared" si="38"/>
        <v>142922.9390862938</v>
      </c>
      <c r="F214" s="89">
        <v>31203431</v>
      </c>
      <c r="G214" s="90">
        <v>1197787</v>
      </c>
      <c r="H214" s="91">
        <f t="shared" si="39"/>
        <v>22873022.060913704</v>
      </c>
      <c r="I214" s="91">
        <f t="shared" si="40"/>
        <v>1054864.0609137062</v>
      </c>
      <c r="J214" s="92">
        <f t="shared" si="42"/>
        <v>4.834798890509942E-2</v>
      </c>
      <c r="K214" s="30">
        <f t="shared" si="43"/>
        <v>0</v>
      </c>
      <c r="L214" s="92">
        <f t="shared" si="44"/>
        <v>4.6118263607863967E-2</v>
      </c>
      <c r="M214" s="30">
        <f t="shared" si="45"/>
        <v>0</v>
      </c>
      <c r="N214" s="30">
        <f t="shared" si="41"/>
        <v>0</v>
      </c>
      <c r="O214" s="65"/>
      <c r="R214" s="65"/>
    </row>
    <row r="215" spans="1:18" x14ac:dyDescent="0.25">
      <c r="A215" s="15">
        <v>9</v>
      </c>
      <c r="B215" s="16" t="s">
        <v>16</v>
      </c>
      <c r="C215" s="15">
        <v>2019</v>
      </c>
      <c r="D215" s="89">
        <v>1157014</v>
      </c>
      <c r="E215" s="29">
        <f t="shared" si="38"/>
        <v>17619.502538071014</v>
      </c>
      <c r="F215" s="89">
        <v>9944939</v>
      </c>
      <c r="G215" s="90">
        <v>622195</v>
      </c>
      <c r="H215" s="91">
        <f t="shared" si="39"/>
        <v>9392500.4974619299</v>
      </c>
      <c r="I215" s="91">
        <f t="shared" si="40"/>
        <v>604575.49746192899</v>
      </c>
      <c r="J215" s="92">
        <f t="shared" si="42"/>
        <v>6.8796160352065927E-2</v>
      </c>
      <c r="K215" s="30">
        <f t="shared" si="43"/>
        <v>1</v>
      </c>
      <c r="L215" s="92">
        <f t="shared" si="44"/>
        <v>6.4367896240761363E-2</v>
      </c>
      <c r="M215" s="30">
        <f t="shared" si="45"/>
        <v>0</v>
      </c>
      <c r="N215" s="30">
        <f t="shared" si="41"/>
        <v>0</v>
      </c>
      <c r="O215" s="65"/>
      <c r="R215" s="65"/>
    </row>
    <row r="216" spans="1:18" x14ac:dyDescent="0.25">
      <c r="A216" s="15">
        <v>17</v>
      </c>
      <c r="B216" s="16" t="s">
        <v>26</v>
      </c>
      <c r="C216" s="15">
        <v>2019</v>
      </c>
      <c r="D216" s="89">
        <v>24165841</v>
      </c>
      <c r="E216" s="29">
        <f t="shared" si="38"/>
        <v>368007.73096446693</v>
      </c>
      <c r="F216" s="89">
        <v>68356825</v>
      </c>
      <c r="G216" s="90">
        <v>2070973</v>
      </c>
      <c r="H216" s="91">
        <f t="shared" si="39"/>
        <v>45893949.269035533</v>
      </c>
      <c r="I216" s="91">
        <f t="shared" si="40"/>
        <v>1702965.2690355331</v>
      </c>
      <c r="J216" s="92">
        <f t="shared" si="42"/>
        <v>3.853648674208144E-2</v>
      </c>
      <c r="K216" s="30">
        <f t="shared" si="43"/>
        <v>0</v>
      </c>
      <c r="L216" s="92">
        <f t="shared" si="44"/>
        <v>3.7106531387232716E-2</v>
      </c>
      <c r="M216" s="30">
        <f t="shared" si="45"/>
        <v>0</v>
      </c>
      <c r="N216" s="30">
        <f t="shared" si="41"/>
        <v>0</v>
      </c>
      <c r="O216" s="65"/>
      <c r="R216" s="65"/>
    </row>
    <row r="217" spans="1:18" x14ac:dyDescent="0.25">
      <c r="A217" s="15">
        <v>22</v>
      </c>
      <c r="B217" s="16" t="s">
        <v>104</v>
      </c>
      <c r="C217" s="15">
        <v>2019</v>
      </c>
      <c r="D217" s="89">
        <v>3046459</v>
      </c>
      <c r="E217" s="29">
        <f t="shared" si="38"/>
        <v>46392.776649746113</v>
      </c>
      <c r="F217" s="89">
        <v>11562970</v>
      </c>
      <c r="G217" s="90">
        <v>699229</v>
      </c>
      <c r="H217" s="91">
        <f t="shared" si="39"/>
        <v>9169347.223350253</v>
      </c>
      <c r="I217" s="91">
        <f t="shared" si="40"/>
        <v>652836.22335025389</v>
      </c>
      <c r="J217" s="92">
        <f t="shared" si="42"/>
        <v>7.665536078685907E-2</v>
      </c>
      <c r="K217" s="30">
        <f t="shared" si="43"/>
        <v>1</v>
      </c>
      <c r="L217" s="92">
        <f t="shared" si="44"/>
        <v>7.1197677157188471E-2</v>
      </c>
      <c r="M217" s="30">
        <f t="shared" si="45"/>
        <v>1</v>
      </c>
      <c r="N217" s="30">
        <f t="shared" si="41"/>
        <v>1</v>
      </c>
      <c r="O217" s="65"/>
      <c r="R217" s="65"/>
    </row>
    <row r="218" spans="1:18" x14ac:dyDescent="0.25">
      <c r="A218" s="15">
        <v>27</v>
      </c>
      <c r="B218" s="16" t="s">
        <v>24</v>
      </c>
      <c r="C218" s="15">
        <v>2019</v>
      </c>
      <c r="D218" s="89">
        <v>1063346</v>
      </c>
      <c r="E218" s="29">
        <f t="shared" si="38"/>
        <v>16193.086294416338</v>
      </c>
      <c r="F218" s="89">
        <v>21237518</v>
      </c>
      <c r="G218" s="90">
        <v>272158</v>
      </c>
      <c r="H218" s="91">
        <f t="shared" si="39"/>
        <v>20430136.913705584</v>
      </c>
      <c r="I218" s="91">
        <f t="shared" si="40"/>
        <v>255964.91370558366</v>
      </c>
      <c r="J218" s="92">
        <f t="shared" si="42"/>
        <v>1.2687753118471661E-2</v>
      </c>
      <c r="K218" s="30">
        <f t="shared" si="43"/>
        <v>0</v>
      </c>
      <c r="L218" s="92">
        <f t="shared" si="44"/>
        <v>1.2528790912500897E-2</v>
      </c>
      <c r="M218" s="30">
        <f t="shared" si="45"/>
        <v>0</v>
      </c>
      <c r="N218" s="30">
        <f t="shared" si="41"/>
        <v>0</v>
      </c>
      <c r="O218" s="65"/>
      <c r="R218" s="65"/>
    </row>
    <row r="219" spans="1:18" x14ac:dyDescent="0.25">
      <c r="A219" s="15">
        <v>30</v>
      </c>
      <c r="B219" s="16" t="s">
        <v>12</v>
      </c>
      <c r="C219" s="15">
        <v>2019</v>
      </c>
      <c r="D219" s="89">
        <v>0</v>
      </c>
      <c r="E219" s="29">
        <f t="shared" si="38"/>
        <v>0</v>
      </c>
      <c r="F219" s="89">
        <v>18053756</v>
      </c>
      <c r="G219" s="90">
        <v>88322</v>
      </c>
      <c r="H219" s="91">
        <f t="shared" si="39"/>
        <v>18142078</v>
      </c>
      <c r="I219" s="91">
        <f t="shared" si="40"/>
        <v>88322</v>
      </c>
      <c r="J219" s="92">
        <f t="shared" si="42"/>
        <v>4.8921675910541832E-3</v>
      </c>
      <c r="K219" s="30">
        <f t="shared" si="43"/>
        <v>0</v>
      </c>
      <c r="L219" s="92">
        <f t="shared" si="44"/>
        <v>4.868350803033699E-3</v>
      </c>
      <c r="M219" s="30">
        <f t="shared" si="45"/>
        <v>0</v>
      </c>
      <c r="N219" s="30">
        <f t="shared" si="41"/>
        <v>0</v>
      </c>
      <c r="O219" s="65"/>
      <c r="R219" s="65"/>
    </row>
    <row r="220" spans="1:18" x14ac:dyDescent="0.25">
      <c r="A220" s="15">
        <v>32</v>
      </c>
      <c r="B220" s="16" t="s">
        <v>15</v>
      </c>
      <c r="C220" s="15">
        <v>2019</v>
      </c>
      <c r="D220" s="89">
        <v>1509436</v>
      </c>
      <c r="E220" s="29">
        <f t="shared" si="38"/>
        <v>22986.335025380831</v>
      </c>
      <c r="F220" s="89">
        <v>88116250</v>
      </c>
      <c r="G220" s="90">
        <v>6480308</v>
      </c>
      <c r="H220" s="91">
        <f t="shared" si="39"/>
        <v>93064135.664974615</v>
      </c>
      <c r="I220" s="91">
        <f t="shared" si="40"/>
        <v>6457321.6649746187</v>
      </c>
      <c r="J220" s="92">
        <f t="shared" si="42"/>
        <v>7.4559048725364938E-2</v>
      </c>
      <c r="K220" s="30">
        <f t="shared" si="43"/>
        <v>1</v>
      </c>
      <c r="L220" s="92">
        <f t="shared" si="44"/>
        <v>6.9385715762950773E-2</v>
      </c>
      <c r="M220" s="30">
        <f t="shared" si="45"/>
        <v>1</v>
      </c>
      <c r="N220" s="30">
        <f t="shared" si="41"/>
        <v>1</v>
      </c>
      <c r="O220" s="65"/>
      <c r="R220" s="65"/>
    </row>
    <row r="221" spans="1:18" x14ac:dyDescent="0.25">
      <c r="A221" s="15">
        <v>39</v>
      </c>
      <c r="B221" s="16" t="s">
        <v>72</v>
      </c>
      <c r="C221" s="15">
        <v>2019</v>
      </c>
      <c r="D221" s="89">
        <v>2365632</v>
      </c>
      <c r="E221" s="29">
        <f t="shared" si="38"/>
        <v>36024.852791878395</v>
      </c>
      <c r="F221" s="89">
        <v>23085320</v>
      </c>
      <c r="G221" s="90">
        <v>555872</v>
      </c>
      <c r="H221" s="91">
        <f t="shared" si="39"/>
        <v>21239535.147208121</v>
      </c>
      <c r="I221" s="91">
        <f t="shared" si="40"/>
        <v>519847.14720812161</v>
      </c>
      <c r="J221" s="92">
        <f t="shared" si="42"/>
        <v>2.5089525827228749E-2</v>
      </c>
      <c r="K221" s="30">
        <f t="shared" si="43"/>
        <v>0</v>
      </c>
      <c r="L221" s="92">
        <f t="shared" si="44"/>
        <v>2.4475448431669378E-2</v>
      </c>
      <c r="M221" s="30">
        <f t="shared" si="45"/>
        <v>0</v>
      </c>
      <c r="N221" s="30">
        <f t="shared" si="41"/>
        <v>0</v>
      </c>
      <c r="O221" s="65"/>
      <c r="R221" s="65"/>
    </row>
    <row r="222" spans="1:18" x14ac:dyDescent="0.25">
      <c r="A222" s="15">
        <v>41</v>
      </c>
      <c r="B222" s="16" t="s">
        <v>44</v>
      </c>
      <c r="C222" s="15">
        <v>2019</v>
      </c>
      <c r="D222" s="89">
        <v>4447981</v>
      </c>
      <c r="E222" s="29">
        <f t="shared" si="38"/>
        <v>67735.751269035973</v>
      </c>
      <c r="F222" s="89">
        <v>37155929</v>
      </c>
      <c r="G222" s="90">
        <v>1872702</v>
      </c>
      <c r="H222" s="91">
        <f t="shared" si="39"/>
        <v>34512914.248730965</v>
      </c>
      <c r="I222" s="91">
        <f t="shared" si="40"/>
        <v>1804966.248730964</v>
      </c>
      <c r="J222" s="92">
        <f t="shared" si="42"/>
        <v>5.5184331610499196E-2</v>
      </c>
      <c r="K222" s="30">
        <f t="shared" si="43"/>
        <v>0</v>
      </c>
      <c r="L222" s="92">
        <f t="shared" si="44"/>
        <v>5.229828567135076E-2</v>
      </c>
      <c r="M222" s="30">
        <f t="shared" si="45"/>
        <v>0</v>
      </c>
      <c r="N222" s="30">
        <f t="shared" si="41"/>
        <v>0</v>
      </c>
      <c r="O222" s="65"/>
      <c r="R222" s="65"/>
    </row>
    <row r="223" spans="1:18" x14ac:dyDescent="0.25">
      <c r="A223" s="15">
        <v>42</v>
      </c>
      <c r="B223" s="16" t="s">
        <v>58</v>
      </c>
      <c r="C223" s="15">
        <v>2019</v>
      </c>
      <c r="D223" s="89">
        <v>578546</v>
      </c>
      <c r="E223" s="29">
        <f t="shared" si="38"/>
        <v>8810.3451776650036</v>
      </c>
      <c r="F223" s="89">
        <v>4491194</v>
      </c>
      <c r="G223" s="90">
        <v>31754</v>
      </c>
      <c r="H223" s="91">
        <f t="shared" si="39"/>
        <v>3935591.6548223351</v>
      </c>
      <c r="I223" s="91">
        <f t="shared" si="40"/>
        <v>22943.654822334996</v>
      </c>
      <c r="J223" s="92">
        <f t="shared" si="42"/>
        <v>5.8639711066098962E-3</v>
      </c>
      <c r="K223" s="30">
        <f t="shared" si="43"/>
        <v>0</v>
      </c>
      <c r="L223" s="92">
        <f t="shared" si="44"/>
        <v>5.8297854133880526E-3</v>
      </c>
      <c r="M223" s="30">
        <f t="shared" si="45"/>
        <v>0</v>
      </c>
      <c r="N223" s="30">
        <f t="shared" si="41"/>
        <v>0</v>
      </c>
      <c r="O223" s="65"/>
      <c r="R223" s="65"/>
    </row>
    <row r="224" spans="1:18" x14ac:dyDescent="0.25">
      <c r="A224" s="15">
        <v>43</v>
      </c>
      <c r="B224" s="16" t="s">
        <v>100</v>
      </c>
      <c r="C224" s="15">
        <v>2019</v>
      </c>
      <c r="D224" s="89">
        <v>304042</v>
      </c>
      <c r="E224" s="29">
        <f t="shared" si="38"/>
        <v>4630.0812182741356</v>
      </c>
      <c r="F224" s="89">
        <v>12408307</v>
      </c>
      <c r="G224" s="90">
        <v>673279</v>
      </c>
      <c r="H224" s="91">
        <f t="shared" si="39"/>
        <v>12772913.918781726</v>
      </c>
      <c r="I224" s="91">
        <f t="shared" si="40"/>
        <v>668648.91878172592</v>
      </c>
      <c r="J224" s="92">
        <f t="shared" si="42"/>
        <v>5.5240769991546444E-2</v>
      </c>
      <c r="K224" s="30">
        <f t="shared" si="43"/>
        <v>0</v>
      </c>
      <c r="L224" s="92">
        <f t="shared" si="44"/>
        <v>5.2348972445396498E-2</v>
      </c>
      <c r="M224" s="30">
        <f t="shared" si="45"/>
        <v>0</v>
      </c>
      <c r="N224" s="30">
        <f t="shared" si="41"/>
        <v>0</v>
      </c>
      <c r="O224" s="65"/>
      <c r="R224" s="65"/>
    </row>
    <row r="225" spans="1:18" x14ac:dyDescent="0.25">
      <c r="A225" s="15">
        <v>44</v>
      </c>
      <c r="B225" s="16" t="s">
        <v>19</v>
      </c>
      <c r="C225" s="15">
        <v>2019</v>
      </c>
      <c r="D225" s="89">
        <v>3045609</v>
      </c>
      <c r="E225" s="29">
        <f t="shared" si="38"/>
        <v>46379.832487309817</v>
      </c>
      <c r="F225" s="89">
        <v>45118244</v>
      </c>
      <c r="G225" s="90">
        <v>1720370</v>
      </c>
      <c r="H225" s="91">
        <f t="shared" si="39"/>
        <v>43746625.167512693</v>
      </c>
      <c r="I225" s="91">
        <f t="shared" si="40"/>
        <v>1673990.1675126902</v>
      </c>
      <c r="J225" s="92">
        <f t="shared" si="42"/>
        <v>3.9788099022385698E-2</v>
      </c>
      <c r="K225" s="30">
        <f t="shared" si="43"/>
        <v>0</v>
      </c>
      <c r="L225" s="92">
        <f t="shared" si="44"/>
        <v>3.8265584170269575E-2</v>
      </c>
      <c r="M225" s="30">
        <f t="shared" si="45"/>
        <v>0</v>
      </c>
      <c r="N225" s="30">
        <f t="shared" si="41"/>
        <v>0</v>
      </c>
      <c r="O225" s="65"/>
      <c r="R225" s="65"/>
    </row>
    <row r="226" spans="1:18" x14ac:dyDescent="0.25">
      <c r="A226" s="15">
        <v>45</v>
      </c>
      <c r="B226" s="16" t="s">
        <v>18</v>
      </c>
      <c r="C226" s="15">
        <v>2019</v>
      </c>
      <c r="D226" s="89">
        <v>10026499</v>
      </c>
      <c r="E226" s="29">
        <f t="shared" si="38"/>
        <v>152687.80203045718</v>
      </c>
      <c r="F226" s="89">
        <v>89920778</v>
      </c>
      <c r="G226" s="90">
        <v>5298253</v>
      </c>
      <c r="H226" s="91">
        <f t="shared" si="39"/>
        <v>85039844.197969541</v>
      </c>
      <c r="I226" s="91">
        <f t="shared" si="40"/>
        <v>5145565.1979695428</v>
      </c>
      <c r="J226" s="92">
        <f t="shared" si="42"/>
        <v>6.4404676559751448E-2</v>
      </c>
      <c r="K226" s="30">
        <f t="shared" si="43"/>
        <v>0</v>
      </c>
      <c r="L226" s="92">
        <f t="shared" si="44"/>
        <v>6.0507697850326038E-2</v>
      </c>
      <c r="M226" s="30">
        <f t="shared" si="45"/>
        <v>0</v>
      </c>
      <c r="N226" s="30">
        <f t="shared" si="41"/>
        <v>0</v>
      </c>
      <c r="O226" s="65"/>
      <c r="R226" s="65"/>
    </row>
    <row r="227" spans="1:18" x14ac:dyDescent="0.25">
      <c r="A227" s="15">
        <v>46</v>
      </c>
      <c r="B227" s="16" t="s">
        <v>60</v>
      </c>
      <c r="C227" s="15">
        <v>2019</v>
      </c>
      <c r="D227" s="89">
        <v>29018</v>
      </c>
      <c r="E227" s="29">
        <f t="shared" si="38"/>
        <v>441.89847715735959</v>
      </c>
      <c r="F227" s="89">
        <v>12654983</v>
      </c>
      <c r="G227" s="90">
        <v>783396</v>
      </c>
      <c r="H227" s="91">
        <f t="shared" si="39"/>
        <v>13408919.101522842</v>
      </c>
      <c r="I227" s="91">
        <f t="shared" si="40"/>
        <v>782954.10152284265</v>
      </c>
      <c r="J227" s="92">
        <f t="shared" si="42"/>
        <v>6.2011426573956342E-2</v>
      </c>
      <c r="K227" s="30">
        <f t="shared" si="43"/>
        <v>0</v>
      </c>
      <c r="L227" s="92">
        <f t="shared" si="44"/>
        <v>5.8390545546204618E-2</v>
      </c>
      <c r="M227" s="30">
        <f t="shared" si="45"/>
        <v>0</v>
      </c>
      <c r="N227" s="30">
        <f t="shared" si="41"/>
        <v>0</v>
      </c>
      <c r="O227" s="65"/>
      <c r="R227" s="65"/>
    </row>
    <row r="228" spans="1:18" x14ac:dyDescent="0.25">
      <c r="A228" s="15">
        <v>49</v>
      </c>
      <c r="B228" s="16" t="s">
        <v>29</v>
      </c>
      <c r="C228" s="15">
        <v>2019</v>
      </c>
      <c r="D228" s="89">
        <v>3878943</v>
      </c>
      <c r="E228" s="29">
        <f t="shared" si="38"/>
        <v>59070.197969543282</v>
      </c>
      <c r="F228" s="89">
        <v>11880603</v>
      </c>
      <c r="G228" s="90">
        <v>513650</v>
      </c>
      <c r="H228" s="91">
        <f t="shared" si="39"/>
        <v>8456239.8020304572</v>
      </c>
      <c r="I228" s="91">
        <f t="shared" si="40"/>
        <v>454579.80203045672</v>
      </c>
      <c r="J228" s="92">
        <f t="shared" si="42"/>
        <v>5.6810687036247066E-2</v>
      </c>
      <c r="K228" s="30">
        <f t="shared" si="43"/>
        <v>0</v>
      </c>
      <c r="L228" s="92">
        <f t="shared" si="44"/>
        <v>5.3756730257496478E-2</v>
      </c>
      <c r="M228" s="30">
        <f t="shared" si="45"/>
        <v>0</v>
      </c>
      <c r="N228" s="30">
        <f t="shared" si="41"/>
        <v>0</v>
      </c>
      <c r="O228" s="65"/>
      <c r="R228" s="65"/>
    </row>
    <row r="229" spans="1:18" x14ac:dyDescent="0.25">
      <c r="A229" s="15">
        <v>51</v>
      </c>
      <c r="B229" s="16" t="s">
        <v>8</v>
      </c>
      <c r="C229" s="15">
        <v>2019</v>
      </c>
      <c r="D229" s="89">
        <v>333321</v>
      </c>
      <c r="E229" s="29">
        <f t="shared" si="38"/>
        <v>5075.9543147208169</v>
      </c>
      <c r="F229" s="89">
        <v>5113889</v>
      </c>
      <c r="G229" s="90">
        <v>123563</v>
      </c>
      <c r="H229" s="91">
        <f t="shared" si="39"/>
        <v>4899055.0456852792</v>
      </c>
      <c r="I229" s="91">
        <f t="shared" si="40"/>
        <v>118487.04568527918</v>
      </c>
      <c r="J229" s="92">
        <f t="shared" si="42"/>
        <v>2.4785139691618063E-2</v>
      </c>
      <c r="K229" s="30">
        <f t="shared" si="43"/>
        <v>0</v>
      </c>
      <c r="L229" s="92">
        <f t="shared" si="44"/>
        <v>2.418569389001532E-2</v>
      </c>
      <c r="M229" s="30">
        <f t="shared" si="45"/>
        <v>0</v>
      </c>
      <c r="N229" s="30">
        <f t="shared" si="41"/>
        <v>0</v>
      </c>
      <c r="O229" s="65"/>
      <c r="R229" s="65"/>
    </row>
    <row r="230" spans="1:18" x14ac:dyDescent="0.25">
      <c r="A230" s="15">
        <v>54</v>
      </c>
      <c r="B230" s="16" t="s">
        <v>42</v>
      </c>
      <c r="C230" s="15">
        <v>2019</v>
      </c>
      <c r="D230" s="89">
        <v>35633</v>
      </c>
      <c r="E230" s="29">
        <f t="shared" si="38"/>
        <v>542.6345177664989</v>
      </c>
      <c r="F230" s="89">
        <v>468468</v>
      </c>
      <c r="G230" s="90">
        <v>6166</v>
      </c>
      <c r="H230" s="91">
        <f t="shared" si="39"/>
        <v>438458.36548223352</v>
      </c>
      <c r="I230" s="91">
        <f t="shared" si="40"/>
        <v>5623.3654822335011</v>
      </c>
      <c r="J230" s="92">
        <f t="shared" si="42"/>
        <v>1.2991937995387391E-2</v>
      </c>
      <c r="K230" s="30">
        <f t="shared" si="43"/>
        <v>0</v>
      </c>
      <c r="L230" s="92">
        <f t="shared" si="44"/>
        <v>1.2825312332788327E-2</v>
      </c>
      <c r="M230" s="30">
        <f t="shared" si="45"/>
        <v>0</v>
      </c>
      <c r="N230" s="30">
        <f t="shared" si="41"/>
        <v>0</v>
      </c>
      <c r="O230" s="65"/>
      <c r="R230" s="65"/>
    </row>
    <row r="231" spans="1:18" x14ac:dyDescent="0.25">
      <c r="A231" s="15">
        <v>55</v>
      </c>
      <c r="B231" s="16" t="s">
        <v>21</v>
      </c>
      <c r="C231" s="15">
        <v>2019</v>
      </c>
      <c r="D231" s="89">
        <v>3069994</v>
      </c>
      <c r="E231" s="29">
        <f t="shared" si="38"/>
        <v>46751.177664974704</v>
      </c>
      <c r="F231" s="89">
        <v>42257337</v>
      </c>
      <c r="G231" s="90">
        <v>2550770</v>
      </c>
      <c r="H231" s="91">
        <f t="shared" si="39"/>
        <v>41691361.822335027</v>
      </c>
      <c r="I231" s="91">
        <f t="shared" si="40"/>
        <v>2504018.8223350253</v>
      </c>
      <c r="J231" s="92">
        <f t="shared" si="42"/>
        <v>6.389866295183691E-2</v>
      </c>
      <c r="K231" s="30">
        <f t="shared" si="43"/>
        <v>0</v>
      </c>
      <c r="L231" s="92">
        <f t="shared" si="44"/>
        <v>6.0060854644320219E-2</v>
      </c>
      <c r="M231" s="30">
        <f t="shared" si="45"/>
        <v>0</v>
      </c>
      <c r="N231" s="30">
        <f t="shared" si="41"/>
        <v>0</v>
      </c>
      <c r="O231" s="65"/>
      <c r="R231" s="65"/>
    </row>
    <row r="232" spans="1:18" x14ac:dyDescent="0.25">
      <c r="A232" s="15">
        <v>56</v>
      </c>
      <c r="B232" s="16" t="s">
        <v>45</v>
      </c>
      <c r="C232" s="15">
        <v>2019</v>
      </c>
      <c r="D232" s="89">
        <v>10470191</v>
      </c>
      <c r="E232" s="29">
        <f t="shared" si="38"/>
        <v>159444.53299492411</v>
      </c>
      <c r="F232" s="89">
        <v>122399619</v>
      </c>
      <c r="G232" s="90">
        <v>6690078</v>
      </c>
      <c r="H232" s="91">
        <f t="shared" si="39"/>
        <v>118460061.46700507</v>
      </c>
      <c r="I232" s="91">
        <f t="shared" si="40"/>
        <v>6530633.4670050759</v>
      </c>
      <c r="J232" s="92">
        <f t="shared" si="42"/>
        <v>5.8345991610044466E-2</v>
      </c>
      <c r="K232" s="30">
        <f t="shared" si="43"/>
        <v>0</v>
      </c>
      <c r="L232" s="92">
        <f t="shared" si="44"/>
        <v>5.5129411433102009E-2</v>
      </c>
      <c r="M232" s="30">
        <f t="shared" si="45"/>
        <v>0</v>
      </c>
      <c r="N232" s="30">
        <f t="shared" si="41"/>
        <v>0</v>
      </c>
      <c r="O232" s="65"/>
      <c r="R232" s="65"/>
    </row>
    <row r="233" spans="1:18" x14ac:dyDescent="0.25">
      <c r="A233" s="15">
        <v>57</v>
      </c>
      <c r="B233" s="16" t="s">
        <v>47</v>
      </c>
      <c r="C233" s="15">
        <v>2019</v>
      </c>
      <c r="D233" s="89">
        <v>2980350</v>
      </c>
      <c r="E233" s="29">
        <f t="shared" si="38"/>
        <v>45386.040609137155</v>
      </c>
      <c r="F233" s="89">
        <v>87680544</v>
      </c>
      <c r="G233" s="90">
        <v>4249320</v>
      </c>
      <c r="H233" s="91">
        <f t="shared" si="39"/>
        <v>88904127.959390864</v>
      </c>
      <c r="I233" s="91">
        <f t="shared" si="40"/>
        <v>4203933.9593908628</v>
      </c>
      <c r="J233" s="92">
        <f t="shared" si="42"/>
        <v>4.9633108979548063E-2</v>
      </c>
      <c r="K233" s="30">
        <f t="shared" si="43"/>
        <v>0</v>
      </c>
      <c r="L233" s="92">
        <f t="shared" si="44"/>
        <v>4.7286150327137934E-2</v>
      </c>
      <c r="M233" s="30">
        <f t="shared" si="45"/>
        <v>0</v>
      </c>
      <c r="N233" s="30">
        <f t="shared" si="41"/>
        <v>0</v>
      </c>
      <c r="O233" s="65"/>
      <c r="R233" s="65"/>
    </row>
    <row r="234" spans="1:18" x14ac:dyDescent="0.25">
      <c r="A234" s="15">
        <v>59</v>
      </c>
      <c r="B234" s="16" t="s">
        <v>57</v>
      </c>
      <c r="C234" s="15">
        <v>2019</v>
      </c>
      <c r="D234" s="89">
        <v>944</v>
      </c>
      <c r="E234" s="29">
        <f t="shared" si="38"/>
        <v>14.375634517766457</v>
      </c>
      <c r="F234" s="89">
        <v>899229</v>
      </c>
      <c r="G234" s="90">
        <v>27113</v>
      </c>
      <c r="H234" s="91">
        <f t="shared" si="39"/>
        <v>925383.62436548225</v>
      </c>
      <c r="I234" s="91">
        <f t="shared" si="40"/>
        <v>27098.624365482232</v>
      </c>
      <c r="J234" s="92">
        <f t="shared" si="42"/>
        <v>3.0167067651672055E-2</v>
      </c>
      <c r="K234" s="30">
        <f t="shared" si="43"/>
        <v>0</v>
      </c>
      <c r="L234" s="92">
        <f t="shared" si="44"/>
        <v>2.9283665338321972E-2</v>
      </c>
      <c r="M234" s="30">
        <f t="shared" si="45"/>
        <v>0</v>
      </c>
      <c r="N234" s="30">
        <f t="shared" si="41"/>
        <v>0</v>
      </c>
      <c r="O234" s="65"/>
      <c r="R234" s="65"/>
    </row>
    <row r="235" spans="1:18" x14ac:dyDescent="0.25">
      <c r="A235" s="15">
        <v>61</v>
      </c>
      <c r="B235" s="16" t="s">
        <v>37</v>
      </c>
      <c r="C235" s="15">
        <v>2019</v>
      </c>
      <c r="D235" s="89">
        <v>1090344</v>
      </c>
      <c r="E235" s="29">
        <f t="shared" si="38"/>
        <v>16604.223350253887</v>
      </c>
      <c r="F235" s="89">
        <v>5218770</v>
      </c>
      <c r="G235" s="90">
        <v>210157</v>
      </c>
      <c r="H235" s="91">
        <f t="shared" si="39"/>
        <v>4321978.7766497461</v>
      </c>
      <c r="I235" s="91">
        <f t="shared" si="40"/>
        <v>193552.77664974611</v>
      </c>
      <c r="J235" s="92">
        <f t="shared" si="42"/>
        <v>4.6882946830037915E-2</v>
      </c>
      <c r="K235" s="30">
        <f t="shared" si="43"/>
        <v>0</v>
      </c>
      <c r="L235" s="92">
        <f t="shared" si="44"/>
        <v>4.4783370454165389E-2</v>
      </c>
      <c r="M235" s="30">
        <f t="shared" si="45"/>
        <v>0</v>
      </c>
      <c r="N235" s="30">
        <f t="shared" si="41"/>
        <v>0</v>
      </c>
      <c r="O235" s="65"/>
      <c r="R235" s="65"/>
    </row>
    <row r="236" spans="1:18" x14ac:dyDescent="0.25">
      <c r="A236" s="15">
        <v>62</v>
      </c>
      <c r="B236" s="16" t="s">
        <v>49</v>
      </c>
      <c r="C236" s="15">
        <v>2019</v>
      </c>
      <c r="D236" s="89">
        <v>3822829</v>
      </c>
      <c r="E236" s="29">
        <f t="shared" si="38"/>
        <v>58215.670050761662</v>
      </c>
      <c r="F236" s="89">
        <v>14942931</v>
      </c>
      <c r="G236" s="90">
        <v>601643</v>
      </c>
      <c r="H236" s="91">
        <f t="shared" si="39"/>
        <v>11663529.329949237</v>
      </c>
      <c r="I236" s="91">
        <f t="shared" si="40"/>
        <v>543427.32994923834</v>
      </c>
      <c r="J236" s="92">
        <f t="shared" si="42"/>
        <v>4.8868915946026242E-2</v>
      </c>
      <c r="K236" s="30">
        <f t="shared" si="43"/>
        <v>0</v>
      </c>
      <c r="L236" s="92">
        <f t="shared" si="44"/>
        <v>4.6592014696087147E-2</v>
      </c>
      <c r="M236" s="30">
        <f t="shared" si="45"/>
        <v>0</v>
      </c>
      <c r="N236" s="30">
        <f t="shared" si="41"/>
        <v>0</v>
      </c>
      <c r="O236" s="65"/>
      <c r="R236" s="65"/>
    </row>
    <row r="237" spans="1:18" x14ac:dyDescent="0.25">
      <c r="A237" s="15">
        <v>70</v>
      </c>
      <c r="B237" s="16" t="s">
        <v>74</v>
      </c>
      <c r="C237" s="15">
        <v>2019</v>
      </c>
      <c r="D237" s="89">
        <v>2850922</v>
      </c>
      <c r="E237" s="29">
        <f t="shared" si="38"/>
        <v>43415.055837563705</v>
      </c>
      <c r="F237" s="89">
        <v>17387636</v>
      </c>
      <c r="G237" s="90">
        <v>1146823</v>
      </c>
      <c r="H237" s="91">
        <f t="shared" si="39"/>
        <v>15640121.944162436</v>
      </c>
      <c r="I237" s="91">
        <f t="shared" si="40"/>
        <v>1103407.9441624363</v>
      </c>
      <c r="J237" s="92">
        <f t="shared" si="42"/>
        <v>7.5904908369418031E-2</v>
      </c>
      <c r="K237" s="30">
        <f t="shared" si="43"/>
        <v>1</v>
      </c>
      <c r="L237" s="92">
        <f t="shared" si="44"/>
        <v>7.0549829988651433E-2</v>
      </c>
      <c r="M237" s="30">
        <f t="shared" si="45"/>
        <v>1</v>
      </c>
      <c r="N237" s="30">
        <f t="shared" si="41"/>
        <v>1</v>
      </c>
      <c r="O237" s="65"/>
      <c r="R237" s="65"/>
    </row>
    <row r="238" spans="1:18" x14ac:dyDescent="0.25">
      <c r="A238" s="15">
        <v>73</v>
      </c>
      <c r="B238" s="16" t="s">
        <v>10</v>
      </c>
      <c r="C238" s="15">
        <v>2019</v>
      </c>
      <c r="D238" s="89">
        <v>8762491</v>
      </c>
      <c r="E238" s="29">
        <f t="shared" si="38"/>
        <v>133438.94923857972</v>
      </c>
      <c r="F238" s="89">
        <v>26514012</v>
      </c>
      <c r="G238" s="90">
        <v>1511579</v>
      </c>
      <c r="H238" s="91">
        <f t="shared" si="39"/>
        <v>19129661.05076142</v>
      </c>
      <c r="I238" s="91">
        <f t="shared" si="40"/>
        <v>1378140.0507614203</v>
      </c>
      <c r="J238" s="92">
        <f t="shared" si="42"/>
        <v>7.7635040443093314E-2</v>
      </c>
      <c r="K238" s="30">
        <f t="shared" si="43"/>
        <v>1</v>
      </c>
      <c r="L238" s="92">
        <f t="shared" si="44"/>
        <v>7.2042052763217471E-2</v>
      </c>
      <c r="M238" s="30">
        <f t="shared" si="45"/>
        <v>1</v>
      </c>
      <c r="N238" s="30">
        <f t="shared" si="41"/>
        <v>1</v>
      </c>
      <c r="O238" s="65"/>
      <c r="R238" s="65"/>
    </row>
    <row r="239" spans="1:18" x14ac:dyDescent="0.25">
      <c r="A239" s="15">
        <v>74</v>
      </c>
      <c r="B239" s="16" t="s">
        <v>51</v>
      </c>
      <c r="C239" s="15">
        <v>2019</v>
      </c>
      <c r="D239" s="89">
        <v>2718382</v>
      </c>
      <c r="E239" s="29">
        <f t="shared" si="38"/>
        <v>41396.680203045718</v>
      </c>
      <c r="F239" s="89">
        <v>16083015</v>
      </c>
      <c r="G239" s="90">
        <v>252647</v>
      </c>
      <c r="H239" s="91">
        <f t="shared" si="39"/>
        <v>13575883.319796953</v>
      </c>
      <c r="I239" s="91">
        <f t="shared" si="40"/>
        <v>211250.31979695428</v>
      </c>
      <c r="J239" s="92">
        <f t="shared" si="42"/>
        <v>1.580666822627709E-2</v>
      </c>
      <c r="K239" s="30">
        <f t="shared" si="43"/>
        <v>0</v>
      </c>
      <c r="L239" s="92">
        <f t="shared" si="44"/>
        <v>1.5560705319918279E-2</v>
      </c>
      <c r="M239" s="30">
        <f t="shared" si="45"/>
        <v>0</v>
      </c>
      <c r="N239" s="30">
        <f t="shared" si="41"/>
        <v>0</v>
      </c>
      <c r="O239" s="65"/>
      <c r="R239" s="65"/>
    </row>
    <row r="240" spans="1:18" x14ac:dyDescent="0.25">
      <c r="A240" s="15">
        <v>77</v>
      </c>
      <c r="B240" s="16" t="s">
        <v>88</v>
      </c>
      <c r="C240" s="15">
        <v>2019</v>
      </c>
      <c r="D240" s="89">
        <v>122354</v>
      </c>
      <c r="E240" s="29">
        <f t="shared" si="38"/>
        <v>1863.2588832487381</v>
      </c>
      <c r="F240" s="89">
        <v>20513509</v>
      </c>
      <c r="G240" s="90">
        <v>713434</v>
      </c>
      <c r="H240" s="91">
        <f t="shared" si="39"/>
        <v>21102725.741116751</v>
      </c>
      <c r="I240" s="91">
        <f t="shared" si="40"/>
        <v>711570.74111675122</v>
      </c>
      <c r="J240" s="92">
        <f t="shared" si="42"/>
        <v>3.4896048856317911E-2</v>
      </c>
      <c r="K240" s="30">
        <f t="shared" si="43"/>
        <v>0</v>
      </c>
      <c r="L240" s="92">
        <f t="shared" si="44"/>
        <v>3.3719375868602609E-2</v>
      </c>
      <c r="M240" s="30">
        <f t="shared" si="45"/>
        <v>0</v>
      </c>
      <c r="N240" s="30">
        <f t="shared" si="41"/>
        <v>0</v>
      </c>
      <c r="O240" s="65"/>
      <c r="R240" s="65"/>
    </row>
    <row r="241" spans="1:18" x14ac:dyDescent="0.25">
      <c r="A241" s="15">
        <v>81</v>
      </c>
      <c r="B241" s="16" t="s">
        <v>52</v>
      </c>
      <c r="C241" s="15">
        <v>2019</v>
      </c>
      <c r="D241" s="89">
        <v>958632</v>
      </c>
      <c r="E241" s="29">
        <f t="shared" si="38"/>
        <v>14598.456852791947</v>
      </c>
      <c r="F241" s="89">
        <v>6590402</v>
      </c>
      <c r="G241" s="90">
        <v>358348</v>
      </c>
      <c r="H241" s="91">
        <f t="shared" si="39"/>
        <v>5975519.5431472082</v>
      </c>
      <c r="I241" s="91">
        <f t="shared" si="40"/>
        <v>343749.54314720805</v>
      </c>
      <c r="J241" s="92">
        <f t="shared" si="42"/>
        <v>6.1037567789026907E-2</v>
      </c>
      <c r="K241" s="30">
        <f t="shared" si="43"/>
        <v>0</v>
      </c>
      <c r="L241" s="92">
        <f t="shared" si="44"/>
        <v>5.7526302217758424E-2</v>
      </c>
      <c r="M241" s="30">
        <f t="shared" si="45"/>
        <v>0</v>
      </c>
      <c r="N241" s="30">
        <f t="shared" si="41"/>
        <v>0</v>
      </c>
      <c r="O241" s="65"/>
      <c r="R241" s="65"/>
    </row>
    <row r="242" spans="1:18" x14ac:dyDescent="0.25">
      <c r="A242" s="15">
        <v>82</v>
      </c>
      <c r="B242" s="16" t="s">
        <v>53</v>
      </c>
      <c r="C242" s="15">
        <v>2019</v>
      </c>
      <c r="D242" s="89">
        <v>1254604</v>
      </c>
      <c r="E242" s="29">
        <f t="shared" si="38"/>
        <v>19105.644670050824</v>
      </c>
      <c r="F242" s="89">
        <v>19813336</v>
      </c>
      <c r="G242" s="90">
        <v>1286724</v>
      </c>
      <c r="H242" s="91">
        <f t="shared" si="39"/>
        <v>19826350.355329949</v>
      </c>
      <c r="I242" s="91">
        <f t="shared" si="40"/>
        <v>1267618.3553299492</v>
      </c>
      <c r="J242" s="92">
        <f t="shared" si="42"/>
        <v>6.8303069160648974E-2</v>
      </c>
      <c r="K242" s="30">
        <f t="shared" si="43"/>
        <v>1</v>
      </c>
      <c r="L242" s="92">
        <f t="shared" si="44"/>
        <v>6.3936041309245462E-2</v>
      </c>
      <c r="M242" s="30">
        <f t="shared" si="45"/>
        <v>0</v>
      </c>
      <c r="N242" s="30">
        <f t="shared" si="41"/>
        <v>0</v>
      </c>
      <c r="O242" s="65"/>
      <c r="R242" s="65"/>
    </row>
    <row r="243" spans="1:18" x14ac:dyDescent="0.25">
      <c r="A243" s="15">
        <v>83</v>
      </c>
      <c r="B243" s="16" t="s">
        <v>55</v>
      </c>
      <c r="C243" s="15">
        <v>2019</v>
      </c>
      <c r="D243" s="89">
        <v>0</v>
      </c>
      <c r="E243" s="29">
        <f t="shared" si="38"/>
        <v>0</v>
      </c>
      <c r="F243" s="89">
        <v>1944080</v>
      </c>
      <c r="G243" s="90">
        <v>42368</v>
      </c>
      <c r="H243" s="91">
        <f t="shared" si="39"/>
        <v>1986448</v>
      </c>
      <c r="I243" s="91">
        <f t="shared" si="40"/>
        <v>42368</v>
      </c>
      <c r="J243" s="92">
        <f t="shared" si="42"/>
        <v>2.1793341837784454E-2</v>
      </c>
      <c r="K243" s="30">
        <f t="shared" si="43"/>
        <v>0</v>
      </c>
      <c r="L243" s="92">
        <f t="shared" si="44"/>
        <v>2.1328522065515935E-2</v>
      </c>
      <c r="M243" s="30">
        <f t="shared" si="45"/>
        <v>0</v>
      </c>
      <c r="N243" s="30">
        <f t="shared" si="41"/>
        <v>0</v>
      </c>
      <c r="O243" s="65"/>
      <c r="R243" s="65"/>
    </row>
    <row r="244" spans="1:18" x14ac:dyDescent="0.25">
      <c r="A244" s="15">
        <v>88</v>
      </c>
      <c r="B244" s="16" t="s">
        <v>59</v>
      </c>
      <c r="C244" s="15">
        <v>2019</v>
      </c>
      <c r="D244" s="89">
        <v>1515848</v>
      </c>
      <c r="E244" s="29">
        <f t="shared" si="38"/>
        <v>23083.979695431422</v>
      </c>
      <c r="F244" s="89">
        <v>13171157</v>
      </c>
      <c r="G244" s="90">
        <v>619666</v>
      </c>
      <c r="H244" s="91">
        <f t="shared" si="39"/>
        <v>12251891.020304568</v>
      </c>
      <c r="I244" s="91">
        <f t="shared" si="40"/>
        <v>596582.02030456858</v>
      </c>
      <c r="J244" s="92">
        <f t="shared" si="42"/>
        <v>5.1185431489166745E-2</v>
      </c>
      <c r="K244" s="30">
        <f t="shared" si="43"/>
        <v>0</v>
      </c>
      <c r="L244" s="92">
        <f t="shared" si="44"/>
        <v>4.8693056387448849E-2</v>
      </c>
      <c r="M244" s="30">
        <f t="shared" si="45"/>
        <v>0</v>
      </c>
      <c r="N244" s="30">
        <f t="shared" si="41"/>
        <v>0</v>
      </c>
      <c r="O244" s="65"/>
      <c r="R244" s="65"/>
    </row>
    <row r="245" spans="1:18" x14ac:dyDescent="0.25">
      <c r="A245" s="15">
        <v>93</v>
      </c>
      <c r="B245" s="16" t="s">
        <v>4</v>
      </c>
      <c r="C245" s="15">
        <v>2019</v>
      </c>
      <c r="D245" s="89">
        <v>61512</v>
      </c>
      <c r="E245" s="29">
        <f t="shared" si="38"/>
        <v>936.73096446700947</v>
      </c>
      <c r="F245" s="89">
        <v>19224218</v>
      </c>
      <c r="G245" s="90">
        <v>191352</v>
      </c>
      <c r="H245" s="91">
        <f t="shared" si="39"/>
        <v>19353121.269035533</v>
      </c>
      <c r="I245" s="91">
        <f t="shared" si="40"/>
        <v>190415.26903553298</v>
      </c>
      <c r="J245" s="92">
        <f t="shared" si="42"/>
        <v>9.9367630560909821E-3</v>
      </c>
      <c r="K245" s="30">
        <f t="shared" si="43"/>
        <v>0</v>
      </c>
      <c r="L245" s="92">
        <f t="shared" si="44"/>
        <v>9.8389952911726048E-3</v>
      </c>
      <c r="M245" s="30">
        <f t="shared" si="45"/>
        <v>0</v>
      </c>
      <c r="N245" s="30">
        <f t="shared" si="41"/>
        <v>0</v>
      </c>
      <c r="O245" s="65"/>
      <c r="R245" s="65"/>
    </row>
    <row r="246" spans="1:18" x14ac:dyDescent="0.25">
      <c r="A246" s="15">
        <v>95</v>
      </c>
      <c r="B246" s="16" t="s">
        <v>30</v>
      </c>
      <c r="C246" s="15">
        <v>2019</v>
      </c>
      <c r="D246" s="89">
        <v>85599</v>
      </c>
      <c r="E246" s="29">
        <f t="shared" si="38"/>
        <v>1303.5380710659956</v>
      </c>
      <c r="F246" s="89">
        <v>3399904</v>
      </c>
      <c r="G246" s="90">
        <v>306893</v>
      </c>
      <c r="H246" s="91">
        <f t="shared" si="39"/>
        <v>3619894.4619289339</v>
      </c>
      <c r="I246" s="91">
        <f t="shared" si="40"/>
        <v>305589.46192893398</v>
      </c>
      <c r="J246" s="92">
        <f t="shared" si="42"/>
        <v>9.2203180434188764E-2</v>
      </c>
      <c r="K246" s="30">
        <f t="shared" si="43"/>
        <v>1</v>
      </c>
      <c r="L246" s="92">
        <f t="shared" si="44"/>
        <v>8.4419439611533448E-2</v>
      </c>
      <c r="M246" s="30">
        <f t="shared" si="45"/>
        <v>1</v>
      </c>
      <c r="N246" s="30">
        <f t="shared" si="41"/>
        <v>1</v>
      </c>
      <c r="O246" s="65"/>
      <c r="R246" s="65"/>
    </row>
    <row r="247" spans="1:18" x14ac:dyDescent="0.25">
      <c r="A247" s="15">
        <v>96</v>
      </c>
      <c r="B247" s="16" t="s">
        <v>84</v>
      </c>
      <c r="C247" s="15">
        <v>2019</v>
      </c>
      <c r="D247" s="89">
        <v>4024</v>
      </c>
      <c r="E247" s="29">
        <f t="shared" si="38"/>
        <v>61.279187817258844</v>
      </c>
      <c r="F247" s="89">
        <v>14264510</v>
      </c>
      <c r="G247" s="90">
        <v>388602</v>
      </c>
      <c r="H247" s="91">
        <f t="shared" si="39"/>
        <v>14649026.720812183</v>
      </c>
      <c r="I247" s="91">
        <f t="shared" si="40"/>
        <v>388540.72081218276</v>
      </c>
      <c r="J247" s="92">
        <f t="shared" si="42"/>
        <v>2.724596628839878E-2</v>
      </c>
      <c r="K247" s="30">
        <f t="shared" si="43"/>
        <v>0</v>
      </c>
      <c r="L247" s="92">
        <f t="shared" si="44"/>
        <v>2.6523312996635792E-2</v>
      </c>
      <c r="M247" s="30">
        <f t="shared" si="45"/>
        <v>0</v>
      </c>
      <c r="N247" s="30">
        <f t="shared" si="41"/>
        <v>0</v>
      </c>
      <c r="O247" s="65"/>
      <c r="R247" s="65"/>
    </row>
    <row r="248" spans="1:18" x14ac:dyDescent="0.25">
      <c r="A248" s="15">
        <v>98</v>
      </c>
      <c r="B248" s="16" t="s">
        <v>187</v>
      </c>
      <c r="C248" s="15">
        <v>2019</v>
      </c>
      <c r="D248" s="89">
        <v>4652952</v>
      </c>
      <c r="E248" s="29">
        <f t="shared" si="38"/>
        <v>70857.137055837549</v>
      </c>
      <c r="F248" s="89">
        <v>13667757</v>
      </c>
      <c r="G248" s="90">
        <v>452318</v>
      </c>
      <c r="H248" s="91">
        <f t="shared" si="39"/>
        <v>9396265.8629441634</v>
      </c>
      <c r="I248" s="91">
        <f t="shared" si="40"/>
        <v>381460.86294416245</v>
      </c>
      <c r="J248" s="92">
        <f t="shared" si="42"/>
        <v>4.2314932263555614E-2</v>
      </c>
      <c r="K248" s="30">
        <f t="shared" si="43"/>
        <v>0</v>
      </c>
      <c r="L248" s="92">
        <f t="shared" si="44"/>
        <v>4.0597069996552659E-2</v>
      </c>
      <c r="M248" s="30">
        <f t="shared" si="45"/>
        <v>0</v>
      </c>
      <c r="N248" s="30">
        <f t="shared" si="41"/>
        <v>0</v>
      </c>
      <c r="O248" s="65"/>
      <c r="R248" s="65"/>
    </row>
    <row r="249" spans="1:18" x14ac:dyDescent="0.25">
      <c r="A249" s="15">
        <v>100</v>
      </c>
      <c r="B249" s="16" t="s">
        <v>43</v>
      </c>
      <c r="C249" s="15">
        <v>2019</v>
      </c>
      <c r="D249" s="89">
        <v>1776404</v>
      </c>
      <c r="E249" s="29">
        <f t="shared" si="38"/>
        <v>27051.837563451845</v>
      </c>
      <c r="F249" s="89">
        <v>15011924</v>
      </c>
      <c r="G249" s="90">
        <v>802968</v>
      </c>
      <c r="H249" s="91">
        <f t="shared" si="39"/>
        <v>14011436.162436549</v>
      </c>
      <c r="I249" s="91">
        <f t="shared" si="40"/>
        <v>775916.16243654815</v>
      </c>
      <c r="J249" s="92">
        <f t="shared" si="42"/>
        <v>5.8623776204980854E-2</v>
      </c>
      <c r="K249" s="30">
        <f t="shared" si="43"/>
        <v>0</v>
      </c>
      <c r="L249" s="92">
        <f t="shared" si="44"/>
        <v>5.5377347007204904E-2</v>
      </c>
      <c r="M249" s="30">
        <f t="shared" si="45"/>
        <v>0</v>
      </c>
      <c r="N249" s="30">
        <f t="shared" si="41"/>
        <v>0</v>
      </c>
      <c r="O249" s="65"/>
      <c r="R249" s="65"/>
    </row>
    <row r="250" spans="1:18" x14ac:dyDescent="0.25">
      <c r="A250" s="15">
        <v>101</v>
      </c>
      <c r="B250" s="16" t="s">
        <v>101</v>
      </c>
      <c r="C250" s="15">
        <v>2019</v>
      </c>
      <c r="D250" s="89">
        <v>4945453</v>
      </c>
      <c r="E250" s="29">
        <f t="shared" si="38"/>
        <v>75311.467005075887</v>
      </c>
      <c r="F250" s="89">
        <v>17270646</v>
      </c>
      <c r="G250" s="90">
        <v>378664</v>
      </c>
      <c r="H250" s="91">
        <f t="shared" si="39"/>
        <v>12628545.532994924</v>
      </c>
      <c r="I250" s="91">
        <f t="shared" si="40"/>
        <v>303352.53299492411</v>
      </c>
      <c r="J250" s="92">
        <f t="shared" si="42"/>
        <v>2.4612396170585249E-2</v>
      </c>
      <c r="K250" s="30">
        <f t="shared" si="43"/>
        <v>0</v>
      </c>
      <c r="L250" s="92">
        <f t="shared" si="44"/>
        <v>2.4021177435069398E-2</v>
      </c>
      <c r="M250" s="30">
        <f t="shared" si="45"/>
        <v>0</v>
      </c>
      <c r="N250" s="30">
        <f t="shared" si="41"/>
        <v>0</v>
      </c>
      <c r="O250" s="65"/>
      <c r="R250" s="65"/>
    </row>
    <row r="251" spans="1:18" x14ac:dyDescent="0.25">
      <c r="A251" s="15">
        <v>105</v>
      </c>
      <c r="B251" s="16" t="s">
        <v>61</v>
      </c>
      <c r="C251" s="15">
        <v>2019</v>
      </c>
      <c r="D251" s="89">
        <v>3547</v>
      </c>
      <c r="E251" s="29">
        <f t="shared" si="38"/>
        <v>54.015228426395879</v>
      </c>
      <c r="F251" s="89">
        <v>97923</v>
      </c>
      <c r="G251" s="90">
        <v>6663</v>
      </c>
      <c r="H251" s="91">
        <f t="shared" si="39"/>
        <v>100984.98477157361</v>
      </c>
      <c r="I251" s="91">
        <f t="shared" si="40"/>
        <v>6608.9847715736041</v>
      </c>
      <c r="J251" s="92">
        <f t="shared" si="42"/>
        <v>7.0028235690997753E-2</v>
      </c>
      <c r="K251" s="30">
        <f t="shared" si="43"/>
        <v>1</v>
      </c>
      <c r="L251" s="92">
        <f t="shared" si="44"/>
        <v>6.5445222242920764E-2</v>
      </c>
      <c r="M251" s="30">
        <f t="shared" si="45"/>
        <v>1</v>
      </c>
      <c r="N251" s="30">
        <f t="shared" si="41"/>
        <v>0</v>
      </c>
      <c r="O251" s="65"/>
      <c r="R251" s="65"/>
    </row>
    <row r="252" spans="1:18" x14ac:dyDescent="0.25">
      <c r="A252" s="15">
        <v>107</v>
      </c>
      <c r="B252" s="16" t="s">
        <v>64</v>
      </c>
      <c r="C252" s="15">
        <v>2019</v>
      </c>
      <c r="D252" s="89">
        <v>0</v>
      </c>
      <c r="E252" s="29">
        <f t="shared" si="38"/>
        <v>0</v>
      </c>
      <c r="F252" s="89">
        <v>7244258</v>
      </c>
      <c r="G252" s="90">
        <v>234020</v>
      </c>
      <c r="H252" s="91">
        <f t="shared" si="39"/>
        <v>7478278</v>
      </c>
      <c r="I252" s="91">
        <f t="shared" si="40"/>
        <v>234020</v>
      </c>
      <c r="J252" s="92">
        <f t="shared" si="42"/>
        <v>3.2304205620506614E-2</v>
      </c>
      <c r="K252" s="30">
        <f t="shared" si="43"/>
        <v>0</v>
      </c>
      <c r="L252" s="92">
        <f t="shared" si="44"/>
        <v>3.1293300409532786E-2</v>
      </c>
      <c r="M252" s="30">
        <f t="shared" si="45"/>
        <v>0</v>
      </c>
      <c r="N252" s="30">
        <f t="shared" si="41"/>
        <v>0</v>
      </c>
      <c r="O252" s="65"/>
      <c r="R252" s="65"/>
    </row>
    <row r="253" spans="1:18" x14ac:dyDescent="0.25">
      <c r="A253" s="15">
        <v>108</v>
      </c>
      <c r="B253" s="16" t="s">
        <v>63</v>
      </c>
      <c r="C253" s="15">
        <v>2019</v>
      </c>
      <c r="D253" s="89">
        <v>2435900</v>
      </c>
      <c r="E253" s="29">
        <f t="shared" si="38"/>
        <v>37094.923857868183</v>
      </c>
      <c r="F253" s="89">
        <v>21941009</v>
      </c>
      <c r="G253" s="90">
        <v>425644</v>
      </c>
      <c r="H253" s="91">
        <f t="shared" si="39"/>
        <v>19893658.076142132</v>
      </c>
      <c r="I253" s="91">
        <f t="shared" si="40"/>
        <v>388549.07614213182</v>
      </c>
      <c r="J253" s="92">
        <f t="shared" si="42"/>
        <v>1.9920374510192781E-2</v>
      </c>
      <c r="K253" s="30">
        <f t="shared" si="43"/>
        <v>0</v>
      </c>
      <c r="L253" s="92">
        <f t="shared" si="44"/>
        <v>1.9531303627265368E-2</v>
      </c>
      <c r="M253" s="30">
        <f t="shared" si="45"/>
        <v>0</v>
      </c>
      <c r="N253" s="30">
        <f t="shared" si="41"/>
        <v>0</v>
      </c>
      <c r="O253" s="65"/>
      <c r="R253" s="65"/>
    </row>
    <row r="254" spans="1:18" x14ac:dyDescent="0.25">
      <c r="A254" s="15">
        <v>114</v>
      </c>
      <c r="B254" s="16" t="s">
        <v>36</v>
      </c>
      <c r="C254" s="15">
        <v>2019</v>
      </c>
      <c r="D254" s="89">
        <v>1960723</v>
      </c>
      <c r="E254" s="29">
        <f t="shared" si="38"/>
        <v>29858.725888324901</v>
      </c>
      <c r="F254" s="89">
        <v>7784661</v>
      </c>
      <c r="G254" s="90">
        <v>134717</v>
      </c>
      <c r="H254" s="91">
        <f t="shared" si="39"/>
        <v>5928796.2741116751</v>
      </c>
      <c r="I254" s="91">
        <f t="shared" si="40"/>
        <v>104858.2741116751</v>
      </c>
      <c r="J254" s="92">
        <f t="shared" si="42"/>
        <v>1.8004703022538204E-2</v>
      </c>
      <c r="K254" s="30">
        <f t="shared" si="43"/>
        <v>0</v>
      </c>
      <c r="L254" s="92">
        <f t="shared" si="44"/>
        <v>1.7686267036960423E-2</v>
      </c>
      <c r="M254" s="30">
        <f t="shared" si="45"/>
        <v>0</v>
      </c>
      <c r="N254" s="30">
        <f t="shared" si="41"/>
        <v>0</v>
      </c>
      <c r="O254" s="65"/>
      <c r="R254" s="65"/>
    </row>
    <row r="255" spans="1:18" x14ac:dyDescent="0.25">
      <c r="A255" s="15">
        <v>115</v>
      </c>
      <c r="B255" s="16" t="s">
        <v>65</v>
      </c>
      <c r="C255" s="15">
        <v>2019</v>
      </c>
      <c r="D255" s="89">
        <v>1702595</v>
      </c>
      <c r="E255" s="29">
        <f t="shared" si="38"/>
        <v>25927.842639593873</v>
      </c>
      <c r="F255" s="89">
        <v>17217304</v>
      </c>
      <c r="G255" s="90">
        <v>837353</v>
      </c>
      <c r="H255" s="91">
        <f t="shared" si="39"/>
        <v>16326134.157360407</v>
      </c>
      <c r="I255" s="91">
        <f t="shared" si="40"/>
        <v>811425.15736040613</v>
      </c>
      <c r="J255" s="92">
        <f t="shared" si="42"/>
        <v>5.2300378779931107E-2</v>
      </c>
      <c r="K255" s="30">
        <f t="shared" si="43"/>
        <v>0</v>
      </c>
      <c r="L255" s="92">
        <f t="shared" si="44"/>
        <v>4.9700997770778854E-2</v>
      </c>
      <c r="M255" s="30">
        <f t="shared" si="45"/>
        <v>0</v>
      </c>
      <c r="N255" s="30">
        <f t="shared" si="41"/>
        <v>0</v>
      </c>
      <c r="O255" s="65"/>
      <c r="R255" s="65"/>
    </row>
    <row r="256" spans="1:18" x14ac:dyDescent="0.25">
      <c r="A256" s="15">
        <v>117</v>
      </c>
      <c r="B256" s="16" t="s">
        <v>38</v>
      </c>
      <c r="C256" s="15">
        <v>2019</v>
      </c>
      <c r="D256" s="89">
        <v>5825</v>
      </c>
      <c r="E256" s="29">
        <f t="shared" si="38"/>
        <v>88.705583756344822</v>
      </c>
      <c r="F256" s="89">
        <v>14124078</v>
      </c>
      <c r="G256" s="90">
        <v>423532</v>
      </c>
      <c r="H256" s="91">
        <f t="shared" si="39"/>
        <v>14541696.294416243</v>
      </c>
      <c r="I256" s="91">
        <f t="shared" si="40"/>
        <v>423443.29441624368</v>
      </c>
      <c r="J256" s="92">
        <f t="shared" si="42"/>
        <v>2.9992612713219097E-2</v>
      </c>
      <c r="K256" s="30">
        <f t="shared" si="43"/>
        <v>0</v>
      </c>
      <c r="L256" s="92">
        <f t="shared" si="44"/>
        <v>2.9119250315992259E-2</v>
      </c>
      <c r="M256" s="30">
        <f t="shared" si="45"/>
        <v>0</v>
      </c>
      <c r="N256" s="30">
        <f t="shared" si="41"/>
        <v>0</v>
      </c>
      <c r="O256" s="65"/>
      <c r="R256" s="65"/>
    </row>
    <row r="257" spans="1:18" x14ac:dyDescent="0.25">
      <c r="A257" s="15">
        <v>119</v>
      </c>
      <c r="B257" s="16" t="s">
        <v>67</v>
      </c>
      <c r="C257" s="15">
        <v>2019</v>
      </c>
      <c r="D257" s="89">
        <v>8132</v>
      </c>
      <c r="E257" s="29">
        <f t="shared" si="38"/>
        <v>123.83756345177608</v>
      </c>
      <c r="F257" s="89">
        <v>15721312</v>
      </c>
      <c r="G257" s="90">
        <v>480572</v>
      </c>
      <c r="H257" s="91">
        <f t="shared" si="39"/>
        <v>16193628.162436549</v>
      </c>
      <c r="I257" s="91">
        <f t="shared" si="40"/>
        <v>480448.16243654821</v>
      </c>
      <c r="J257" s="92">
        <f t="shared" si="42"/>
        <v>3.057612542060539E-2</v>
      </c>
      <c r="K257" s="30">
        <f t="shared" si="43"/>
        <v>0</v>
      </c>
      <c r="L257" s="92">
        <f t="shared" si="44"/>
        <v>2.9668963472374701E-2</v>
      </c>
      <c r="M257" s="30">
        <f t="shared" si="45"/>
        <v>0</v>
      </c>
      <c r="N257" s="30">
        <f t="shared" si="41"/>
        <v>0</v>
      </c>
      <c r="O257" s="65"/>
      <c r="R257" s="65"/>
    </row>
    <row r="258" spans="1:18" x14ac:dyDescent="0.25">
      <c r="A258" s="15">
        <v>120</v>
      </c>
      <c r="B258" s="16" t="s">
        <v>69</v>
      </c>
      <c r="C258" s="15">
        <v>2019</v>
      </c>
      <c r="D258" s="89">
        <v>11311704</v>
      </c>
      <c r="E258" s="29">
        <f t="shared" si="38"/>
        <v>172259.4517766498</v>
      </c>
      <c r="F258" s="89">
        <v>44858726</v>
      </c>
      <c r="G258" s="90">
        <v>772563</v>
      </c>
      <c r="H258" s="91">
        <f t="shared" si="39"/>
        <v>34147325.548223346</v>
      </c>
      <c r="I258" s="91">
        <f t="shared" si="40"/>
        <v>600303.5482233502</v>
      </c>
      <c r="J258" s="92">
        <f t="shared" si="42"/>
        <v>1.7894391586333661E-2</v>
      </c>
      <c r="K258" s="30">
        <f t="shared" si="43"/>
        <v>0</v>
      </c>
      <c r="L258" s="92">
        <f t="shared" si="44"/>
        <v>1.7579811554365887E-2</v>
      </c>
      <c r="M258" s="30">
        <f t="shared" si="45"/>
        <v>0</v>
      </c>
      <c r="N258" s="30">
        <f t="shared" si="41"/>
        <v>0</v>
      </c>
      <c r="O258" s="65"/>
      <c r="R258" s="65"/>
    </row>
    <row r="259" spans="1:18" x14ac:dyDescent="0.25">
      <c r="A259" s="15">
        <v>121</v>
      </c>
      <c r="B259" s="16" t="s">
        <v>95</v>
      </c>
      <c r="C259" s="15">
        <v>2019</v>
      </c>
      <c r="D259" s="89">
        <v>0</v>
      </c>
      <c r="E259" s="29">
        <f t="shared" si="38"/>
        <v>0</v>
      </c>
      <c r="F259" s="89">
        <v>6789827</v>
      </c>
      <c r="G259" s="90">
        <v>572720</v>
      </c>
      <c r="H259" s="91">
        <f t="shared" si="39"/>
        <v>7362547</v>
      </c>
      <c r="I259" s="91">
        <f t="shared" si="40"/>
        <v>572720</v>
      </c>
      <c r="J259" s="92">
        <f t="shared" si="42"/>
        <v>8.4349719072371057E-2</v>
      </c>
      <c r="K259" s="30">
        <f t="shared" si="43"/>
        <v>1</v>
      </c>
      <c r="L259" s="92">
        <f t="shared" si="44"/>
        <v>7.7788297989812488E-2</v>
      </c>
      <c r="M259" s="30">
        <f t="shared" si="45"/>
        <v>1</v>
      </c>
      <c r="N259" s="30">
        <f t="shared" si="41"/>
        <v>1</v>
      </c>
      <c r="O259" s="65"/>
      <c r="R259" s="65"/>
    </row>
    <row r="260" spans="1:18" x14ac:dyDescent="0.25">
      <c r="A260" s="15">
        <v>123</v>
      </c>
      <c r="B260" s="16" t="s">
        <v>188</v>
      </c>
      <c r="C260" s="15">
        <v>2019</v>
      </c>
      <c r="D260" s="89">
        <v>0</v>
      </c>
      <c r="E260" s="29">
        <f t="shared" ref="E260:E312" si="46">D260/(1-1.5%)-D260</f>
        <v>0</v>
      </c>
      <c r="F260" s="89">
        <v>177826</v>
      </c>
      <c r="G260" s="90">
        <v>15160</v>
      </c>
      <c r="H260" s="91">
        <f t="shared" ref="H260:H312" si="47">F260+G260-(D260+E260)</f>
        <v>192986</v>
      </c>
      <c r="I260" s="91">
        <f t="shared" ref="I260:I312" si="48">G260-E260</f>
        <v>15160</v>
      </c>
      <c r="J260" s="92">
        <f t="shared" si="42"/>
        <v>8.5251875428789939E-2</v>
      </c>
      <c r="K260" s="30">
        <f t="shared" si="43"/>
        <v>1</v>
      </c>
      <c r="L260" s="92">
        <f t="shared" si="44"/>
        <v>7.8554921082358301E-2</v>
      </c>
      <c r="M260" s="30">
        <f t="shared" si="45"/>
        <v>1</v>
      </c>
      <c r="N260" s="30">
        <f t="shared" ref="N260:N312" si="49">+IF(SUMIFS($M$4:$M$312,$A$4:$A$312,$A260)=3,1,0)</f>
        <v>1</v>
      </c>
      <c r="O260" s="65"/>
      <c r="R260" s="65"/>
    </row>
    <row r="261" spans="1:18" x14ac:dyDescent="0.25">
      <c r="A261" s="15">
        <v>126</v>
      </c>
      <c r="B261" s="16" t="s">
        <v>71</v>
      </c>
      <c r="C261" s="15">
        <v>2019</v>
      </c>
      <c r="D261" s="89">
        <v>0</v>
      </c>
      <c r="E261" s="29">
        <f t="shared" si="46"/>
        <v>0</v>
      </c>
      <c r="F261" s="89">
        <v>23441457</v>
      </c>
      <c r="G261" s="90">
        <v>214116</v>
      </c>
      <c r="H261" s="91">
        <f t="shared" si="47"/>
        <v>23655573</v>
      </c>
      <c r="I261" s="91">
        <f t="shared" si="48"/>
        <v>214116</v>
      </c>
      <c r="J261" s="92">
        <f t="shared" ref="J261:J312" si="50">I261/(H261-I261)</f>
        <v>9.1340738760393603E-3</v>
      </c>
      <c r="K261" s="30">
        <f t="shared" ref="K261:K312" si="51">IF($J261&gt;=6.5%,1,0)</f>
        <v>0</v>
      </c>
      <c r="L261" s="92">
        <f t="shared" si="44"/>
        <v>9.0513977403971577E-3</v>
      </c>
      <c r="M261" s="30">
        <f t="shared" si="45"/>
        <v>0</v>
      </c>
      <c r="N261" s="30">
        <f t="shared" si="49"/>
        <v>0</v>
      </c>
      <c r="O261" s="65"/>
      <c r="R261" s="65"/>
    </row>
    <row r="262" spans="1:18" x14ac:dyDescent="0.25">
      <c r="A262" s="15">
        <v>127</v>
      </c>
      <c r="B262" s="16" t="s">
        <v>73</v>
      </c>
      <c r="C262" s="15">
        <v>2019</v>
      </c>
      <c r="D262" s="89">
        <v>2926986</v>
      </c>
      <c r="E262" s="29">
        <f t="shared" si="46"/>
        <v>44573.39086294407</v>
      </c>
      <c r="F262" s="89">
        <v>46457835</v>
      </c>
      <c r="G262" s="90">
        <v>622584</v>
      </c>
      <c r="H262" s="91">
        <f t="shared" si="47"/>
        <v>44108859.609137058</v>
      </c>
      <c r="I262" s="91">
        <f t="shared" si="48"/>
        <v>578010.60913705593</v>
      </c>
      <c r="J262" s="92">
        <f t="shared" si="50"/>
        <v>1.3278183688470122E-2</v>
      </c>
      <c r="K262" s="30">
        <f t="shared" si="51"/>
        <v>0</v>
      </c>
      <c r="L262" s="92">
        <f t="shared" si="44"/>
        <v>1.3104183927197298E-2</v>
      </c>
      <c r="M262" s="30">
        <f t="shared" si="45"/>
        <v>0</v>
      </c>
      <c r="N262" s="30">
        <f t="shared" si="49"/>
        <v>0</v>
      </c>
      <c r="O262" s="65"/>
      <c r="R262" s="65"/>
    </row>
    <row r="263" spans="1:18" x14ac:dyDescent="0.25">
      <c r="A263" s="15">
        <v>130</v>
      </c>
      <c r="B263" s="16" t="s">
        <v>94</v>
      </c>
      <c r="C263" s="15">
        <v>2019</v>
      </c>
      <c r="D263" s="89">
        <v>1227030</v>
      </c>
      <c r="E263" s="29">
        <f t="shared" si="46"/>
        <v>18685.73604060919</v>
      </c>
      <c r="F263" s="89">
        <v>29591331</v>
      </c>
      <c r="G263" s="90">
        <v>1347404</v>
      </c>
      <c r="H263" s="91">
        <f t="shared" si="47"/>
        <v>29693019.263959389</v>
      </c>
      <c r="I263" s="91">
        <f t="shared" si="48"/>
        <v>1328718.2639593908</v>
      </c>
      <c r="J263" s="92">
        <f t="shared" si="50"/>
        <v>4.6844738530993267E-2</v>
      </c>
      <c r="K263" s="30">
        <f t="shared" si="51"/>
        <v>0</v>
      </c>
      <c r="L263" s="92">
        <f t="shared" ref="L263:L312" si="52">+I263/H263</f>
        <v>4.4748506446838643E-2</v>
      </c>
      <c r="M263" s="30">
        <f t="shared" si="45"/>
        <v>0</v>
      </c>
      <c r="N263" s="30">
        <f t="shared" si="49"/>
        <v>0</v>
      </c>
      <c r="O263" s="65"/>
      <c r="R263" s="65"/>
    </row>
    <row r="264" spans="1:18" x14ac:dyDescent="0.25">
      <c r="A264" s="15">
        <v>131</v>
      </c>
      <c r="B264" s="16" t="s">
        <v>93</v>
      </c>
      <c r="C264" s="15">
        <v>2019</v>
      </c>
      <c r="D264" s="89">
        <v>169886</v>
      </c>
      <c r="E264" s="29">
        <f t="shared" si="46"/>
        <v>2587.0964467005106</v>
      </c>
      <c r="F264" s="89">
        <v>4122410</v>
      </c>
      <c r="G264" s="90">
        <v>92253</v>
      </c>
      <c r="H264" s="91">
        <f t="shared" si="47"/>
        <v>4042189.9035532996</v>
      </c>
      <c r="I264" s="91">
        <f t="shared" si="48"/>
        <v>89665.903553299489</v>
      </c>
      <c r="J264" s="92">
        <f t="shared" si="50"/>
        <v>2.2685732851539797E-2</v>
      </c>
      <c r="K264" s="30">
        <f t="shared" si="51"/>
        <v>0</v>
      </c>
      <c r="L264" s="92">
        <f t="shared" si="52"/>
        <v>2.2182506436542824E-2</v>
      </c>
      <c r="M264" s="30">
        <f t="shared" si="45"/>
        <v>0</v>
      </c>
      <c r="N264" s="30">
        <f t="shared" si="49"/>
        <v>0</v>
      </c>
      <c r="O264" s="65"/>
      <c r="R264" s="65"/>
    </row>
    <row r="265" spans="1:18" x14ac:dyDescent="0.25">
      <c r="A265" s="15">
        <v>134</v>
      </c>
      <c r="B265" s="16" t="s">
        <v>75</v>
      </c>
      <c r="C265" s="15">
        <v>2019</v>
      </c>
      <c r="D265" s="89">
        <v>5479628</v>
      </c>
      <c r="E265" s="29">
        <f t="shared" si="46"/>
        <v>83446.111675127409</v>
      </c>
      <c r="F265" s="89">
        <v>60822235</v>
      </c>
      <c r="G265" s="90">
        <v>3636763</v>
      </c>
      <c r="H265" s="91">
        <f t="shared" si="47"/>
        <v>58895923.888324872</v>
      </c>
      <c r="I265" s="91">
        <f t="shared" si="48"/>
        <v>3553316.8883248726</v>
      </c>
      <c r="J265" s="92">
        <f t="shared" si="50"/>
        <v>6.4205809609310105E-2</v>
      </c>
      <c r="K265" s="30">
        <f t="shared" si="51"/>
        <v>0</v>
      </c>
      <c r="L265" s="92">
        <f t="shared" si="52"/>
        <v>6.0332135973662146E-2</v>
      </c>
      <c r="M265" s="30">
        <f t="shared" si="45"/>
        <v>0</v>
      </c>
      <c r="N265" s="30">
        <f t="shared" si="49"/>
        <v>0</v>
      </c>
      <c r="O265" s="65"/>
      <c r="R265" s="65"/>
    </row>
    <row r="266" spans="1:18" x14ac:dyDescent="0.25">
      <c r="A266" s="15">
        <v>135</v>
      </c>
      <c r="B266" s="16" t="s">
        <v>70</v>
      </c>
      <c r="C266" s="15">
        <v>2019</v>
      </c>
      <c r="D266" s="89">
        <v>3569</v>
      </c>
      <c r="E266" s="29">
        <f t="shared" si="46"/>
        <v>54.350253807106583</v>
      </c>
      <c r="F266" s="89">
        <v>37327724</v>
      </c>
      <c r="G266" s="90">
        <v>2112500</v>
      </c>
      <c r="H266" s="91">
        <f t="shared" si="47"/>
        <v>39436600.649746194</v>
      </c>
      <c r="I266" s="91">
        <f t="shared" si="48"/>
        <v>2112445.6497461931</v>
      </c>
      <c r="J266" s="92">
        <f t="shared" si="50"/>
        <v>5.6597279958412808E-2</v>
      </c>
      <c r="K266" s="30">
        <f t="shared" si="51"/>
        <v>0</v>
      </c>
      <c r="L266" s="92">
        <f t="shared" si="52"/>
        <v>5.356561201883886E-2</v>
      </c>
      <c r="M266" s="30">
        <f t="shared" si="45"/>
        <v>0</v>
      </c>
      <c r="N266" s="30">
        <f t="shared" si="49"/>
        <v>0</v>
      </c>
      <c r="O266" s="65"/>
      <c r="R266" s="65"/>
    </row>
    <row r="267" spans="1:18" x14ac:dyDescent="0.25">
      <c r="A267" s="15">
        <v>136</v>
      </c>
      <c r="B267" s="16" t="s">
        <v>96</v>
      </c>
      <c r="C267" s="15">
        <v>2019</v>
      </c>
      <c r="D267" s="89">
        <v>825839</v>
      </c>
      <c r="E267" s="29">
        <f t="shared" si="46"/>
        <v>12576.228426395915</v>
      </c>
      <c r="F267" s="89">
        <v>14313118</v>
      </c>
      <c r="G267" s="90">
        <v>392473</v>
      </c>
      <c r="H267" s="91">
        <f t="shared" si="47"/>
        <v>13867175.771573603</v>
      </c>
      <c r="I267" s="91">
        <f t="shared" si="48"/>
        <v>379896.77157360408</v>
      </c>
      <c r="J267" s="92">
        <f t="shared" si="50"/>
        <v>2.8167043298622657E-2</v>
      </c>
      <c r="K267" s="30">
        <f t="shared" si="51"/>
        <v>0</v>
      </c>
      <c r="L267" s="92">
        <f t="shared" si="52"/>
        <v>2.7395395993491081E-2</v>
      </c>
      <c r="M267" s="30">
        <f t="shared" ref="M267:M312" si="53">IF($L267&gt;=6.5%,1,0)</f>
        <v>0</v>
      </c>
      <c r="N267" s="30">
        <f t="shared" si="49"/>
        <v>0</v>
      </c>
      <c r="O267" s="65"/>
      <c r="R267" s="65"/>
    </row>
    <row r="268" spans="1:18" x14ac:dyDescent="0.25">
      <c r="A268" s="15">
        <v>137</v>
      </c>
      <c r="B268" s="16" t="s">
        <v>77</v>
      </c>
      <c r="C268" s="15">
        <v>2019</v>
      </c>
      <c r="D268" s="89">
        <v>0</v>
      </c>
      <c r="E268" s="29">
        <f t="shared" si="46"/>
        <v>0</v>
      </c>
      <c r="F268" s="89">
        <v>4664469</v>
      </c>
      <c r="G268" s="90">
        <v>4822</v>
      </c>
      <c r="H268" s="91">
        <f t="shared" si="47"/>
        <v>4669291</v>
      </c>
      <c r="I268" s="91">
        <f t="shared" si="48"/>
        <v>4822</v>
      </c>
      <c r="J268" s="92">
        <f t="shared" si="50"/>
        <v>1.0337725473146032E-3</v>
      </c>
      <c r="K268" s="30">
        <f t="shared" si="51"/>
        <v>0</v>
      </c>
      <c r="L268" s="92">
        <f t="shared" si="52"/>
        <v>1.0327049652720296E-3</v>
      </c>
      <c r="M268" s="30">
        <f t="shared" si="53"/>
        <v>0</v>
      </c>
      <c r="N268" s="30">
        <f t="shared" si="49"/>
        <v>0</v>
      </c>
      <c r="O268" s="65"/>
      <c r="R268" s="65"/>
    </row>
    <row r="269" spans="1:18" x14ac:dyDescent="0.25">
      <c r="A269" s="15">
        <v>138</v>
      </c>
      <c r="B269" s="16" t="s">
        <v>97</v>
      </c>
      <c r="C269" s="15">
        <v>2019</v>
      </c>
      <c r="D269" s="89">
        <v>971303</v>
      </c>
      <c r="E269" s="29">
        <f t="shared" si="46"/>
        <v>14791.416243654792</v>
      </c>
      <c r="F269" s="89">
        <v>37986936</v>
      </c>
      <c r="G269" s="90">
        <v>2399615</v>
      </c>
      <c r="H269" s="91">
        <f t="shared" si="47"/>
        <v>39400456.583756343</v>
      </c>
      <c r="I269" s="91">
        <f t="shared" si="48"/>
        <v>2384823.5837563453</v>
      </c>
      <c r="J269" s="92">
        <f t="shared" si="50"/>
        <v>6.4427469976167787E-2</v>
      </c>
      <c r="K269" s="30">
        <f t="shared" si="51"/>
        <v>0</v>
      </c>
      <c r="L269" s="92">
        <f t="shared" si="52"/>
        <v>6.0527815932456437E-2</v>
      </c>
      <c r="M269" s="30">
        <f t="shared" si="53"/>
        <v>0</v>
      </c>
      <c r="N269" s="30">
        <f t="shared" si="49"/>
        <v>0</v>
      </c>
      <c r="O269" s="65"/>
      <c r="R269" s="65"/>
    </row>
    <row r="270" spans="1:18" x14ac:dyDescent="0.25">
      <c r="A270" s="15">
        <v>141</v>
      </c>
      <c r="B270" s="16" t="s">
        <v>102</v>
      </c>
      <c r="C270" s="15">
        <v>2019</v>
      </c>
      <c r="D270" s="89">
        <v>5267311</v>
      </c>
      <c r="E270" s="29">
        <f t="shared" si="46"/>
        <v>80212.857868020423</v>
      </c>
      <c r="F270" s="89">
        <v>22572002</v>
      </c>
      <c r="G270" s="90">
        <v>1144600</v>
      </c>
      <c r="H270" s="91">
        <f t="shared" si="47"/>
        <v>18369078.142131981</v>
      </c>
      <c r="I270" s="91">
        <f t="shared" si="48"/>
        <v>1064387.1421319796</v>
      </c>
      <c r="J270" s="92">
        <f t="shared" si="50"/>
        <v>6.1508589903857838E-2</v>
      </c>
      <c r="K270" s="30">
        <f t="shared" si="51"/>
        <v>0</v>
      </c>
      <c r="L270" s="92">
        <f t="shared" si="52"/>
        <v>5.7944505102336237E-2</v>
      </c>
      <c r="M270" s="30">
        <f t="shared" si="53"/>
        <v>0</v>
      </c>
      <c r="N270" s="30">
        <f t="shared" si="49"/>
        <v>0</v>
      </c>
      <c r="O270" s="65"/>
      <c r="R270" s="65"/>
    </row>
    <row r="271" spans="1:18" x14ac:dyDescent="0.25">
      <c r="A271" s="15">
        <v>142</v>
      </c>
      <c r="B271" s="16" t="s">
        <v>11</v>
      </c>
      <c r="C271" s="15">
        <v>2019</v>
      </c>
      <c r="D271" s="89">
        <v>1141078</v>
      </c>
      <c r="E271" s="29">
        <f t="shared" si="46"/>
        <v>17376.822335025296</v>
      </c>
      <c r="F271" s="89">
        <v>11782660</v>
      </c>
      <c r="G271" s="90">
        <v>209663</v>
      </c>
      <c r="H271" s="91">
        <f t="shared" si="47"/>
        <v>10833868.177664975</v>
      </c>
      <c r="I271" s="91">
        <f t="shared" si="48"/>
        <v>192286.1776649747</v>
      </c>
      <c r="J271" s="92">
        <f t="shared" si="50"/>
        <v>1.8069322556079979E-2</v>
      </c>
      <c r="K271" s="30">
        <f t="shared" si="51"/>
        <v>0</v>
      </c>
      <c r="L271" s="92">
        <f t="shared" si="52"/>
        <v>1.7748617069329911E-2</v>
      </c>
      <c r="M271" s="30">
        <f t="shared" si="53"/>
        <v>0</v>
      </c>
      <c r="N271" s="30">
        <f t="shared" si="49"/>
        <v>0</v>
      </c>
      <c r="O271" s="65"/>
      <c r="R271" s="65"/>
    </row>
    <row r="272" spans="1:18" x14ac:dyDescent="0.25">
      <c r="A272" s="15">
        <v>143</v>
      </c>
      <c r="B272" s="16" t="s">
        <v>79</v>
      </c>
      <c r="C272" s="15">
        <v>2019</v>
      </c>
      <c r="D272" s="89">
        <v>0</v>
      </c>
      <c r="E272" s="29">
        <f t="shared" si="46"/>
        <v>0</v>
      </c>
      <c r="F272" s="89">
        <v>25039993</v>
      </c>
      <c r="G272" s="90">
        <v>1187707</v>
      </c>
      <c r="H272" s="91">
        <f t="shared" si="47"/>
        <v>26227700</v>
      </c>
      <c r="I272" s="91">
        <f t="shared" si="48"/>
        <v>1187707</v>
      </c>
      <c r="J272" s="92">
        <f t="shared" si="50"/>
        <v>4.7432401438770373E-2</v>
      </c>
      <c r="K272" s="30">
        <f t="shared" si="51"/>
        <v>0</v>
      </c>
      <c r="L272" s="92">
        <f t="shared" si="52"/>
        <v>4.528445117185266E-2</v>
      </c>
      <c r="M272" s="30">
        <f t="shared" si="53"/>
        <v>0</v>
      </c>
      <c r="N272" s="30">
        <f t="shared" si="49"/>
        <v>0</v>
      </c>
      <c r="O272" s="65"/>
      <c r="R272" s="65"/>
    </row>
    <row r="273" spans="1:18" x14ac:dyDescent="0.25">
      <c r="A273" s="15">
        <v>144</v>
      </c>
      <c r="B273" s="16" t="s">
        <v>28</v>
      </c>
      <c r="C273" s="15">
        <v>2019</v>
      </c>
      <c r="D273" s="89">
        <v>4050380</v>
      </c>
      <c r="E273" s="29">
        <f t="shared" si="46"/>
        <v>61680.913705583662</v>
      </c>
      <c r="F273" s="89">
        <v>31887363</v>
      </c>
      <c r="G273" s="90">
        <v>1172807</v>
      </c>
      <c r="H273" s="91">
        <f t="shared" si="47"/>
        <v>28948109.086294416</v>
      </c>
      <c r="I273" s="91">
        <f t="shared" si="48"/>
        <v>1111126.0862944163</v>
      </c>
      <c r="J273" s="92">
        <f t="shared" si="50"/>
        <v>3.9915463766113463E-2</v>
      </c>
      <c r="K273" s="30">
        <f t="shared" si="51"/>
        <v>0</v>
      </c>
      <c r="L273" s="92">
        <f t="shared" si="52"/>
        <v>3.8383373607655875E-2</v>
      </c>
      <c r="M273" s="30">
        <f t="shared" si="53"/>
        <v>0</v>
      </c>
      <c r="N273" s="30">
        <f t="shared" si="49"/>
        <v>0</v>
      </c>
      <c r="O273" s="65"/>
      <c r="R273" s="65"/>
    </row>
    <row r="274" spans="1:18" x14ac:dyDescent="0.25">
      <c r="A274" s="15">
        <v>145</v>
      </c>
      <c r="B274" s="16" t="s">
        <v>81</v>
      </c>
      <c r="C274" s="15">
        <v>2019</v>
      </c>
      <c r="D274" s="89">
        <v>14892372</v>
      </c>
      <c r="E274" s="29">
        <f t="shared" si="46"/>
        <v>226787.3908629436</v>
      </c>
      <c r="F274" s="89">
        <v>44049220</v>
      </c>
      <c r="G274" s="90">
        <v>2023670</v>
      </c>
      <c r="H274" s="91">
        <f t="shared" si="47"/>
        <v>30953730.609137058</v>
      </c>
      <c r="I274" s="91">
        <f t="shared" si="48"/>
        <v>1796882.6091370564</v>
      </c>
      <c r="J274" s="92">
        <f t="shared" si="50"/>
        <v>6.1628150242339516E-2</v>
      </c>
      <c r="K274" s="30">
        <f t="shared" si="51"/>
        <v>0</v>
      </c>
      <c r="L274" s="92">
        <f t="shared" si="52"/>
        <v>5.8050599193579744E-2</v>
      </c>
      <c r="M274" s="30">
        <f t="shared" si="53"/>
        <v>0</v>
      </c>
      <c r="N274" s="30">
        <f t="shared" si="49"/>
        <v>0</v>
      </c>
      <c r="O274" s="65"/>
      <c r="R274" s="65"/>
    </row>
    <row r="275" spans="1:18" x14ac:dyDescent="0.25">
      <c r="A275" s="15">
        <v>146</v>
      </c>
      <c r="B275" s="16" t="s">
        <v>199</v>
      </c>
      <c r="C275" s="15">
        <v>2019</v>
      </c>
      <c r="D275" s="89">
        <v>748272</v>
      </c>
      <c r="E275" s="29">
        <f t="shared" si="46"/>
        <v>11395.005076142144</v>
      </c>
      <c r="F275" s="89">
        <v>8433387</v>
      </c>
      <c r="G275" s="90">
        <v>344500</v>
      </c>
      <c r="H275" s="91">
        <f t="shared" si="47"/>
        <v>8018219.994923858</v>
      </c>
      <c r="I275" s="91">
        <f t="shared" si="48"/>
        <v>333104.99492385786</v>
      </c>
      <c r="J275" s="92">
        <f t="shared" si="50"/>
        <v>4.334417831403406E-2</v>
      </c>
      <c r="K275" s="30">
        <f t="shared" si="51"/>
        <v>0</v>
      </c>
      <c r="L275" s="92">
        <f t="shared" si="52"/>
        <v>4.1543509049980991E-2</v>
      </c>
      <c r="M275" s="30">
        <f t="shared" si="53"/>
        <v>0</v>
      </c>
      <c r="N275" s="30">
        <f t="shared" si="49"/>
        <v>0</v>
      </c>
      <c r="O275" s="65"/>
      <c r="R275" s="65"/>
    </row>
    <row r="276" spans="1:18" x14ac:dyDescent="0.25">
      <c r="A276" s="15">
        <v>147</v>
      </c>
      <c r="B276" s="16" t="s">
        <v>189</v>
      </c>
      <c r="C276" s="15">
        <v>2019</v>
      </c>
      <c r="D276" s="89">
        <v>2842759</v>
      </c>
      <c r="E276" s="29">
        <f t="shared" si="46"/>
        <v>43290.746192893479</v>
      </c>
      <c r="F276" s="89">
        <v>11856398</v>
      </c>
      <c r="G276" s="90">
        <v>866268</v>
      </c>
      <c r="H276" s="91">
        <f t="shared" si="47"/>
        <v>9836616.253807107</v>
      </c>
      <c r="I276" s="91">
        <f t="shared" si="48"/>
        <v>822977.25380710652</v>
      </c>
      <c r="J276" s="92">
        <f t="shared" si="50"/>
        <v>9.130355162960338E-2</v>
      </c>
      <c r="K276" s="30">
        <f t="shared" si="51"/>
        <v>1</v>
      </c>
      <c r="L276" s="92">
        <f t="shared" si="52"/>
        <v>8.3664670103256913E-2</v>
      </c>
      <c r="M276" s="30">
        <f t="shared" si="53"/>
        <v>1</v>
      </c>
      <c r="N276" s="30">
        <f t="shared" si="49"/>
        <v>1</v>
      </c>
      <c r="O276" s="65"/>
      <c r="R276" s="65"/>
    </row>
    <row r="277" spans="1:18" x14ac:dyDescent="0.25">
      <c r="A277" s="15">
        <v>148</v>
      </c>
      <c r="B277" s="16" t="s">
        <v>35</v>
      </c>
      <c r="C277" s="15">
        <v>2019</v>
      </c>
      <c r="D277" s="89">
        <v>1776558</v>
      </c>
      <c r="E277" s="29">
        <f t="shared" si="46"/>
        <v>27054.182741116732</v>
      </c>
      <c r="F277" s="89">
        <v>20409261</v>
      </c>
      <c r="G277" s="90">
        <v>778040</v>
      </c>
      <c r="H277" s="91">
        <f t="shared" si="47"/>
        <v>19383688.817258883</v>
      </c>
      <c r="I277" s="91">
        <f t="shared" si="48"/>
        <v>750985.81725888327</v>
      </c>
      <c r="J277" s="92">
        <f t="shared" si="50"/>
        <v>4.0304716779894105E-2</v>
      </c>
      <c r="K277" s="30">
        <f t="shared" si="51"/>
        <v>0</v>
      </c>
      <c r="L277" s="92">
        <f t="shared" si="52"/>
        <v>3.8743183732408003E-2</v>
      </c>
      <c r="M277" s="30">
        <f t="shared" si="53"/>
        <v>0</v>
      </c>
      <c r="N277" s="30">
        <f t="shared" si="49"/>
        <v>0</v>
      </c>
      <c r="O277" s="65"/>
      <c r="R277" s="65"/>
    </row>
    <row r="278" spans="1:18" x14ac:dyDescent="0.25">
      <c r="A278" s="15">
        <v>149</v>
      </c>
      <c r="B278" s="16" t="s">
        <v>83</v>
      </c>
      <c r="C278" s="15">
        <v>2019</v>
      </c>
      <c r="D278" s="89">
        <v>166834</v>
      </c>
      <c r="E278" s="29">
        <f t="shared" si="46"/>
        <v>2540.6192893401021</v>
      </c>
      <c r="F278" s="89">
        <v>40860792</v>
      </c>
      <c r="G278" s="90">
        <v>901319</v>
      </c>
      <c r="H278" s="91">
        <f t="shared" si="47"/>
        <v>41592736.380710661</v>
      </c>
      <c r="I278" s="91">
        <f t="shared" si="48"/>
        <v>898778.3807106599</v>
      </c>
      <c r="J278" s="92">
        <f t="shared" si="50"/>
        <v>2.2086285652299045E-2</v>
      </c>
      <c r="K278" s="30">
        <f t="shared" si="51"/>
        <v>0</v>
      </c>
      <c r="L278" s="92">
        <f t="shared" si="52"/>
        <v>2.1609022606348248E-2</v>
      </c>
      <c r="M278" s="30">
        <f t="shared" si="53"/>
        <v>0</v>
      </c>
      <c r="N278" s="30">
        <f t="shared" si="49"/>
        <v>0</v>
      </c>
      <c r="O278" s="65"/>
      <c r="R278" s="65"/>
    </row>
    <row r="279" spans="1:18" x14ac:dyDescent="0.25">
      <c r="A279" s="15">
        <v>150</v>
      </c>
      <c r="B279" s="16" t="s">
        <v>31</v>
      </c>
      <c r="C279" s="15">
        <v>2019</v>
      </c>
      <c r="D279" s="89">
        <v>6653074</v>
      </c>
      <c r="E279" s="29">
        <f t="shared" si="46"/>
        <v>101315.84771573637</v>
      </c>
      <c r="F279" s="89">
        <v>27486304</v>
      </c>
      <c r="G279" s="90">
        <v>1275898</v>
      </c>
      <c r="H279" s="91">
        <f t="shared" si="47"/>
        <v>22007812.152284265</v>
      </c>
      <c r="I279" s="91">
        <f t="shared" si="48"/>
        <v>1174582.1522842636</v>
      </c>
      <c r="J279" s="92">
        <f t="shared" si="50"/>
        <v>5.6380222955550514E-2</v>
      </c>
      <c r="K279" s="30">
        <f t="shared" si="51"/>
        <v>0</v>
      </c>
      <c r="L279" s="92">
        <f t="shared" si="52"/>
        <v>5.3371145852967025E-2</v>
      </c>
      <c r="M279" s="30">
        <f t="shared" si="53"/>
        <v>0</v>
      </c>
      <c r="N279" s="30">
        <f t="shared" si="49"/>
        <v>0</v>
      </c>
      <c r="O279" s="65"/>
      <c r="R279" s="65"/>
    </row>
    <row r="280" spans="1:18" x14ac:dyDescent="0.25">
      <c r="A280" s="15">
        <v>151</v>
      </c>
      <c r="B280" s="16" t="s">
        <v>82</v>
      </c>
      <c r="C280" s="15">
        <v>2019</v>
      </c>
      <c r="D280" s="89">
        <v>219808</v>
      </c>
      <c r="E280" s="29">
        <f t="shared" si="46"/>
        <v>3347.3299492385704</v>
      </c>
      <c r="F280" s="89">
        <v>7290413</v>
      </c>
      <c r="G280" s="90">
        <v>271944</v>
      </c>
      <c r="H280" s="91">
        <f t="shared" si="47"/>
        <v>7339201.6700507617</v>
      </c>
      <c r="I280" s="91">
        <f t="shared" si="48"/>
        <v>268596.67005076143</v>
      </c>
      <c r="J280" s="92">
        <f t="shared" si="50"/>
        <v>3.7987791716658115E-2</v>
      </c>
      <c r="K280" s="30">
        <f t="shared" si="51"/>
        <v>0</v>
      </c>
      <c r="L280" s="92">
        <f t="shared" si="52"/>
        <v>3.6597532282949742E-2</v>
      </c>
      <c r="M280" s="30">
        <f t="shared" si="53"/>
        <v>0</v>
      </c>
      <c r="N280" s="30">
        <f t="shared" si="49"/>
        <v>0</v>
      </c>
      <c r="O280" s="65"/>
      <c r="R280" s="65"/>
    </row>
    <row r="281" spans="1:18" x14ac:dyDescent="0.25">
      <c r="A281" s="15">
        <v>152</v>
      </c>
      <c r="B281" s="16" t="s">
        <v>76</v>
      </c>
      <c r="C281" s="15">
        <v>2019</v>
      </c>
      <c r="D281" s="89">
        <v>0</v>
      </c>
      <c r="E281" s="29">
        <f t="shared" si="46"/>
        <v>0</v>
      </c>
      <c r="F281" s="89">
        <v>1549151</v>
      </c>
      <c r="G281" s="90">
        <v>29421</v>
      </c>
      <c r="H281" s="91">
        <f t="shared" si="47"/>
        <v>1578572</v>
      </c>
      <c r="I281" s="91">
        <f t="shared" si="48"/>
        <v>29421</v>
      </c>
      <c r="J281" s="92">
        <f t="shared" si="50"/>
        <v>1.8991692869190932E-2</v>
      </c>
      <c r="K281" s="30">
        <f t="shared" si="51"/>
        <v>0</v>
      </c>
      <c r="L281" s="92">
        <f t="shared" si="52"/>
        <v>1.86377308098712E-2</v>
      </c>
      <c r="M281" s="30">
        <f t="shared" si="53"/>
        <v>0</v>
      </c>
      <c r="N281" s="30">
        <f t="shared" si="49"/>
        <v>0</v>
      </c>
      <c r="O281" s="65"/>
      <c r="R281" s="65"/>
    </row>
    <row r="282" spans="1:18" x14ac:dyDescent="0.25">
      <c r="A282" s="15">
        <v>155</v>
      </c>
      <c r="B282" s="16" t="s">
        <v>62</v>
      </c>
      <c r="C282" s="15">
        <v>2019</v>
      </c>
      <c r="D282" s="89">
        <v>9822599</v>
      </c>
      <c r="E282" s="29">
        <f t="shared" si="46"/>
        <v>149582.7258883249</v>
      </c>
      <c r="F282" s="89">
        <v>24228406</v>
      </c>
      <c r="G282" s="90">
        <v>781655</v>
      </c>
      <c r="H282" s="91">
        <f t="shared" si="47"/>
        <v>15037879.274111675</v>
      </c>
      <c r="I282" s="91">
        <f t="shared" si="48"/>
        <v>632072.2741116751</v>
      </c>
      <c r="J282" s="92">
        <f t="shared" si="50"/>
        <v>4.3876214231641106E-2</v>
      </c>
      <c r="K282" s="30">
        <f t="shared" si="51"/>
        <v>0</v>
      </c>
      <c r="L282" s="92">
        <f t="shared" si="52"/>
        <v>4.2032008808570061E-2</v>
      </c>
      <c r="M282" s="30">
        <f t="shared" si="53"/>
        <v>0</v>
      </c>
      <c r="N282" s="30">
        <f t="shared" si="49"/>
        <v>0</v>
      </c>
      <c r="O282" s="65"/>
      <c r="R282" s="65"/>
    </row>
    <row r="283" spans="1:18" x14ac:dyDescent="0.25">
      <c r="A283" s="15">
        <v>157</v>
      </c>
      <c r="B283" s="16" t="s">
        <v>56</v>
      </c>
      <c r="C283" s="15">
        <v>2019</v>
      </c>
      <c r="D283" s="89">
        <v>662242</v>
      </c>
      <c r="E283" s="29">
        <f t="shared" si="46"/>
        <v>10084.903553299489</v>
      </c>
      <c r="F283" s="89">
        <v>9857994</v>
      </c>
      <c r="G283" s="90">
        <v>707488</v>
      </c>
      <c r="H283" s="91">
        <f t="shared" si="47"/>
        <v>9893155.0964467004</v>
      </c>
      <c r="I283" s="91">
        <f t="shared" si="48"/>
        <v>697403.09644670051</v>
      </c>
      <c r="J283" s="92">
        <f t="shared" si="50"/>
        <v>7.5839702554690525E-2</v>
      </c>
      <c r="K283" s="30">
        <f t="shared" si="51"/>
        <v>1</v>
      </c>
      <c r="L283" s="92">
        <f t="shared" si="52"/>
        <v>7.0493496730601651E-2</v>
      </c>
      <c r="M283" s="30">
        <f t="shared" si="53"/>
        <v>1</v>
      </c>
      <c r="N283" s="30">
        <f t="shared" si="49"/>
        <v>0</v>
      </c>
      <c r="O283" s="65"/>
      <c r="R283" s="65"/>
    </row>
    <row r="284" spans="1:18" x14ac:dyDescent="0.25">
      <c r="A284" s="15">
        <v>159</v>
      </c>
      <c r="B284" s="16" t="s">
        <v>13</v>
      </c>
      <c r="C284" s="15">
        <v>2019</v>
      </c>
      <c r="D284" s="89">
        <v>1045857</v>
      </c>
      <c r="E284" s="29">
        <f t="shared" si="46"/>
        <v>15926.756345177768</v>
      </c>
      <c r="F284" s="89">
        <v>23029798</v>
      </c>
      <c r="G284" s="90">
        <v>1056557</v>
      </c>
      <c r="H284" s="91">
        <f t="shared" si="47"/>
        <v>23024571.243654821</v>
      </c>
      <c r="I284" s="91">
        <f t="shared" si="48"/>
        <v>1040630.2436548222</v>
      </c>
      <c r="J284" s="92">
        <f t="shared" si="50"/>
        <v>4.733592778723443E-2</v>
      </c>
      <c r="K284" s="30">
        <f t="shared" si="51"/>
        <v>0</v>
      </c>
      <c r="L284" s="92">
        <f t="shared" si="52"/>
        <v>4.5196509096411611E-2</v>
      </c>
      <c r="M284" s="30">
        <f t="shared" si="53"/>
        <v>0</v>
      </c>
      <c r="N284" s="30">
        <f t="shared" si="49"/>
        <v>0</v>
      </c>
      <c r="O284" s="65"/>
      <c r="R284" s="65"/>
    </row>
    <row r="285" spans="1:18" x14ac:dyDescent="0.25">
      <c r="A285" s="15">
        <v>161</v>
      </c>
      <c r="B285" s="16" t="s">
        <v>85</v>
      </c>
      <c r="C285" s="15">
        <v>2019</v>
      </c>
      <c r="D285" s="89">
        <v>4658326</v>
      </c>
      <c r="E285" s="29">
        <f t="shared" si="46"/>
        <v>70938.97461928986</v>
      </c>
      <c r="F285" s="89">
        <v>88269984</v>
      </c>
      <c r="G285" s="90">
        <v>2179122</v>
      </c>
      <c r="H285" s="91">
        <f t="shared" si="47"/>
        <v>85719841.025380716</v>
      </c>
      <c r="I285" s="91">
        <f t="shared" si="48"/>
        <v>2108183.0253807101</v>
      </c>
      <c r="J285" s="92">
        <f t="shared" si="50"/>
        <v>2.5213984219529653E-2</v>
      </c>
      <c r="K285" s="30">
        <f t="shared" si="51"/>
        <v>0</v>
      </c>
      <c r="L285" s="92">
        <f t="shared" si="52"/>
        <v>2.459387465215317E-2</v>
      </c>
      <c r="M285" s="30">
        <f t="shared" si="53"/>
        <v>0</v>
      </c>
      <c r="N285" s="30">
        <f t="shared" si="49"/>
        <v>0</v>
      </c>
      <c r="O285" s="65"/>
      <c r="R285" s="65"/>
    </row>
    <row r="286" spans="1:18" x14ac:dyDescent="0.25">
      <c r="A286" s="15">
        <v>163</v>
      </c>
      <c r="B286" s="16" t="s">
        <v>50</v>
      </c>
      <c r="C286" s="15">
        <v>2019</v>
      </c>
      <c r="D286" s="89">
        <v>495281</v>
      </c>
      <c r="E286" s="29">
        <f t="shared" si="46"/>
        <v>7542.3502538070898</v>
      </c>
      <c r="F286" s="89">
        <v>5199205</v>
      </c>
      <c r="G286" s="90">
        <v>326578</v>
      </c>
      <c r="H286" s="91">
        <f t="shared" si="47"/>
        <v>5022959.6497461926</v>
      </c>
      <c r="I286" s="91">
        <f t="shared" si="48"/>
        <v>319035.64974619291</v>
      </c>
      <c r="J286" s="92">
        <f t="shared" si="50"/>
        <v>6.7823300237459819E-2</v>
      </c>
      <c r="K286" s="30">
        <f t="shared" si="51"/>
        <v>1</v>
      </c>
      <c r="L286" s="92">
        <f t="shared" si="52"/>
        <v>6.3515471354087749E-2</v>
      </c>
      <c r="M286" s="30">
        <f t="shared" si="53"/>
        <v>0</v>
      </c>
      <c r="N286" s="30">
        <f t="shared" si="49"/>
        <v>0</v>
      </c>
      <c r="O286" s="65"/>
      <c r="R286" s="65"/>
    </row>
    <row r="287" spans="1:18" x14ac:dyDescent="0.25">
      <c r="A287" s="15">
        <v>164</v>
      </c>
      <c r="B287" s="16" t="s">
        <v>41</v>
      </c>
      <c r="C287" s="15">
        <v>2019</v>
      </c>
      <c r="D287" s="89">
        <v>7664400</v>
      </c>
      <c r="E287" s="29">
        <f t="shared" si="46"/>
        <v>116716.75126903597</v>
      </c>
      <c r="F287" s="89">
        <v>25160461</v>
      </c>
      <c r="G287" s="90">
        <v>566005</v>
      </c>
      <c r="H287" s="91">
        <f t="shared" si="47"/>
        <v>17945349.248730965</v>
      </c>
      <c r="I287" s="91">
        <f t="shared" si="48"/>
        <v>449288.24873096403</v>
      </c>
      <c r="J287" s="92">
        <f t="shared" si="50"/>
        <v>2.5679394278001432E-2</v>
      </c>
      <c r="K287" s="30">
        <f t="shared" si="51"/>
        <v>0</v>
      </c>
      <c r="L287" s="92">
        <f t="shared" si="52"/>
        <v>2.5036472821097989E-2</v>
      </c>
      <c r="M287" s="30">
        <f t="shared" si="53"/>
        <v>0</v>
      </c>
      <c r="N287" s="30">
        <f t="shared" si="49"/>
        <v>0</v>
      </c>
      <c r="O287" s="65"/>
      <c r="R287" s="65"/>
    </row>
    <row r="288" spans="1:18" x14ac:dyDescent="0.25">
      <c r="A288" s="15">
        <v>166</v>
      </c>
      <c r="B288" s="16" t="s">
        <v>87</v>
      </c>
      <c r="C288" s="15">
        <v>2019</v>
      </c>
      <c r="D288" s="89">
        <v>8787530</v>
      </c>
      <c r="E288" s="29">
        <f t="shared" si="46"/>
        <v>133820.25380710699</v>
      </c>
      <c r="F288" s="89">
        <v>29814590</v>
      </c>
      <c r="G288" s="90">
        <v>553481</v>
      </c>
      <c r="H288" s="91">
        <f t="shared" si="47"/>
        <v>21446720.746192895</v>
      </c>
      <c r="I288" s="91">
        <f t="shared" si="48"/>
        <v>419660.74619289301</v>
      </c>
      <c r="J288" s="92">
        <f t="shared" si="50"/>
        <v>1.9958127583832121E-2</v>
      </c>
      <c r="K288" s="30">
        <f t="shared" si="51"/>
        <v>0</v>
      </c>
      <c r="L288" s="92">
        <f t="shared" si="52"/>
        <v>1.9567595025798475E-2</v>
      </c>
      <c r="M288" s="30">
        <f t="shared" si="53"/>
        <v>0</v>
      </c>
      <c r="N288" s="30">
        <f t="shared" si="49"/>
        <v>0</v>
      </c>
      <c r="O288" s="65"/>
      <c r="R288" s="65"/>
    </row>
    <row r="289" spans="1:18" x14ac:dyDescent="0.25">
      <c r="A289" s="15">
        <v>167</v>
      </c>
      <c r="B289" s="16" t="s">
        <v>89</v>
      </c>
      <c r="C289" s="15">
        <v>2019</v>
      </c>
      <c r="D289" s="89">
        <v>0</v>
      </c>
      <c r="E289" s="29">
        <f t="shared" si="46"/>
        <v>0</v>
      </c>
      <c r="F289" s="89">
        <v>784218</v>
      </c>
      <c r="G289" s="90">
        <v>12130</v>
      </c>
      <c r="H289" s="91">
        <f t="shared" si="47"/>
        <v>796348</v>
      </c>
      <c r="I289" s="91">
        <f t="shared" si="48"/>
        <v>12130</v>
      </c>
      <c r="J289" s="92">
        <f t="shared" si="50"/>
        <v>1.5467637825196565E-2</v>
      </c>
      <c r="K289" s="30">
        <f t="shared" si="51"/>
        <v>0</v>
      </c>
      <c r="L289" s="92">
        <f t="shared" si="52"/>
        <v>1.5232034236288657E-2</v>
      </c>
      <c r="M289" s="30">
        <f t="shared" si="53"/>
        <v>0</v>
      </c>
      <c r="N289" s="30">
        <f t="shared" si="49"/>
        <v>0</v>
      </c>
      <c r="O289" s="65"/>
      <c r="R289" s="65"/>
    </row>
    <row r="290" spans="1:18" x14ac:dyDescent="0.25">
      <c r="A290" s="15">
        <v>170</v>
      </c>
      <c r="B290" s="16" t="s">
        <v>5</v>
      </c>
      <c r="C290" s="15">
        <v>2019</v>
      </c>
      <c r="D290" s="89">
        <v>155201</v>
      </c>
      <c r="E290" s="29">
        <f t="shared" si="46"/>
        <v>2363.4670050761488</v>
      </c>
      <c r="F290" s="89">
        <v>19938768</v>
      </c>
      <c r="G290" s="90">
        <v>985667</v>
      </c>
      <c r="H290" s="91">
        <f t="shared" si="47"/>
        <v>20766870.532994922</v>
      </c>
      <c r="I290" s="91">
        <f t="shared" si="48"/>
        <v>983303.53299492388</v>
      </c>
      <c r="J290" s="92">
        <f t="shared" si="50"/>
        <v>4.9703045613307441E-2</v>
      </c>
      <c r="K290" s="30">
        <f t="shared" si="51"/>
        <v>0</v>
      </c>
      <c r="L290" s="92">
        <f t="shared" si="52"/>
        <v>4.7349625040163212E-2</v>
      </c>
      <c r="M290" s="30">
        <f t="shared" si="53"/>
        <v>0</v>
      </c>
      <c r="N290" s="30">
        <f t="shared" si="49"/>
        <v>0</v>
      </c>
      <c r="O290" s="65"/>
      <c r="R290" s="65"/>
    </row>
    <row r="291" spans="1:18" x14ac:dyDescent="0.25">
      <c r="A291" s="15">
        <v>175</v>
      </c>
      <c r="B291" s="16" t="s">
        <v>14</v>
      </c>
      <c r="C291" s="15">
        <v>2019</v>
      </c>
      <c r="D291" s="89">
        <v>0</v>
      </c>
      <c r="E291" s="29">
        <f t="shared" si="46"/>
        <v>0</v>
      </c>
      <c r="F291" s="89">
        <v>10369218</v>
      </c>
      <c r="G291" s="90">
        <v>41231</v>
      </c>
      <c r="H291" s="91">
        <f t="shared" si="47"/>
        <v>10410449</v>
      </c>
      <c r="I291" s="91">
        <f t="shared" si="48"/>
        <v>41231</v>
      </c>
      <c r="J291" s="92">
        <f t="shared" si="50"/>
        <v>3.9762882794054481E-3</v>
      </c>
      <c r="K291" s="30">
        <f t="shared" si="51"/>
        <v>0</v>
      </c>
      <c r="L291" s="92">
        <f t="shared" si="52"/>
        <v>3.9605400305020464E-3</v>
      </c>
      <c r="M291" s="30">
        <f t="shared" si="53"/>
        <v>0</v>
      </c>
      <c r="N291" s="30">
        <f t="shared" si="49"/>
        <v>0</v>
      </c>
      <c r="O291" s="65"/>
      <c r="R291" s="65"/>
    </row>
    <row r="292" spans="1:18" x14ac:dyDescent="0.25">
      <c r="A292" s="15">
        <v>176</v>
      </c>
      <c r="B292" s="16" t="s">
        <v>190</v>
      </c>
      <c r="C292" s="15">
        <v>2019</v>
      </c>
      <c r="D292" s="89">
        <v>8224897</v>
      </c>
      <c r="E292" s="29">
        <f t="shared" si="46"/>
        <v>125252.23857867997</v>
      </c>
      <c r="F292" s="89">
        <v>16968920</v>
      </c>
      <c r="G292" s="90">
        <v>849334</v>
      </c>
      <c r="H292" s="91">
        <f t="shared" si="47"/>
        <v>9468104.7614213191</v>
      </c>
      <c r="I292" s="91">
        <f t="shared" si="48"/>
        <v>724081.76142132003</v>
      </c>
      <c r="J292" s="92">
        <f t="shared" si="50"/>
        <v>8.2808766790906208E-2</v>
      </c>
      <c r="K292" s="30">
        <f t="shared" si="51"/>
        <v>1</v>
      </c>
      <c r="L292" s="92">
        <f t="shared" si="52"/>
        <v>7.6475892448049268E-2</v>
      </c>
      <c r="M292" s="30">
        <f t="shared" si="53"/>
        <v>1</v>
      </c>
      <c r="N292" s="30">
        <f t="shared" si="49"/>
        <v>1</v>
      </c>
      <c r="O292" s="65"/>
      <c r="R292" s="65"/>
    </row>
    <row r="293" spans="1:18" x14ac:dyDescent="0.25">
      <c r="A293" s="15">
        <v>177</v>
      </c>
      <c r="B293" s="16" t="s">
        <v>40</v>
      </c>
      <c r="C293" s="15">
        <v>2019</v>
      </c>
      <c r="D293" s="89">
        <v>5476692</v>
      </c>
      <c r="E293" s="29">
        <f t="shared" si="46"/>
        <v>83401.401015228592</v>
      </c>
      <c r="F293" s="89">
        <v>37596065</v>
      </c>
      <c r="G293" s="90">
        <v>1885391</v>
      </c>
      <c r="H293" s="91">
        <f t="shared" si="47"/>
        <v>33921362.59898477</v>
      </c>
      <c r="I293" s="91">
        <f t="shared" si="48"/>
        <v>1801989.5989847714</v>
      </c>
      <c r="J293" s="92">
        <f t="shared" si="50"/>
        <v>5.6102888402733496E-2</v>
      </c>
      <c r="K293" s="30">
        <f t="shared" si="51"/>
        <v>0</v>
      </c>
      <c r="L293" s="92">
        <f t="shared" si="52"/>
        <v>5.3122559382054513E-2</v>
      </c>
      <c r="M293" s="30">
        <f t="shared" si="53"/>
        <v>0</v>
      </c>
      <c r="N293" s="30">
        <f t="shared" si="49"/>
        <v>0</v>
      </c>
      <c r="O293" s="65"/>
      <c r="R293" s="65"/>
    </row>
    <row r="294" spans="1:18" x14ac:dyDescent="0.25">
      <c r="A294" s="15">
        <v>178</v>
      </c>
      <c r="B294" s="16" t="s">
        <v>46</v>
      </c>
      <c r="C294" s="15">
        <v>2019</v>
      </c>
      <c r="D294" s="89">
        <v>483571</v>
      </c>
      <c r="E294" s="29">
        <f t="shared" si="46"/>
        <v>7364.0253807106637</v>
      </c>
      <c r="F294" s="89">
        <v>4554566</v>
      </c>
      <c r="G294" s="90">
        <v>283511</v>
      </c>
      <c r="H294" s="91">
        <f t="shared" si="47"/>
        <v>4347141.9746192889</v>
      </c>
      <c r="I294" s="91">
        <f t="shared" si="48"/>
        <v>276146.97461928934</v>
      </c>
      <c r="J294" s="92">
        <f t="shared" si="50"/>
        <v>6.7832796311292298E-2</v>
      </c>
      <c r="K294" s="30">
        <f t="shared" si="51"/>
        <v>1</v>
      </c>
      <c r="L294" s="92">
        <f t="shared" si="52"/>
        <v>6.3523799367853295E-2</v>
      </c>
      <c r="M294" s="30">
        <f t="shared" si="53"/>
        <v>0</v>
      </c>
      <c r="N294" s="30">
        <f t="shared" si="49"/>
        <v>0</v>
      </c>
      <c r="O294" s="65"/>
      <c r="R294" s="65"/>
    </row>
    <row r="295" spans="1:18" x14ac:dyDescent="0.25">
      <c r="A295" s="15">
        <v>179</v>
      </c>
      <c r="B295" s="16" t="s">
        <v>48</v>
      </c>
      <c r="C295" s="15">
        <v>2019</v>
      </c>
      <c r="D295" s="89">
        <v>0</v>
      </c>
      <c r="E295" s="29">
        <f t="shared" si="46"/>
        <v>0</v>
      </c>
      <c r="F295" s="89">
        <v>4978470</v>
      </c>
      <c r="G295" s="90">
        <v>205404</v>
      </c>
      <c r="H295" s="91">
        <f t="shared" si="47"/>
        <v>5183874</v>
      </c>
      <c r="I295" s="91">
        <f t="shared" si="48"/>
        <v>205404</v>
      </c>
      <c r="J295" s="92">
        <f t="shared" si="50"/>
        <v>4.1258458924127293E-2</v>
      </c>
      <c r="K295" s="30">
        <f t="shared" si="51"/>
        <v>0</v>
      </c>
      <c r="L295" s="92">
        <f t="shared" si="52"/>
        <v>3.962364825996928E-2</v>
      </c>
      <c r="M295" s="30">
        <f t="shared" si="53"/>
        <v>0</v>
      </c>
      <c r="N295" s="30">
        <f t="shared" si="49"/>
        <v>0</v>
      </c>
      <c r="O295" s="65"/>
      <c r="R295" s="65"/>
    </row>
    <row r="296" spans="1:18" x14ac:dyDescent="0.25">
      <c r="A296" s="15">
        <v>181</v>
      </c>
      <c r="B296" s="16" t="s">
        <v>78</v>
      </c>
      <c r="C296" s="15">
        <v>2019</v>
      </c>
      <c r="D296" s="89">
        <v>39322</v>
      </c>
      <c r="E296" s="29">
        <f t="shared" si="46"/>
        <v>598.81218274111598</v>
      </c>
      <c r="F296" s="89">
        <v>806438</v>
      </c>
      <c r="G296" s="90">
        <v>41852</v>
      </c>
      <c r="H296" s="91">
        <f t="shared" si="47"/>
        <v>808369.18781725888</v>
      </c>
      <c r="I296" s="91">
        <f t="shared" si="48"/>
        <v>41253.187817258884</v>
      </c>
      <c r="J296" s="92">
        <f t="shared" si="50"/>
        <v>5.3776987857454266E-2</v>
      </c>
      <c r="K296" s="30">
        <f t="shared" si="51"/>
        <v>0</v>
      </c>
      <c r="L296" s="92">
        <f t="shared" si="52"/>
        <v>5.1032607920954848E-2</v>
      </c>
      <c r="M296" s="30">
        <f t="shared" si="53"/>
        <v>0</v>
      </c>
      <c r="N296" s="30">
        <f t="shared" si="49"/>
        <v>0</v>
      </c>
      <c r="O296" s="65"/>
      <c r="R296" s="65"/>
    </row>
    <row r="297" spans="1:18" x14ac:dyDescent="0.25">
      <c r="A297" s="15">
        <v>187</v>
      </c>
      <c r="B297" s="16" t="s">
        <v>103</v>
      </c>
      <c r="C297" s="15">
        <v>2019</v>
      </c>
      <c r="D297" s="89">
        <v>2942248</v>
      </c>
      <c r="E297" s="29">
        <f t="shared" si="46"/>
        <v>44805.807106599212</v>
      </c>
      <c r="F297" s="89">
        <v>11958236</v>
      </c>
      <c r="G297" s="90">
        <v>453401</v>
      </c>
      <c r="H297" s="91">
        <f t="shared" si="47"/>
        <v>9424583.1928934008</v>
      </c>
      <c r="I297" s="91">
        <f t="shared" si="48"/>
        <v>408595.19289340079</v>
      </c>
      <c r="J297" s="92">
        <f t="shared" si="50"/>
        <v>4.5318959263632649E-2</v>
      </c>
      <c r="K297" s="30">
        <f t="shared" si="51"/>
        <v>0</v>
      </c>
      <c r="L297" s="92">
        <f t="shared" si="52"/>
        <v>4.3354192385027877E-2</v>
      </c>
      <c r="M297" s="30">
        <f t="shared" si="53"/>
        <v>0</v>
      </c>
      <c r="N297" s="30">
        <f t="shared" si="49"/>
        <v>0</v>
      </c>
      <c r="O297" s="65"/>
      <c r="R297" s="65"/>
    </row>
    <row r="298" spans="1:18" x14ac:dyDescent="0.25">
      <c r="A298" s="15">
        <v>188</v>
      </c>
      <c r="B298" s="16" t="s">
        <v>7</v>
      </c>
      <c r="C298" s="15">
        <v>2019</v>
      </c>
      <c r="D298" s="89">
        <v>33678</v>
      </c>
      <c r="E298" s="29">
        <f t="shared" si="46"/>
        <v>512.86294416243618</v>
      </c>
      <c r="F298" s="89">
        <v>20091071</v>
      </c>
      <c r="G298" s="90">
        <v>262644</v>
      </c>
      <c r="H298" s="91">
        <f t="shared" si="47"/>
        <v>20319524.137055837</v>
      </c>
      <c r="I298" s="91">
        <f t="shared" si="48"/>
        <v>262131.13705583755</v>
      </c>
      <c r="J298" s="92">
        <f t="shared" si="50"/>
        <v>1.3069053244149803E-2</v>
      </c>
      <c r="K298" s="30">
        <f t="shared" si="51"/>
        <v>0</v>
      </c>
      <c r="L298" s="92">
        <f t="shared" si="52"/>
        <v>1.2900456491389991E-2</v>
      </c>
      <c r="M298" s="30">
        <f t="shared" si="53"/>
        <v>0</v>
      </c>
      <c r="N298" s="30">
        <f t="shared" si="49"/>
        <v>0</v>
      </c>
      <c r="O298" s="65"/>
      <c r="R298" s="65"/>
    </row>
    <row r="299" spans="1:18" x14ac:dyDescent="0.25">
      <c r="A299" s="15">
        <v>192</v>
      </c>
      <c r="B299" s="16" t="s">
        <v>23</v>
      </c>
      <c r="C299" s="15">
        <v>2019</v>
      </c>
      <c r="D299" s="89">
        <v>644770</v>
      </c>
      <c r="E299" s="29">
        <f t="shared" si="46"/>
        <v>9818.8324873097008</v>
      </c>
      <c r="F299" s="89">
        <v>4919034</v>
      </c>
      <c r="G299" s="90">
        <v>143024</v>
      </c>
      <c r="H299" s="91">
        <f t="shared" si="47"/>
        <v>4407469.1675126906</v>
      </c>
      <c r="I299" s="91">
        <f t="shared" si="48"/>
        <v>133205.1675126903</v>
      </c>
      <c r="J299" s="92">
        <f t="shared" si="50"/>
        <v>3.116446890334577E-2</v>
      </c>
      <c r="K299" s="30">
        <f t="shared" si="51"/>
        <v>0</v>
      </c>
      <c r="L299" s="92">
        <f t="shared" si="52"/>
        <v>3.022259769723205E-2</v>
      </c>
      <c r="M299" s="30">
        <f t="shared" si="53"/>
        <v>0</v>
      </c>
      <c r="N299" s="30">
        <f t="shared" si="49"/>
        <v>0</v>
      </c>
      <c r="O299" s="65"/>
      <c r="R299" s="65"/>
    </row>
    <row r="300" spans="1:18" x14ac:dyDescent="0.25">
      <c r="A300" s="15">
        <v>193</v>
      </c>
      <c r="B300" s="16" t="s">
        <v>33</v>
      </c>
      <c r="C300" s="15">
        <v>2019</v>
      </c>
      <c r="D300" s="89">
        <v>6939451</v>
      </c>
      <c r="E300" s="29">
        <f t="shared" si="46"/>
        <v>105676.91878172569</v>
      </c>
      <c r="F300" s="89">
        <v>30819911</v>
      </c>
      <c r="G300" s="90">
        <v>744229</v>
      </c>
      <c r="H300" s="91">
        <f t="shared" si="47"/>
        <v>24519012.081218272</v>
      </c>
      <c r="I300" s="91">
        <f t="shared" si="48"/>
        <v>638552.08121827431</v>
      </c>
      <c r="J300" s="92">
        <f t="shared" si="50"/>
        <v>2.6739521819021672E-2</v>
      </c>
      <c r="K300" s="30">
        <f t="shared" si="51"/>
        <v>0</v>
      </c>
      <c r="L300" s="92">
        <f t="shared" si="52"/>
        <v>2.604314069029761E-2</v>
      </c>
      <c r="M300" s="30">
        <f t="shared" si="53"/>
        <v>0</v>
      </c>
      <c r="N300" s="30">
        <f t="shared" si="49"/>
        <v>0</v>
      </c>
      <c r="O300" s="65"/>
      <c r="R300" s="65"/>
    </row>
    <row r="301" spans="1:18" x14ac:dyDescent="0.25">
      <c r="A301" s="15">
        <v>194</v>
      </c>
      <c r="B301" s="16" t="s">
        <v>68</v>
      </c>
      <c r="C301" s="15">
        <v>2019</v>
      </c>
      <c r="D301" s="89">
        <v>2671369</v>
      </c>
      <c r="E301" s="29">
        <f t="shared" si="46"/>
        <v>40680.746192893479</v>
      </c>
      <c r="F301" s="89">
        <v>13688378</v>
      </c>
      <c r="G301" s="90">
        <v>308572</v>
      </c>
      <c r="H301" s="91">
        <f t="shared" si="47"/>
        <v>11284900.253807107</v>
      </c>
      <c r="I301" s="91">
        <f t="shared" si="48"/>
        <v>267891.25380710652</v>
      </c>
      <c r="J301" s="92">
        <f t="shared" si="50"/>
        <v>2.4316150945061996E-2</v>
      </c>
      <c r="K301" s="30">
        <f t="shared" si="51"/>
        <v>0</v>
      </c>
      <c r="L301" s="92">
        <f t="shared" si="52"/>
        <v>2.3738911978130241E-2</v>
      </c>
      <c r="M301" s="30">
        <f t="shared" si="53"/>
        <v>0</v>
      </c>
      <c r="N301" s="30">
        <f t="shared" si="49"/>
        <v>0</v>
      </c>
      <c r="O301" s="65"/>
      <c r="R301" s="65"/>
    </row>
    <row r="302" spans="1:18" x14ac:dyDescent="0.25">
      <c r="A302" s="15">
        <v>195</v>
      </c>
      <c r="B302" s="16" t="s">
        <v>54</v>
      </c>
      <c r="C302" s="15">
        <v>2019</v>
      </c>
      <c r="D302" s="89">
        <v>3313291</v>
      </c>
      <c r="E302" s="29">
        <f t="shared" si="46"/>
        <v>50456.208121827338</v>
      </c>
      <c r="F302" s="89">
        <v>14071608</v>
      </c>
      <c r="G302" s="90">
        <v>409361</v>
      </c>
      <c r="H302" s="91">
        <f t="shared" si="47"/>
        <v>11117221.791878173</v>
      </c>
      <c r="I302" s="91">
        <f t="shared" si="48"/>
        <v>358904.79187817266</v>
      </c>
      <c r="J302" s="92">
        <f t="shared" si="50"/>
        <v>3.3360681961516161E-2</v>
      </c>
      <c r="K302" s="30">
        <f t="shared" si="51"/>
        <v>0</v>
      </c>
      <c r="L302" s="92">
        <f t="shared" si="52"/>
        <v>3.228367649733993E-2</v>
      </c>
      <c r="M302" s="30">
        <f t="shared" si="53"/>
        <v>0</v>
      </c>
      <c r="N302" s="30">
        <f t="shared" si="49"/>
        <v>0</v>
      </c>
      <c r="O302" s="65"/>
      <c r="R302" s="65"/>
    </row>
    <row r="303" spans="1:18" x14ac:dyDescent="0.25">
      <c r="A303" s="15">
        <v>281</v>
      </c>
      <c r="B303" s="16" t="s">
        <v>90</v>
      </c>
      <c r="C303" s="15">
        <v>2019</v>
      </c>
      <c r="D303" s="89">
        <v>5295756</v>
      </c>
      <c r="E303" s="29">
        <f t="shared" si="46"/>
        <v>80646.030456853099</v>
      </c>
      <c r="F303" s="89">
        <v>19472928</v>
      </c>
      <c r="G303" s="90">
        <v>92105</v>
      </c>
      <c r="H303" s="91">
        <f t="shared" si="47"/>
        <v>14188630.969543148</v>
      </c>
      <c r="I303" s="91">
        <f t="shared" si="48"/>
        <v>11458.969543146901</v>
      </c>
      <c r="J303" s="92">
        <f t="shared" si="50"/>
        <v>8.0826906403808183E-4</v>
      </c>
      <c r="K303" s="30">
        <f t="shared" si="51"/>
        <v>0</v>
      </c>
      <c r="L303" s="92">
        <f t="shared" si="52"/>
        <v>8.0761629277302028E-4</v>
      </c>
      <c r="M303" s="30">
        <f t="shared" si="53"/>
        <v>0</v>
      </c>
      <c r="N303" s="30">
        <f t="shared" si="49"/>
        <v>0</v>
      </c>
      <c r="O303" s="65"/>
      <c r="R303" s="65"/>
    </row>
    <row r="304" spans="1:18" x14ac:dyDescent="0.25">
      <c r="A304" s="15">
        <v>288</v>
      </c>
      <c r="B304" s="16" t="s">
        <v>20</v>
      </c>
      <c r="C304" s="15">
        <v>2019</v>
      </c>
      <c r="D304" s="89">
        <v>378306</v>
      </c>
      <c r="E304" s="29">
        <f t="shared" si="46"/>
        <v>5761.0050761421444</v>
      </c>
      <c r="F304" s="89">
        <v>2065706</v>
      </c>
      <c r="G304" s="90">
        <v>139903</v>
      </c>
      <c r="H304" s="91">
        <f t="shared" si="47"/>
        <v>1821541.994923858</v>
      </c>
      <c r="I304" s="91">
        <f t="shared" si="48"/>
        <v>134141.99492385786</v>
      </c>
      <c r="J304" s="92">
        <f t="shared" si="50"/>
        <v>7.9496263437156489E-2</v>
      </c>
      <c r="K304" s="30">
        <f t="shared" si="51"/>
        <v>1</v>
      </c>
      <c r="L304" s="92">
        <f t="shared" si="52"/>
        <v>7.3641999634197347E-2</v>
      </c>
      <c r="M304" s="30">
        <f t="shared" si="53"/>
        <v>1</v>
      </c>
      <c r="N304" s="30">
        <f t="shared" si="49"/>
        <v>1</v>
      </c>
      <c r="O304" s="65"/>
      <c r="R304" s="65"/>
    </row>
    <row r="305" spans="1:18" x14ac:dyDescent="0.25">
      <c r="A305" s="15">
        <v>290</v>
      </c>
      <c r="B305" s="16" t="s">
        <v>86</v>
      </c>
      <c r="C305" s="15">
        <v>2019</v>
      </c>
      <c r="D305" s="89">
        <v>53263</v>
      </c>
      <c r="E305" s="29">
        <f t="shared" si="46"/>
        <v>811.11167512690736</v>
      </c>
      <c r="F305" s="89">
        <v>1210980</v>
      </c>
      <c r="G305" s="90">
        <v>45285</v>
      </c>
      <c r="H305" s="91">
        <f t="shared" si="47"/>
        <v>1202190.8883248731</v>
      </c>
      <c r="I305" s="91">
        <f t="shared" si="48"/>
        <v>44473.888324873093</v>
      </c>
      <c r="J305" s="92">
        <f t="shared" si="50"/>
        <v>3.8415163917324434E-2</v>
      </c>
      <c r="K305" s="30">
        <f t="shared" si="51"/>
        <v>0</v>
      </c>
      <c r="L305" s="92">
        <f t="shared" si="52"/>
        <v>3.6994032109861345E-2</v>
      </c>
      <c r="M305" s="30">
        <f t="shared" si="53"/>
        <v>0</v>
      </c>
      <c r="N305" s="30">
        <f t="shared" si="49"/>
        <v>0</v>
      </c>
      <c r="O305" s="65"/>
      <c r="R305" s="65"/>
    </row>
    <row r="306" spans="1:18" x14ac:dyDescent="0.25">
      <c r="A306" s="15">
        <v>309</v>
      </c>
      <c r="B306" s="16" t="s">
        <v>98</v>
      </c>
      <c r="C306" s="15">
        <v>2019</v>
      </c>
      <c r="D306" s="89">
        <v>1477881</v>
      </c>
      <c r="E306" s="29">
        <f t="shared" si="46"/>
        <v>22505.802030456951</v>
      </c>
      <c r="F306" s="89">
        <v>24692613</v>
      </c>
      <c r="G306" s="90">
        <v>1456282</v>
      </c>
      <c r="H306" s="91">
        <f t="shared" si="47"/>
        <v>24648508.197969545</v>
      </c>
      <c r="I306" s="91">
        <f t="shared" si="48"/>
        <v>1433776.197969543</v>
      </c>
      <c r="J306" s="92">
        <f t="shared" si="50"/>
        <v>6.1761479648765404E-2</v>
      </c>
      <c r="K306" s="30">
        <f t="shared" si="51"/>
        <v>0</v>
      </c>
      <c r="L306" s="92">
        <f t="shared" si="52"/>
        <v>5.8168883343927988E-2</v>
      </c>
      <c r="M306" s="30">
        <f t="shared" si="53"/>
        <v>0</v>
      </c>
      <c r="N306" s="30">
        <f t="shared" si="49"/>
        <v>0</v>
      </c>
      <c r="O306" s="65"/>
      <c r="R306" s="65"/>
    </row>
    <row r="307" spans="1:18" x14ac:dyDescent="0.25">
      <c r="A307" s="15">
        <v>315</v>
      </c>
      <c r="B307" s="16" t="s">
        <v>39</v>
      </c>
      <c r="C307" s="15">
        <v>2019</v>
      </c>
      <c r="D307" s="89">
        <v>1815085</v>
      </c>
      <c r="E307" s="29">
        <f t="shared" si="46"/>
        <v>27640.888324873056</v>
      </c>
      <c r="F307" s="89">
        <v>20823188</v>
      </c>
      <c r="G307" s="90">
        <v>581459</v>
      </c>
      <c r="H307" s="91">
        <f t="shared" si="47"/>
        <v>19561921.111675128</v>
      </c>
      <c r="I307" s="91">
        <f t="shared" si="48"/>
        <v>553818.11167512694</v>
      </c>
      <c r="J307" s="92">
        <f t="shared" si="50"/>
        <v>2.9135895974213046E-2</v>
      </c>
      <c r="K307" s="30">
        <f t="shared" si="51"/>
        <v>0</v>
      </c>
      <c r="L307" s="92">
        <f t="shared" si="52"/>
        <v>2.8311028784621366E-2</v>
      </c>
      <c r="M307" s="30">
        <f t="shared" si="53"/>
        <v>0</v>
      </c>
      <c r="N307" s="30">
        <f t="shared" si="49"/>
        <v>0</v>
      </c>
      <c r="O307" s="65"/>
      <c r="R307" s="65"/>
    </row>
    <row r="308" spans="1:18" x14ac:dyDescent="0.25">
      <c r="A308" s="15">
        <v>403</v>
      </c>
      <c r="B308" s="16" t="s">
        <v>9</v>
      </c>
      <c r="C308" s="15">
        <v>2019</v>
      </c>
      <c r="D308" s="89">
        <v>130588</v>
      </c>
      <c r="E308" s="29">
        <f t="shared" si="46"/>
        <v>1988.6497461928811</v>
      </c>
      <c r="F308" s="89">
        <v>1807339</v>
      </c>
      <c r="G308" s="90">
        <v>116865</v>
      </c>
      <c r="H308" s="91">
        <f t="shared" si="47"/>
        <v>1791627.3502538071</v>
      </c>
      <c r="I308" s="91">
        <f t="shared" si="48"/>
        <v>114876.35025380712</v>
      </c>
      <c r="J308" s="92">
        <f t="shared" si="50"/>
        <v>6.8511275826766832E-2</v>
      </c>
      <c r="K308" s="30">
        <f t="shared" si="51"/>
        <v>1</v>
      </c>
      <c r="L308" s="92">
        <f t="shared" si="52"/>
        <v>6.4118439717686493E-2</v>
      </c>
      <c r="M308" s="30">
        <f t="shared" si="53"/>
        <v>0</v>
      </c>
      <c r="N308" s="30">
        <f t="shared" si="49"/>
        <v>0</v>
      </c>
      <c r="O308" s="65"/>
      <c r="R308" s="65"/>
    </row>
    <row r="309" spans="1:18" x14ac:dyDescent="0.25">
      <c r="A309" s="15">
        <v>428</v>
      </c>
      <c r="B309" s="16" t="s">
        <v>17</v>
      </c>
      <c r="C309" s="15">
        <v>2019</v>
      </c>
      <c r="D309" s="89">
        <v>118</v>
      </c>
      <c r="E309" s="29">
        <f t="shared" si="46"/>
        <v>1.7969543147208071</v>
      </c>
      <c r="F309" s="89">
        <v>979280</v>
      </c>
      <c r="G309" s="90">
        <v>54395</v>
      </c>
      <c r="H309" s="91">
        <f t="shared" si="47"/>
        <v>1033555.2030456853</v>
      </c>
      <c r="I309" s="91">
        <f t="shared" si="48"/>
        <v>54393.203045685281</v>
      </c>
      <c r="J309" s="92">
        <f t="shared" si="50"/>
        <v>5.5550769990752584E-2</v>
      </c>
      <c r="K309" s="30">
        <f t="shared" si="51"/>
        <v>0</v>
      </c>
      <c r="L309" s="92">
        <f t="shared" si="52"/>
        <v>5.262728385034407E-2</v>
      </c>
      <c r="M309" s="30">
        <f t="shared" si="53"/>
        <v>0</v>
      </c>
      <c r="N309" s="30">
        <f t="shared" si="49"/>
        <v>0</v>
      </c>
      <c r="O309" s="65"/>
      <c r="R309" s="65"/>
    </row>
    <row r="310" spans="1:18" x14ac:dyDescent="0.25">
      <c r="A310" s="15">
        <v>432</v>
      </c>
      <c r="B310" s="16" t="s">
        <v>66</v>
      </c>
      <c r="C310" s="15">
        <v>2019</v>
      </c>
      <c r="D310" s="89">
        <v>98769</v>
      </c>
      <c r="E310" s="29">
        <f t="shared" si="46"/>
        <v>1504.0964467005106</v>
      </c>
      <c r="F310" s="89">
        <v>2053128</v>
      </c>
      <c r="G310" s="90">
        <v>212912</v>
      </c>
      <c r="H310" s="91">
        <f t="shared" si="47"/>
        <v>2165766.9035532996</v>
      </c>
      <c r="I310" s="91">
        <f t="shared" si="48"/>
        <v>211407.90355329949</v>
      </c>
      <c r="J310" s="92">
        <f t="shared" si="50"/>
        <v>0.10817250236691391</v>
      </c>
      <c r="K310" s="30">
        <f t="shared" si="51"/>
        <v>1</v>
      </c>
      <c r="L310" s="92">
        <f t="shared" si="52"/>
        <v>9.7613415001609721E-2</v>
      </c>
      <c r="M310" s="30">
        <f t="shared" si="53"/>
        <v>1</v>
      </c>
      <c r="N310" s="30">
        <f t="shared" si="49"/>
        <v>1</v>
      </c>
      <c r="O310" s="65"/>
      <c r="R310" s="65"/>
    </row>
    <row r="311" spans="1:18" x14ac:dyDescent="0.25">
      <c r="A311" s="15">
        <v>443</v>
      </c>
      <c r="B311" s="16" t="s">
        <v>6</v>
      </c>
      <c r="C311" s="15">
        <v>2019</v>
      </c>
      <c r="D311" s="89">
        <v>290802</v>
      </c>
      <c r="E311" s="29">
        <f t="shared" si="46"/>
        <v>4428.4568527918891</v>
      </c>
      <c r="F311" s="89">
        <v>36348102</v>
      </c>
      <c r="G311" s="90">
        <v>451735</v>
      </c>
      <c r="H311" s="91">
        <f t="shared" si="47"/>
        <v>36504606.543147206</v>
      </c>
      <c r="I311" s="91">
        <f t="shared" si="48"/>
        <v>447306.54314720811</v>
      </c>
      <c r="J311" s="92">
        <f t="shared" si="50"/>
        <v>1.2405436434430978E-2</v>
      </c>
      <c r="K311" s="30">
        <f t="shared" si="51"/>
        <v>0</v>
      </c>
      <c r="L311" s="92">
        <f t="shared" si="52"/>
        <v>1.2253427320700113E-2</v>
      </c>
      <c r="M311" s="30">
        <f t="shared" si="53"/>
        <v>0</v>
      </c>
      <c r="N311" s="30">
        <f t="shared" si="49"/>
        <v>0</v>
      </c>
      <c r="O311" s="65"/>
      <c r="R311" s="65"/>
    </row>
    <row r="312" spans="1:18" x14ac:dyDescent="0.25">
      <c r="A312" s="15">
        <v>454</v>
      </c>
      <c r="B312" s="16" t="s">
        <v>32</v>
      </c>
      <c r="C312" s="15">
        <v>2019</v>
      </c>
      <c r="D312" s="89">
        <v>6737598</v>
      </c>
      <c r="E312" s="29">
        <f t="shared" si="46"/>
        <v>102603.01522842608</v>
      </c>
      <c r="F312" s="89">
        <v>62764799</v>
      </c>
      <c r="G312" s="90">
        <v>1648807</v>
      </c>
      <c r="H312" s="91">
        <f t="shared" si="47"/>
        <v>57573404.984771572</v>
      </c>
      <c r="I312" s="91">
        <f t="shared" si="48"/>
        <v>1546203.9847715739</v>
      </c>
      <c r="J312" s="92">
        <f t="shared" si="50"/>
        <v>2.7597380507578345E-2</v>
      </c>
      <c r="K312" s="30">
        <f t="shared" si="51"/>
        <v>0</v>
      </c>
      <c r="L312" s="92">
        <f t="shared" si="52"/>
        <v>2.6856219207124398E-2</v>
      </c>
      <c r="M312" s="30">
        <f t="shared" si="53"/>
        <v>0</v>
      </c>
      <c r="N312" s="30">
        <f t="shared" si="49"/>
        <v>0</v>
      </c>
      <c r="O312" s="65"/>
      <c r="R312" s="65"/>
    </row>
  </sheetData>
  <autoFilter ref="A3:R312" xr:uid="{26009330-F280-447F-BF1C-56AEEC5F4088}"/>
  <pageMargins left="0.31496062992125984" right="0.19685039370078741" top="0.31496062992125984" bottom="0.43307086614173229" header="0.31496062992125984" footer="0.15748031496062992"/>
  <pageSetup scale="85" orientation="landscape" horizontalDpi="1200" verticalDpi="1200" r:id="rId1"/>
  <headerFooter>
    <oddFooter>&amp;C&amp;A&amp;RPágina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DFBF1-8659-4AF7-9BBA-9C28F862A497}">
  <sheetPr>
    <tabColor theme="9" tint="-0.249977111117893"/>
  </sheetPr>
  <dimension ref="A2:K36"/>
  <sheetViews>
    <sheetView tabSelected="1" zoomScale="80" zoomScaleNormal="80" workbookViewId="0">
      <selection activeCell="C3" sqref="C3"/>
    </sheetView>
  </sheetViews>
  <sheetFormatPr baseColWidth="10" defaultColWidth="11.42578125" defaultRowHeight="15" x14ac:dyDescent="0.25"/>
  <cols>
    <col min="1" max="1" width="12.85546875" customWidth="1"/>
    <col min="2" max="2" width="42.7109375" customWidth="1"/>
    <col min="3" max="3" width="5.5703125" bestFit="1" customWidth="1"/>
    <col min="4" max="4" width="17.28515625" customWidth="1"/>
    <col min="5" max="5" width="19.5703125" customWidth="1"/>
    <col min="6" max="6" width="15.28515625" customWidth="1"/>
    <col min="7" max="7" width="17.5703125" style="49" customWidth="1"/>
    <col min="8" max="8" width="15.28515625" customWidth="1"/>
    <col min="9" max="9" width="13.7109375" style="65" customWidth="1"/>
    <col min="10" max="11" width="17.5703125" style="74" customWidth="1"/>
  </cols>
  <sheetData>
    <row r="2" spans="1:11" s="67" customFormat="1" ht="60" x14ac:dyDescent="0.25">
      <c r="A2" s="75" t="s">
        <v>184</v>
      </c>
      <c r="B2" s="76" t="s">
        <v>185</v>
      </c>
      <c r="C2" s="77"/>
      <c r="D2" s="77"/>
      <c r="E2" s="77"/>
      <c r="F2" s="77"/>
      <c r="G2" s="78"/>
      <c r="H2" s="77"/>
      <c r="I2" s="79"/>
      <c r="J2" s="80"/>
      <c r="K2" s="80"/>
    </row>
    <row r="3" spans="1:11" s="67" customFormat="1" ht="60" x14ac:dyDescent="0.25">
      <c r="A3" s="14" t="s">
        <v>118</v>
      </c>
      <c r="B3" s="14" t="s">
        <v>119</v>
      </c>
      <c r="C3" s="14" t="s">
        <v>120</v>
      </c>
      <c r="D3" s="66" t="s">
        <v>180</v>
      </c>
      <c r="E3" s="66" t="s">
        <v>181</v>
      </c>
      <c r="F3" s="66" t="s">
        <v>182</v>
      </c>
      <c r="G3" s="66" t="s">
        <v>183</v>
      </c>
      <c r="H3" s="66" t="s">
        <v>191</v>
      </c>
      <c r="I3" s="70" t="s">
        <v>192</v>
      </c>
      <c r="J3" s="72" t="s">
        <v>193</v>
      </c>
      <c r="K3" s="72" t="s">
        <v>194</v>
      </c>
    </row>
    <row r="4" spans="1:11" x14ac:dyDescent="0.25">
      <c r="A4" s="15">
        <v>22</v>
      </c>
      <c r="B4" s="23" t="s">
        <v>104</v>
      </c>
      <c r="C4" s="15">
        <v>2017</v>
      </c>
      <c r="D4" s="48">
        <v>9136293.6548223346</v>
      </c>
      <c r="E4" s="48">
        <v>791572.65482233511</v>
      </c>
      <c r="F4" s="48">
        <v>16866.855532693164</v>
      </c>
      <c r="G4" s="58">
        <v>5.8117882187504438E-2</v>
      </c>
      <c r="H4" s="48">
        <f>IF($E4&gt;=6.5%,1,0)</f>
        <v>1</v>
      </c>
      <c r="I4" s="71">
        <f>+E4/D4</f>
        <v>8.6640456702541058E-2</v>
      </c>
      <c r="J4" s="73">
        <f>IF($I4&gt;=6.5%,1,0)</f>
        <v>1</v>
      </c>
      <c r="K4" s="73">
        <f>+IF(SUMIFS($J$4:$J$312,$A$4:$A$312,$A4)=3,1,0)</f>
        <v>1</v>
      </c>
    </row>
    <row r="5" spans="1:11" x14ac:dyDescent="0.25">
      <c r="A5" s="15">
        <v>32</v>
      </c>
      <c r="B5" s="23" t="s">
        <v>15</v>
      </c>
      <c r="C5" s="15">
        <v>2017</v>
      </c>
      <c r="D5" s="48">
        <v>93345629.213197976</v>
      </c>
      <c r="E5" s="48">
        <v>6967961.2131979698</v>
      </c>
      <c r="F5" s="48">
        <v>164726.56031743495</v>
      </c>
      <c r="G5" s="58">
        <v>4.1270805654976317E-2</v>
      </c>
      <c r="H5" s="48">
        <f t="shared" ref="H5:H36" si="0">IF($E5&gt;=6.5%,1,0)</f>
        <v>1</v>
      </c>
      <c r="I5" s="71">
        <f t="shared" ref="I5:I36" si="1">+E5/D5</f>
        <v>7.4646893185361718E-2</v>
      </c>
      <c r="J5" s="73">
        <f t="shared" ref="J5:J36" si="2">IF($I5&gt;=6.5%,1,0)</f>
        <v>1</v>
      </c>
      <c r="K5" s="73">
        <f t="shared" ref="K5:K36" si="3">+IF(SUMIFS($J$4:$J$312,$A$4:$A$312,$A5)=3,1,0)</f>
        <v>1</v>
      </c>
    </row>
    <row r="6" spans="1:11" x14ac:dyDescent="0.25">
      <c r="A6" s="15">
        <v>70</v>
      </c>
      <c r="B6" s="23" t="s">
        <v>74</v>
      </c>
      <c r="C6" s="15">
        <v>2017</v>
      </c>
      <c r="D6" s="48">
        <v>15794842.42639594</v>
      </c>
      <c r="E6" s="48">
        <v>1223888.4263959392</v>
      </c>
      <c r="F6" s="48">
        <v>43878.263932641879</v>
      </c>
      <c r="G6" s="58">
        <v>8.1317785601367487E-2</v>
      </c>
      <c r="H6" s="48">
        <f t="shared" si="0"/>
        <v>1</v>
      </c>
      <c r="I6" s="71">
        <f t="shared" si="1"/>
        <v>7.748658665632574E-2</v>
      </c>
      <c r="J6" s="73">
        <f t="shared" si="2"/>
        <v>1</v>
      </c>
      <c r="K6" s="73">
        <f t="shared" si="3"/>
        <v>1</v>
      </c>
    </row>
    <row r="7" spans="1:11" x14ac:dyDescent="0.25">
      <c r="A7" s="15">
        <v>73</v>
      </c>
      <c r="B7" s="23" t="s">
        <v>10</v>
      </c>
      <c r="C7" s="15">
        <v>2017</v>
      </c>
      <c r="D7" s="48">
        <v>19456248.076142132</v>
      </c>
      <c r="E7" s="48">
        <v>1509677.0761421323</v>
      </c>
      <c r="F7" s="48">
        <v>32469.842506030302</v>
      </c>
      <c r="G7" s="58">
        <v>5.4846409892384811E-2</v>
      </c>
      <c r="H7" s="48">
        <f t="shared" si="0"/>
        <v>1</v>
      </c>
      <c r="I7" s="71">
        <f t="shared" si="1"/>
        <v>7.7593432723205569E-2</v>
      </c>
      <c r="J7" s="73">
        <f t="shared" si="2"/>
        <v>1</v>
      </c>
      <c r="K7" s="73">
        <f t="shared" si="3"/>
        <v>1</v>
      </c>
    </row>
    <row r="8" spans="1:11" x14ac:dyDescent="0.25">
      <c r="A8" s="15">
        <v>95</v>
      </c>
      <c r="B8" s="23" t="s">
        <v>30</v>
      </c>
      <c r="C8" s="15">
        <v>2017</v>
      </c>
      <c r="D8" s="48">
        <v>3579356.3045685277</v>
      </c>
      <c r="E8" s="48">
        <v>272886.30456852791</v>
      </c>
      <c r="F8" s="48">
        <v>7549.609169100152</v>
      </c>
      <c r="G8" s="58">
        <v>5.2831045052869834E-2</v>
      </c>
      <c r="H8" s="48">
        <f t="shared" si="0"/>
        <v>1</v>
      </c>
      <c r="I8" s="71">
        <f t="shared" si="1"/>
        <v>7.623893274336177E-2</v>
      </c>
      <c r="J8" s="73">
        <f t="shared" si="2"/>
        <v>1</v>
      </c>
      <c r="K8" s="73">
        <f t="shared" si="3"/>
        <v>1</v>
      </c>
    </row>
    <row r="9" spans="1:11" x14ac:dyDescent="0.25">
      <c r="A9" s="15">
        <v>121</v>
      </c>
      <c r="B9" s="23" t="s">
        <v>95</v>
      </c>
      <c r="C9" s="15">
        <v>2017</v>
      </c>
      <c r="D9" s="48">
        <v>7331088</v>
      </c>
      <c r="E9" s="48">
        <v>603348</v>
      </c>
      <c r="F9" s="48">
        <v>40030.030913217539</v>
      </c>
      <c r="G9" s="58">
        <v>0.15535507285816452</v>
      </c>
      <c r="H9" s="48">
        <f t="shared" si="0"/>
        <v>1</v>
      </c>
      <c r="I9" s="71">
        <f t="shared" si="1"/>
        <v>8.2299926013710376E-2</v>
      </c>
      <c r="J9" s="73">
        <f t="shared" si="2"/>
        <v>1</v>
      </c>
      <c r="K9" s="73">
        <f t="shared" si="3"/>
        <v>1</v>
      </c>
    </row>
    <row r="10" spans="1:11" x14ac:dyDescent="0.25">
      <c r="A10" s="15">
        <v>123</v>
      </c>
      <c r="B10" s="23" t="s">
        <v>188</v>
      </c>
      <c r="C10" s="15">
        <v>2017</v>
      </c>
      <c r="D10" s="48">
        <v>181302.67512690354</v>
      </c>
      <c r="E10" s="48">
        <v>13186.675126903552</v>
      </c>
      <c r="F10" s="48">
        <v>0</v>
      </c>
      <c r="G10" s="58">
        <v>0</v>
      </c>
      <c r="H10" s="48">
        <f t="shared" si="0"/>
        <v>1</v>
      </c>
      <c r="I10" s="71">
        <f t="shared" si="1"/>
        <v>7.2732931919915061E-2</v>
      </c>
      <c r="J10" s="73">
        <f t="shared" si="2"/>
        <v>1</v>
      </c>
      <c r="K10" s="73">
        <f t="shared" si="3"/>
        <v>1</v>
      </c>
    </row>
    <row r="11" spans="1:11" x14ac:dyDescent="0.25">
      <c r="A11" s="15">
        <v>147</v>
      </c>
      <c r="B11" s="23" t="s">
        <v>189</v>
      </c>
      <c r="C11" s="15">
        <v>2017</v>
      </c>
      <c r="D11" s="48">
        <v>9448248.1218274105</v>
      </c>
      <c r="E11" s="48">
        <v>713851.121827411</v>
      </c>
      <c r="F11" s="48">
        <v>0</v>
      </c>
      <c r="G11" s="58">
        <v>0</v>
      </c>
      <c r="H11" s="48">
        <f t="shared" si="0"/>
        <v>1</v>
      </c>
      <c r="I11" s="71">
        <f t="shared" si="1"/>
        <v>7.5553807713650847E-2</v>
      </c>
      <c r="J11" s="73">
        <f t="shared" si="2"/>
        <v>1</v>
      </c>
      <c r="K11" s="73">
        <f t="shared" si="3"/>
        <v>1</v>
      </c>
    </row>
    <row r="12" spans="1:11" x14ac:dyDescent="0.25">
      <c r="A12" s="15">
        <v>176</v>
      </c>
      <c r="B12" s="23" t="s">
        <v>190</v>
      </c>
      <c r="C12" s="15">
        <v>2017</v>
      </c>
      <c r="D12" s="48">
        <v>9664970.3299492374</v>
      </c>
      <c r="E12" s="48">
        <v>739038.32994923834</v>
      </c>
      <c r="F12" s="48">
        <v>0</v>
      </c>
      <c r="G12" s="58">
        <v>0</v>
      </c>
      <c r="H12" s="48">
        <f t="shared" si="0"/>
        <v>1</v>
      </c>
      <c r="I12" s="71">
        <f t="shared" si="1"/>
        <v>7.6465659460862506E-2</v>
      </c>
      <c r="J12" s="73">
        <f t="shared" si="2"/>
        <v>1</v>
      </c>
      <c r="K12" s="73">
        <f t="shared" si="3"/>
        <v>1</v>
      </c>
    </row>
    <row r="13" spans="1:11" x14ac:dyDescent="0.25">
      <c r="A13" s="15">
        <v>288</v>
      </c>
      <c r="B13" s="23" t="s">
        <v>20</v>
      </c>
      <c r="C13" s="15">
        <v>2017</v>
      </c>
      <c r="D13" s="48">
        <v>1775616.5685279188</v>
      </c>
      <c r="E13" s="48">
        <v>116193.56852791877</v>
      </c>
      <c r="F13" s="48">
        <v>10859.444026792258</v>
      </c>
      <c r="G13" s="58">
        <v>0.11295683316474503</v>
      </c>
      <c r="H13" s="48">
        <f t="shared" si="0"/>
        <v>1</v>
      </c>
      <c r="I13" s="71">
        <f t="shared" si="1"/>
        <v>6.5438434506301921E-2</v>
      </c>
      <c r="J13" s="73">
        <f t="shared" si="2"/>
        <v>1</v>
      </c>
      <c r="K13" s="73">
        <f t="shared" si="3"/>
        <v>1</v>
      </c>
    </row>
    <row r="14" spans="1:11" x14ac:dyDescent="0.25">
      <c r="A14" s="15">
        <v>432</v>
      </c>
      <c r="B14" s="23" t="s">
        <v>66</v>
      </c>
      <c r="C14" s="15">
        <v>2017</v>
      </c>
      <c r="D14" s="48">
        <v>2056065.695431472</v>
      </c>
      <c r="E14" s="48">
        <v>154830.69543147209</v>
      </c>
      <c r="F14" s="48">
        <v>4710.1976827485641</v>
      </c>
      <c r="G14" s="58">
        <v>4.9000246371934376E-2</v>
      </c>
      <c r="H14" s="48">
        <f t="shared" si="0"/>
        <v>1</v>
      </c>
      <c r="I14" s="71">
        <f t="shared" si="1"/>
        <v>7.5304352276049411E-2</v>
      </c>
      <c r="J14" s="73">
        <f t="shared" si="2"/>
        <v>1</v>
      </c>
      <c r="K14" s="73">
        <f t="shared" si="3"/>
        <v>1</v>
      </c>
    </row>
    <row r="15" spans="1:11" x14ac:dyDescent="0.25">
      <c r="A15" s="15">
        <v>22</v>
      </c>
      <c r="B15" s="23" t="s">
        <v>104</v>
      </c>
      <c r="C15" s="15">
        <v>2018</v>
      </c>
      <c r="D15" s="48">
        <v>9631361.2436548229</v>
      </c>
      <c r="E15" s="48">
        <v>722287.24365482247</v>
      </c>
      <c r="F15" s="48">
        <v>16697.47058610657</v>
      </c>
      <c r="G15" s="58">
        <v>5.7429554169455131E-2</v>
      </c>
      <c r="H15" s="48">
        <f t="shared" si="0"/>
        <v>1</v>
      </c>
      <c r="I15" s="71">
        <f t="shared" si="1"/>
        <v>7.4993266827227359E-2</v>
      </c>
      <c r="J15" s="73">
        <f t="shared" si="2"/>
        <v>1</v>
      </c>
      <c r="K15" s="73">
        <f t="shared" si="3"/>
        <v>1</v>
      </c>
    </row>
    <row r="16" spans="1:11" x14ac:dyDescent="0.25">
      <c r="A16" s="15">
        <v>32</v>
      </c>
      <c r="B16" s="23" t="s">
        <v>15</v>
      </c>
      <c r="C16" s="15">
        <v>2018</v>
      </c>
      <c r="D16" s="48">
        <v>96273122.578680202</v>
      </c>
      <c r="E16" s="48">
        <v>6833192.5786802033</v>
      </c>
      <c r="F16" s="48">
        <v>166907.17888435209</v>
      </c>
      <c r="G16" s="58">
        <v>4.1498645542556431E-2</v>
      </c>
      <c r="H16" s="48">
        <f t="shared" si="0"/>
        <v>1</v>
      </c>
      <c r="I16" s="71">
        <f t="shared" si="1"/>
        <v>7.0977157441794891E-2</v>
      </c>
      <c r="J16" s="73">
        <f t="shared" si="2"/>
        <v>1</v>
      </c>
      <c r="K16" s="73">
        <f t="shared" si="3"/>
        <v>1</v>
      </c>
    </row>
    <row r="17" spans="1:11" x14ac:dyDescent="0.25">
      <c r="A17" s="15">
        <v>70</v>
      </c>
      <c r="B17" s="23" t="s">
        <v>74</v>
      </c>
      <c r="C17" s="15">
        <v>2018</v>
      </c>
      <c r="D17" s="48">
        <v>15810349.314720813</v>
      </c>
      <c r="E17" s="48">
        <v>1223827.3147208123</v>
      </c>
      <c r="F17" s="48">
        <v>45206.675754394586</v>
      </c>
      <c r="G17" s="58">
        <v>8.1977089253691751E-2</v>
      </c>
      <c r="H17" s="48">
        <f t="shared" si="0"/>
        <v>1</v>
      </c>
      <c r="I17" s="71">
        <f t="shared" si="1"/>
        <v>7.7406722037527811E-2</v>
      </c>
      <c r="J17" s="73">
        <f t="shared" si="2"/>
        <v>1</v>
      </c>
      <c r="K17" s="73">
        <f t="shared" si="3"/>
        <v>1</v>
      </c>
    </row>
    <row r="18" spans="1:11" x14ac:dyDescent="0.25">
      <c r="A18" s="15">
        <v>73</v>
      </c>
      <c r="B18" s="23" t="s">
        <v>10</v>
      </c>
      <c r="C18" s="15">
        <v>2018</v>
      </c>
      <c r="D18" s="48">
        <v>20160016.086294416</v>
      </c>
      <c r="E18" s="48">
        <v>1671376.0862944163</v>
      </c>
      <c r="F18" s="48">
        <v>34352.871540357344</v>
      </c>
      <c r="G18" s="58">
        <v>5.7713706053228835E-2</v>
      </c>
      <c r="H18" s="48">
        <f t="shared" si="0"/>
        <v>1</v>
      </c>
      <c r="I18" s="71">
        <f t="shared" si="1"/>
        <v>8.2905493683146633E-2</v>
      </c>
      <c r="J18" s="73">
        <f t="shared" si="2"/>
        <v>1</v>
      </c>
      <c r="K18" s="73">
        <f t="shared" si="3"/>
        <v>1</v>
      </c>
    </row>
    <row r="19" spans="1:11" x14ac:dyDescent="0.25">
      <c r="A19" s="15">
        <v>95</v>
      </c>
      <c r="B19" s="23" t="s">
        <v>30</v>
      </c>
      <c r="C19" s="15">
        <v>2018</v>
      </c>
      <c r="D19" s="48">
        <v>3647528.8883248731</v>
      </c>
      <c r="E19" s="48">
        <v>293127.88832487311</v>
      </c>
      <c r="F19" s="48">
        <v>7716.5279163479117</v>
      </c>
      <c r="G19" s="58">
        <v>5.3953433152577307E-2</v>
      </c>
      <c r="H19" s="48">
        <f t="shared" si="0"/>
        <v>1</v>
      </c>
      <c r="I19" s="71">
        <f t="shared" si="1"/>
        <v>8.0363417891802374E-2</v>
      </c>
      <c r="J19" s="73">
        <f t="shared" si="2"/>
        <v>1</v>
      </c>
      <c r="K19" s="73">
        <f t="shared" si="3"/>
        <v>1</v>
      </c>
    </row>
    <row r="20" spans="1:11" x14ac:dyDescent="0.25">
      <c r="A20" s="15">
        <v>121</v>
      </c>
      <c r="B20" s="23" t="s">
        <v>95</v>
      </c>
      <c r="C20" s="15">
        <v>2018</v>
      </c>
      <c r="D20" s="48">
        <v>7548690</v>
      </c>
      <c r="E20" s="48">
        <v>560728</v>
      </c>
      <c r="F20" s="48">
        <v>41395.036099115656</v>
      </c>
      <c r="G20" s="58">
        <v>0.15959285870913087</v>
      </c>
      <c r="H20" s="48">
        <f t="shared" si="0"/>
        <v>1</v>
      </c>
      <c r="I20" s="71">
        <f t="shared" si="1"/>
        <v>7.4281497849295705E-2</v>
      </c>
      <c r="J20" s="73">
        <f t="shared" si="2"/>
        <v>1</v>
      </c>
      <c r="K20" s="73">
        <f t="shared" si="3"/>
        <v>1</v>
      </c>
    </row>
    <row r="21" spans="1:11" x14ac:dyDescent="0.25">
      <c r="A21" s="15">
        <v>123</v>
      </c>
      <c r="B21" s="23" t="s">
        <v>188</v>
      </c>
      <c r="C21" s="15">
        <v>2018</v>
      </c>
      <c r="D21" s="48">
        <v>194071</v>
      </c>
      <c r="E21" s="48">
        <v>14248</v>
      </c>
      <c r="F21" s="48">
        <v>0</v>
      </c>
      <c r="G21" s="58">
        <v>0</v>
      </c>
      <c r="H21" s="48">
        <f t="shared" si="0"/>
        <v>1</v>
      </c>
      <c r="I21" s="71">
        <f t="shared" si="1"/>
        <v>7.3416430069407582E-2</v>
      </c>
      <c r="J21" s="73">
        <f t="shared" si="2"/>
        <v>1</v>
      </c>
      <c r="K21" s="73">
        <f t="shared" si="3"/>
        <v>1</v>
      </c>
    </row>
    <row r="22" spans="1:11" x14ac:dyDescent="0.25">
      <c r="A22" s="15">
        <v>147</v>
      </c>
      <c r="B22" s="23" t="s">
        <v>189</v>
      </c>
      <c r="C22" s="15">
        <v>2018</v>
      </c>
      <c r="D22" s="48">
        <v>9624947.8730964474</v>
      </c>
      <c r="E22" s="48">
        <v>771893.87309644651</v>
      </c>
      <c r="F22" s="48">
        <v>0</v>
      </c>
      <c r="G22" s="58">
        <v>0</v>
      </c>
      <c r="H22" s="48">
        <f t="shared" si="0"/>
        <v>1</v>
      </c>
      <c r="I22" s="71">
        <f t="shared" si="1"/>
        <v>8.0197200366563651E-2</v>
      </c>
      <c r="J22" s="73">
        <f t="shared" si="2"/>
        <v>1</v>
      </c>
      <c r="K22" s="73">
        <f t="shared" si="3"/>
        <v>1</v>
      </c>
    </row>
    <row r="23" spans="1:11" x14ac:dyDescent="0.25">
      <c r="A23" s="15">
        <v>176</v>
      </c>
      <c r="B23" s="23" t="s">
        <v>190</v>
      </c>
      <c r="C23" s="15">
        <v>2018</v>
      </c>
      <c r="D23" s="48">
        <v>9634392.258883249</v>
      </c>
      <c r="E23" s="48">
        <v>734267.25888324901</v>
      </c>
      <c r="F23" s="48">
        <v>0</v>
      </c>
      <c r="G23" s="58">
        <v>0</v>
      </c>
      <c r="H23" s="48">
        <f t="shared" si="0"/>
        <v>1</v>
      </c>
      <c r="I23" s="71">
        <f t="shared" si="1"/>
        <v>7.6213137181146917E-2</v>
      </c>
      <c r="J23" s="73">
        <f t="shared" si="2"/>
        <v>1</v>
      </c>
      <c r="K23" s="73">
        <f t="shared" si="3"/>
        <v>1</v>
      </c>
    </row>
    <row r="24" spans="1:11" x14ac:dyDescent="0.25">
      <c r="A24" s="15">
        <v>288</v>
      </c>
      <c r="B24" s="23" t="s">
        <v>20</v>
      </c>
      <c r="C24" s="15">
        <v>2018</v>
      </c>
      <c r="D24" s="48">
        <v>1836423.3147208123</v>
      </c>
      <c r="E24" s="48">
        <v>136171.3147208122</v>
      </c>
      <c r="F24" s="48">
        <v>11022.117277667108</v>
      </c>
      <c r="G24" s="58">
        <v>0.11542450967271717</v>
      </c>
      <c r="H24" s="48">
        <f t="shared" si="0"/>
        <v>1</v>
      </c>
      <c r="I24" s="71">
        <f t="shared" si="1"/>
        <v>7.4150286390539569E-2</v>
      </c>
      <c r="J24" s="73">
        <f t="shared" si="2"/>
        <v>1</v>
      </c>
      <c r="K24" s="73">
        <f t="shared" si="3"/>
        <v>1</v>
      </c>
    </row>
    <row r="25" spans="1:11" x14ac:dyDescent="0.25">
      <c r="A25" s="15">
        <v>432</v>
      </c>
      <c r="B25" s="23" t="s">
        <v>66</v>
      </c>
      <c r="C25" s="15">
        <v>2018</v>
      </c>
      <c r="D25" s="48">
        <v>2111883.6497461931</v>
      </c>
      <c r="E25" s="48">
        <v>142200.64974619291</v>
      </c>
      <c r="F25" s="48">
        <v>4790.646005141688</v>
      </c>
      <c r="G25" s="58">
        <v>4.9523910984159529E-2</v>
      </c>
      <c r="H25" s="48">
        <f t="shared" si="0"/>
        <v>1</v>
      </c>
      <c r="I25" s="71">
        <f t="shared" si="1"/>
        <v>6.7333562511023098E-2</v>
      </c>
      <c r="J25" s="73">
        <f t="shared" si="2"/>
        <v>1</v>
      </c>
      <c r="K25" s="73">
        <f t="shared" si="3"/>
        <v>1</v>
      </c>
    </row>
    <row r="26" spans="1:11" x14ac:dyDescent="0.25">
      <c r="A26" s="15">
        <v>22</v>
      </c>
      <c r="B26" s="23" t="s">
        <v>104</v>
      </c>
      <c r="C26" s="15">
        <v>2019</v>
      </c>
      <c r="D26" s="48">
        <v>9169347.223350253</v>
      </c>
      <c r="E26" s="48">
        <v>652836.22335025389</v>
      </c>
      <c r="F26" s="48">
        <v>18483.232169612656</v>
      </c>
      <c r="G26" s="58">
        <v>6.4193937962312306E-2</v>
      </c>
      <c r="H26" s="48">
        <f t="shared" si="0"/>
        <v>1</v>
      </c>
      <c r="I26" s="71">
        <f t="shared" si="1"/>
        <v>7.1197677157188471E-2</v>
      </c>
      <c r="J26" s="73">
        <f t="shared" si="2"/>
        <v>1</v>
      </c>
      <c r="K26" s="73">
        <f t="shared" si="3"/>
        <v>1</v>
      </c>
    </row>
    <row r="27" spans="1:11" x14ac:dyDescent="0.25">
      <c r="A27" s="15">
        <v>32</v>
      </c>
      <c r="B27" s="23" t="s">
        <v>15</v>
      </c>
      <c r="C27" s="15">
        <v>2019</v>
      </c>
      <c r="D27" s="48">
        <v>93064135.664974615</v>
      </c>
      <c r="E27" s="48">
        <v>6457321.6649746187</v>
      </c>
      <c r="F27" s="48">
        <v>171779.88800040341</v>
      </c>
      <c r="G27" s="58">
        <v>4.2432619337905313E-2</v>
      </c>
      <c r="H27" s="48">
        <f t="shared" si="0"/>
        <v>1</v>
      </c>
      <c r="I27" s="71">
        <f t="shared" si="1"/>
        <v>6.9385715762950773E-2</v>
      </c>
      <c r="J27" s="73">
        <f t="shared" si="2"/>
        <v>1</v>
      </c>
      <c r="K27" s="73">
        <f t="shared" si="3"/>
        <v>1</v>
      </c>
    </row>
    <row r="28" spans="1:11" x14ac:dyDescent="0.25">
      <c r="A28" s="15">
        <v>70</v>
      </c>
      <c r="B28" s="23" t="s">
        <v>74</v>
      </c>
      <c r="C28" s="15">
        <v>2019</v>
      </c>
      <c r="D28" s="48">
        <v>15640121.944162436</v>
      </c>
      <c r="E28" s="48">
        <v>1103407.9441624363</v>
      </c>
      <c r="F28" s="48">
        <v>45892.5330401623</v>
      </c>
      <c r="G28" s="58">
        <v>8.1214654003193013E-2</v>
      </c>
      <c r="H28" s="48">
        <f t="shared" si="0"/>
        <v>1</v>
      </c>
      <c r="I28" s="71">
        <f t="shared" si="1"/>
        <v>7.0549829988651433E-2</v>
      </c>
      <c r="J28" s="73">
        <f t="shared" si="2"/>
        <v>1</v>
      </c>
      <c r="K28" s="73">
        <f t="shared" si="3"/>
        <v>1</v>
      </c>
    </row>
    <row r="29" spans="1:11" x14ac:dyDescent="0.25">
      <c r="A29" s="15">
        <v>73</v>
      </c>
      <c r="B29" s="23" t="s">
        <v>10</v>
      </c>
      <c r="C29" s="15">
        <v>2019</v>
      </c>
      <c r="D29" s="48">
        <v>19129661.05076142</v>
      </c>
      <c r="E29" s="48">
        <v>1378140.0507614203</v>
      </c>
      <c r="F29" s="48">
        <v>36499.012399370105</v>
      </c>
      <c r="G29" s="58">
        <v>6.1164934282566356E-2</v>
      </c>
      <c r="H29" s="48">
        <f t="shared" si="0"/>
        <v>1</v>
      </c>
      <c r="I29" s="71">
        <f t="shared" si="1"/>
        <v>7.2042052763217471E-2</v>
      </c>
      <c r="J29" s="73">
        <f t="shared" si="2"/>
        <v>1</v>
      </c>
      <c r="K29" s="73">
        <f t="shared" si="3"/>
        <v>1</v>
      </c>
    </row>
    <row r="30" spans="1:11" x14ac:dyDescent="0.25">
      <c r="A30" s="15">
        <v>95</v>
      </c>
      <c r="B30" s="23" t="s">
        <v>30</v>
      </c>
      <c r="C30" s="15">
        <v>2019</v>
      </c>
      <c r="D30" s="48">
        <v>3619894.4619289339</v>
      </c>
      <c r="E30" s="48">
        <v>305589.46192893398</v>
      </c>
      <c r="F30" s="48">
        <v>7676.0983300802945</v>
      </c>
      <c r="G30" s="58">
        <v>5.357859626769617E-2</v>
      </c>
      <c r="H30" s="48">
        <f t="shared" si="0"/>
        <v>1</v>
      </c>
      <c r="I30" s="71">
        <f t="shared" si="1"/>
        <v>8.4419439611533448E-2</v>
      </c>
      <c r="J30" s="73">
        <f t="shared" si="2"/>
        <v>1</v>
      </c>
      <c r="K30" s="73">
        <f t="shared" si="3"/>
        <v>1</v>
      </c>
    </row>
    <row r="31" spans="1:11" x14ac:dyDescent="0.25">
      <c r="A31" s="15">
        <v>121</v>
      </c>
      <c r="B31" s="23" t="s">
        <v>95</v>
      </c>
      <c r="C31" s="15">
        <v>2019</v>
      </c>
      <c r="D31" s="48">
        <v>7362547</v>
      </c>
      <c r="E31" s="48">
        <v>572720</v>
      </c>
      <c r="F31" s="48">
        <v>42408.860782151365</v>
      </c>
      <c r="G31" s="58">
        <v>0.16242817992880454</v>
      </c>
      <c r="H31" s="48">
        <f t="shared" si="0"/>
        <v>1</v>
      </c>
      <c r="I31" s="71">
        <f t="shared" si="1"/>
        <v>7.7788297989812488E-2</v>
      </c>
      <c r="J31" s="73">
        <f t="shared" si="2"/>
        <v>1</v>
      </c>
      <c r="K31" s="73">
        <f t="shared" si="3"/>
        <v>1</v>
      </c>
    </row>
    <row r="32" spans="1:11" x14ac:dyDescent="0.25">
      <c r="A32" s="15">
        <v>123</v>
      </c>
      <c r="B32" s="23" t="s">
        <v>188</v>
      </c>
      <c r="C32" s="15">
        <v>2019</v>
      </c>
      <c r="D32" s="48">
        <v>192986</v>
      </c>
      <c r="E32" s="48">
        <v>15160</v>
      </c>
      <c r="F32" s="48">
        <v>0</v>
      </c>
      <c r="G32" s="58">
        <v>0</v>
      </c>
      <c r="H32" s="48">
        <f t="shared" si="0"/>
        <v>1</v>
      </c>
      <c r="I32" s="71">
        <f t="shared" si="1"/>
        <v>7.8554921082358301E-2</v>
      </c>
      <c r="J32" s="73">
        <f t="shared" si="2"/>
        <v>1</v>
      </c>
      <c r="K32" s="73">
        <f t="shared" si="3"/>
        <v>1</v>
      </c>
    </row>
    <row r="33" spans="1:11" x14ac:dyDescent="0.25">
      <c r="A33" s="15">
        <v>147</v>
      </c>
      <c r="B33" s="23" t="s">
        <v>189</v>
      </c>
      <c r="C33" s="15">
        <v>2019</v>
      </c>
      <c r="D33" s="48">
        <v>9836616.253807107</v>
      </c>
      <c r="E33" s="48">
        <v>822977.25380710652</v>
      </c>
      <c r="F33" s="48">
        <v>0</v>
      </c>
      <c r="G33" s="58">
        <v>0</v>
      </c>
      <c r="H33" s="48">
        <f t="shared" si="0"/>
        <v>1</v>
      </c>
      <c r="I33" s="71">
        <f t="shared" si="1"/>
        <v>8.3664670103256913E-2</v>
      </c>
      <c r="J33" s="73">
        <f t="shared" si="2"/>
        <v>1</v>
      </c>
      <c r="K33" s="73">
        <f t="shared" si="3"/>
        <v>1</v>
      </c>
    </row>
    <row r="34" spans="1:11" x14ac:dyDescent="0.25">
      <c r="A34" s="15">
        <v>176</v>
      </c>
      <c r="B34" s="23" t="s">
        <v>190</v>
      </c>
      <c r="C34" s="15">
        <v>2019</v>
      </c>
      <c r="D34" s="48">
        <v>9468104.7614213191</v>
      </c>
      <c r="E34" s="48">
        <v>724081.76142132003</v>
      </c>
      <c r="F34" s="48">
        <v>0</v>
      </c>
      <c r="G34" s="58">
        <v>0</v>
      </c>
      <c r="H34" s="48">
        <f t="shared" si="0"/>
        <v>1</v>
      </c>
      <c r="I34" s="71">
        <f t="shared" si="1"/>
        <v>7.6475892448049268E-2</v>
      </c>
      <c r="J34" s="73">
        <f t="shared" si="2"/>
        <v>1</v>
      </c>
      <c r="K34" s="73">
        <f t="shared" si="3"/>
        <v>1</v>
      </c>
    </row>
    <row r="35" spans="1:11" x14ac:dyDescent="0.25">
      <c r="A35" s="15">
        <v>288</v>
      </c>
      <c r="B35" s="23" t="s">
        <v>20</v>
      </c>
      <c r="C35" s="15">
        <v>2019</v>
      </c>
      <c r="D35" s="48">
        <v>1821541.994923858</v>
      </c>
      <c r="E35" s="48">
        <v>134141.99492385786</v>
      </c>
      <c r="F35" s="48">
        <v>10836.408702067181</v>
      </c>
      <c r="G35" s="58">
        <v>0.11194752737184456</v>
      </c>
      <c r="H35" s="48">
        <f t="shared" si="0"/>
        <v>1</v>
      </c>
      <c r="I35" s="71">
        <f t="shared" si="1"/>
        <v>7.3641999634197347E-2</v>
      </c>
      <c r="J35" s="73">
        <f t="shared" si="2"/>
        <v>1</v>
      </c>
      <c r="K35" s="73">
        <f t="shared" si="3"/>
        <v>1</v>
      </c>
    </row>
    <row r="36" spans="1:11" x14ac:dyDescent="0.25">
      <c r="A36" s="15">
        <v>432</v>
      </c>
      <c r="B36" s="23" t="s">
        <v>66</v>
      </c>
      <c r="C36" s="15">
        <v>2019</v>
      </c>
      <c r="D36" s="48">
        <v>2165766.9035532996</v>
      </c>
      <c r="E36" s="48">
        <v>211407.90355329949</v>
      </c>
      <c r="F36" s="48">
        <v>5027.7065006418488</v>
      </c>
      <c r="G36" s="58">
        <v>5.143749489116313E-2</v>
      </c>
      <c r="H36" s="48">
        <f t="shared" si="0"/>
        <v>1</v>
      </c>
      <c r="I36" s="71">
        <f t="shared" si="1"/>
        <v>9.7613415001609721E-2</v>
      </c>
      <c r="J36" s="73">
        <f t="shared" si="2"/>
        <v>1</v>
      </c>
      <c r="K36" s="73">
        <f t="shared" si="3"/>
        <v>1</v>
      </c>
    </row>
  </sheetData>
  <pageMargins left="0.23" right="0.31" top="0.3" bottom="0.54" header="0.31496062992125984" footer="0.31496062992125984"/>
  <pageSetup scale="80" orientation="landscape" verticalDpi="597" r:id="rId1"/>
  <headerFooter>
    <oddFooter>&amp;C&amp;A&amp;RPágina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24301-8760-4E67-9A6F-41832867CE83}">
  <sheetPr>
    <tabColor theme="9" tint="0.39997558519241921"/>
  </sheetPr>
  <dimension ref="A1"/>
  <sheetViews>
    <sheetView tabSelected="1" workbookViewId="0">
      <selection activeCell="C3" sqref="C3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orientation="landscape" verticalDpi="597" r:id="rId1"/>
  <headerFooter>
    <oddFooter>&amp;C&amp;A&amp;RPágina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CB865-3BE5-4CCE-A352-F546F3835459}">
  <sheetPr>
    <tabColor theme="9" tint="0.39997558519241921"/>
  </sheetPr>
  <dimension ref="A1:B6"/>
  <sheetViews>
    <sheetView tabSelected="1" zoomScale="115" zoomScaleNormal="115" workbookViewId="0">
      <selection activeCell="C3" sqref="C3"/>
    </sheetView>
  </sheetViews>
  <sheetFormatPr baseColWidth="10" defaultRowHeight="15" x14ac:dyDescent="0.25"/>
  <cols>
    <col min="1" max="1" width="23.42578125" bestFit="1" customWidth="1"/>
  </cols>
  <sheetData>
    <row r="1" spans="1:2" ht="15.75" thickBot="1" x14ac:dyDescent="0.3">
      <c r="A1" s="42" t="s">
        <v>156</v>
      </c>
      <c r="B1" s="43" t="s">
        <v>147</v>
      </c>
    </row>
    <row r="2" spans="1:2" ht="15.75" thickBot="1" x14ac:dyDescent="0.3">
      <c r="A2" s="44" t="s">
        <v>148</v>
      </c>
      <c r="B2" s="45">
        <v>-2.5432899999999998</v>
      </c>
    </row>
    <row r="3" spans="1:2" ht="15.75" thickBot="1" x14ac:dyDescent="0.3">
      <c r="A3" s="44" t="s">
        <v>165</v>
      </c>
      <c r="B3" s="45">
        <v>0.99816119999999997</v>
      </c>
    </row>
    <row r="4" spans="1:2" ht="15.75" thickBot="1" x14ac:dyDescent="0.3">
      <c r="A4" s="44" t="s">
        <v>163</v>
      </c>
      <c r="B4" s="45"/>
    </row>
    <row r="5" spans="1:2" ht="15.75" thickBot="1" x14ac:dyDescent="0.3">
      <c r="A5" s="44" t="s">
        <v>164</v>
      </c>
      <c r="B5" s="45"/>
    </row>
    <row r="6" spans="1:2" ht="15.75" thickBot="1" x14ac:dyDescent="0.3">
      <c r="A6" s="46" t="s">
        <v>149</v>
      </c>
      <c r="B6" s="47">
        <v>0.99750000000000005</v>
      </c>
    </row>
  </sheetData>
  <pageMargins left="0.70866141732283472" right="0.70866141732283472" top="0.74803149606299213" bottom="0.74803149606299213" header="0.31496062992125984" footer="0.31496062992125984"/>
  <pageSetup orientation="portrait" verticalDpi="597" r:id="rId1"/>
  <headerFooter>
    <oddFooter>&amp;C&amp;A&amp;RPágina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C3DC7-C57A-41A4-B08E-59CF8B8CC568}">
  <dimension ref="A1:D10"/>
  <sheetViews>
    <sheetView showGridLines="0" zoomScale="70" zoomScaleNormal="70" workbookViewId="0">
      <selection activeCell="C1" sqref="C1"/>
    </sheetView>
  </sheetViews>
  <sheetFormatPr baseColWidth="10" defaultRowHeight="15" x14ac:dyDescent="0.25"/>
  <cols>
    <col min="1" max="1" width="64.42578125" style="50" customWidth="1"/>
    <col min="2" max="4" width="102.7109375" customWidth="1"/>
  </cols>
  <sheetData>
    <row r="1" spans="1:4" s="54" customFormat="1" ht="23.25" x14ac:dyDescent="0.35">
      <c r="A1" s="55" t="s">
        <v>174</v>
      </c>
    </row>
    <row r="3" spans="1:4" s="52" customFormat="1" ht="33" customHeight="1" thickBot="1" x14ac:dyDescent="0.3">
      <c r="A3" s="53" t="s">
        <v>173</v>
      </c>
      <c r="B3" s="53" t="s">
        <v>27</v>
      </c>
      <c r="C3" s="53" t="s">
        <v>91</v>
      </c>
      <c r="D3" s="53" t="s">
        <v>34</v>
      </c>
    </row>
    <row r="4" spans="1:4" ht="208.5" customHeight="1" thickTop="1" x14ac:dyDescent="0.25">
      <c r="A4" s="51" t="s">
        <v>172</v>
      </c>
    </row>
    <row r="5" spans="1:4" ht="208.5" customHeight="1" x14ac:dyDescent="0.25">
      <c r="A5" s="51" t="s">
        <v>171</v>
      </c>
    </row>
    <row r="6" spans="1:4" ht="208.5" customHeight="1" x14ac:dyDescent="0.25">
      <c r="A6" s="51" t="s">
        <v>170</v>
      </c>
    </row>
    <row r="7" spans="1:4" ht="208.5" customHeight="1" x14ac:dyDescent="0.25">
      <c r="A7" s="51" t="s">
        <v>169</v>
      </c>
    </row>
    <row r="8" spans="1:4" ht="208.5" customHeight="1" x14ac:dyDescent="0.25">
      <c r="A8" s="51" t="s">
        <v>168</v>
      </c>
    </row>
    <row r="9" spans="1:4" ht="208.5" customHeight="1" x14ac:dyDescent="0.25">
      <c r="A9" s="51" t="s">
        <v>167</v>
      </c>
    </row>
    <row r="10" spans="1:4" ht="208.5" customHeight="1" x14ac:dyDescent="0.25">
      <c r="A10" s="51" t="s">
        <v>166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4F218-6900-4355-8BD9-818231D3E976}">
  <sheetPr>
    <tabColor theme="4" tint="0.39997558519241921"/>
  </sheetPr>
  <dimension ref="A1:S59"/>
  <sheetViews>
    <sheetView showGridLines="0" tabSelected="1" workbookViewId="0">
      <selection activeCell="C3" sqref="C3"/>
    </sheetView>
  </sheetViews>
  <sheetFormatPr baseColWidth="10" defaultRowHeight="15" x14ac:dyDescent="0.25"/>
  <cols>
    <col min="1" max="1" width="3.85546875" customWidth="1"/>
    <col min="2" max="2" width="4.42578125" bestFit="1" customWidth="1"/>
    <col min="3" max="3" width="40.7109375" customWidth="1"/>
    <col min="4" max="4" width="8.140625" bestFit="1" customWidth="1"/>
    <col min="5" max="5" width="0.85546875" customWidth="1"/>
    <col min="6" max="6" width="3.85546875" customWidth="1"/>
    <col min="7" max="7" width="4.42578125" customWidth="1"/>
    <col min="8" max="8" width="40.7109375" customWidth="1"/>
    <col min="9" max="9" width="8.140625" bestFit="1" customWidth="1"/>
    <col min="10" max="10" width="5.42578125" customWidth="1"/>
    <col min="11" max="12" width="3.85546875" customWidth="1"/>
    <col min="13" max="13" width="40.7109375" customWidth="1"/>
    <col min="14" max="14" width="8.140625" bestFit="1" customWidth="1"/>
    <col min="15" max="15" width="0.85546875" customWidth="1"/>
    <col min="16" max="17" width="3.85546875" customWidth="1"/>
    <col min="18" max="18" width="40.7109375" customWidth="1"/>
    <col min="19" max="19" width="8.140625" bestFit="1" customWidth="1"/>
  </cols>
  <sheetData>
    <row r="1" spans="1:19" ht="21.75" thickBot="1" x14ac:dyDescent="0.4">
      <c r="A1" s="1" t="s">
        <v>157</v>
      </c>
      <c r="B1" s="1"/>
      <c r="C1" s="2"/>
      <c r="G1" s="1"/>
      <c r="H1" s="2"/>
      <c r="K1" s="1" t="s">
        <v>146</v>
      </c>
      <c r="L1" s="1"/>
      <c r="M1" s="2"/>
      <c r="P1" s="1"/>
      <c r="R1" s="2"/>
    </row>
    <row r="2" spans="1:19" ht="15.75" thickBot="1" x14ac:dyDescent="0.3">
      <c r="A2" s="3" t="s">
        <v>0</v>
      </c>
      <c r="B2" s="3" t="s">
        <v>1</v>
      </c>
      <c r="C2" s="3" t="s">
        <v>2</v>
      </c>
      <c r="D2" s="4" t="s">
        <v>3</v>
      </c>
      <c r="F2" s="3" t="s">
        <v>0</v>
      </c>
      <c r="G2" s="3" t="s">
        <v>1</v>
      </c>
      <c r="H2" s="3" t="s">
        <v>2</v>
      </c>
      <c r="I2" s="4" t="s">
        <v>3</v>
      </c>
      <c r="K2" s="3" t="s">
        <v>0</v>
      </c>
      <c r="L2" s="3" t="s">
        <v>1</v>
      </c>
      <c r="M2" s="3" t="s">
        <v>2</v>
      </c>
      <c r="N2" s="4" t="s">
        <v>3</v>
      </c>
      <c r="P2" s="3" t="s">
        <v>0</v>
      </c>
      <c r="Q2" s="3" t="s">
        <v>1</v>
      </c>
      <c r="R2" s="3" t="s">
        <v>2</v>
      </c>
      <c r="S2" s="4" t="s">
        <v>3</v>
      </c>
    </row>
    <row r="3" spans="1:19" ht="15.75" thickBot="1" x14ac:dyDescent="0.3">
      <c r="A3" s="5">
        <v>1</v>
      </c>
      <c r="B3" s="6">
        <v>98</v>
      </c>
      <c r="C3" s="7" t="s">
        <v>187</v>
      </c>
      <c r="D3" s="56">
        <v>1</v>
      </c>
      <c r="F3" s="5">
        <v>52</v>
      </c>
      <c r="G3" s="6">
        <v>195</v>
      </c>
      <c r="H3" s="7" t="s">
        <v>43</v>
      </c>
      <c r="I3" s="56">
        <v>0.966831</v>
      </c>
      <c r="K3" s="5">
        <v>1</v>
      </c>
      <c r="L3" s="6">
        <v>98</v>
      </c>
      <c r="M3" s="7" t="s">
        <v>187</v>
      </c>
      <c r="N3" s="8">
        <v>1</v>
      </c>
      <c r="P3" s="5">
        <v>38</v>
      </c>
      <c r="Q3" s="6">
        <v>193</v>
      </c>
      <c r="R3" s="7" t="s">
        <v>33</v>
      </c>
      <c r="S3" s="8">
        <v>1</v>
      </c>
    </row>
    <row r="4" spans="1:19" ht="15.75" thickBot="1" x14ac:dyDescent="0.3">
      <c r="A4" s="5">
        <v>2</v>
      </c>
      <c r="B4" s="6">
        <v>443</v>
      </c>
      <c r="C4" s="7" t="s">
        <v>6</v>
      </c>
      <c r="D4" s="56">
        <v>1</v>
      </c>
      <c r="F4" s="5">
        <v>53</v>
      </c>
      <c r="G4" s="6">
        <v>144</v>
      </c>
      <c r="H4" s="7" t="s">
        <v>28</v>
      </c>
      <c r="I4" s="56">
        <v>0.95840899999999996</v>
      </c>
      <c r="K4" s="5">
        <v>2</v>
      </c>
      <c r="L4" s="6">
        <v>443</v>
      </c>
      <c r="M4" s="7" t="s">
        <v>6</v>
      </c>
      <c r="N4" s="8">
        <v>1</v>
      </c>
      <c r="P4" s="5">
        <v>39</v>
      </c>
      <c r="Q4" s="6">
        <v>61</v>
      </c>
      <c r="R4" s="7" t="s">
        <v>37</v>
      </c>
      <c r="S4" s="8">
        <v>1</v>
      </c>
    </row>
    <row r="5" spans="1:19" ht="15.75" thickBot="1" x14ac:dyDescent="0.3">
      <c r="A5" s="5">
        <v>3</v>
      </c>
      <c r="B5" s="6">
        <v>403</v>
      </c>
      <c r="C5" s="7" t="s">
        <v>9</v>
      </c>
      <c r="D5" s="56">
        <v>1</v>
      </c>
      <c r="F5" s="5">
        <v>54</v>
      </c>
      <c r="G5" s="6">
        <v>178</v>
      </c>
      <c r="H5" s="7" t="s">
        <v>46</v>
      </c>
      <c r="I5" s="56">
        <v>0.94875699999999996</v>
      </c>
      <c r="K5" s="5">
        <v>3</v>
      </c>
      <c r="L5" s="6">
        <v>403</v>
      </c>
      <c r="M5" s="7" t="s">
        <v>9</v>
      </c>
      <c r="N5" s="8">
        <v>1</v>
      </c>
      <c r="P5" s="5">
        <v>40</v>
      </c>
      <c r="Q5" s="6">
        <v>73</v>
      </c>
      <c r="R5" s="7" t="s">
        <v>10</v>
      </c>
      <c r="S5" s="8">
        <v>1</v>
      </c>
    </row>
    <row r="6" spans="1:19" ht="15.75" thickBot="1" x14ac:dyDescent="0.3">
      <c r="A6" s="5">
        <v>4</v>
      </c>
      <c r="B6" s="6">
        <v>30</v>
      </c>
      <c r="C6" s="7" t="s">
        <v>12</v>
      </c>
      <c r="D6" s="56">
        <v>1</v>
      </c>
      <c r="F6" s="5">
        <v>55</v>
      </c>
      <c r="G6" s="6">
        <v>150</v>
      </c>
      <c r="H6" s="7" t="s">
        <v>31</v>
      </c>
      <c r="I6" s="56">
        <v>0.943106</v>
      </c>
      <c r="K6" s="5">
        <v>4</v>
      </c>
      <c r="L6" s="6">
        <v>30</v>
      </c>
      <c r="M6" s="7" t="s">
        <v>12</v>
      </c>
      <c r="N6" s="8">
        <v>1</v>
      </c>
      <c r="P6" s="5">
        <v>41</v>
      </c>
      <c r="Q6" s="6">
        <v>6</v>
      </c>
      <c r="R6" s="7" t="s">
        <v>25</v>
      </c>
      <c r="S6" s="8">
        <v>1</v>
      </c>
    </row>
    <row r="7" spans="1:19" ht="15.75" thickBot="1" x14ac:dyDescent="0.3">
      <c r="A7" s="5">
        <v>5</v>
      </c>
      <c r="B7" s="6">
        <v>32</v>
      </c>
      <c r="C7" s="7" t="s">
        <v>15</v>
      </c>
      <c r="D7" s="56">
        <v>1</v>
      </c>
      <c r="F7" s="5">
        <v>56</v>
      </c>
      <c r="G7" s="6">
        <v>194</v>
      </c>
      <c r="H7" s="7" t="s">
        <v>48</v>
      </c>
      <c r="I7" s="56">
        <v>0.942828</v>
      </c>
      <c r="K7" s="5">
        <v>5</v>
      </c>
      <c r="L7" s="6">
        <v>32</v>
      </c>
      <c r="M7" s="7" t="s">
        <v>15</v>
      </c>
      <c r="N7" s="8">
        <v>1</v>
      </c>
      <c r="P7" s="5">
        <v>42</v>
      </c>
      <c r="Q7" s="6">
        <v>17</v>
      </c>
      <c r="R7" s="7" t="s">
        <v>26</v>
      </c>
      <c r="S7" s="8">
        <v>1</v>
      </c>
    </row>
    <row r="8" spans="1:19" ht="15.75" thickBot="1" x14ac:dyDescent="0.3">
      <c r="A8" s="5">
        <v>6</v>
      </c>
      <c r="B8" s="6">
        <v>45</v>
      </c>
      <c r="C8" s="7" t="s">
        <v>18</v>
      </c>
      <c r="D8" s="56">
        <v>1</v>
      </c>
      <c r="F8" s="5">
        <v>57</v>
      </c>
      <c r="G8" s="6">
        <v>188</v>
      </c>
      <c r="H8" s="7" t="s">
        <v>7</v>
      </c>
      <c r="I8" s="56">
        <v>0.935419</v>
      </c>
      <c r="K8" s="5">
        <v>6</v>
      </c>
      <c r="L8" s="6">
        <v>45</v>
      </c>
      <c r="M8" s="7" t="s">
        <v>18</v>
      </c>
      <c r="N8" s="8">
        <v>1</v>
      </c>
      <c r="P8" s="5">
        <v>43</v>
      </c>
      <c r="Q8" s="6">
        <v>74</v>
      </c>
      <c r="R8" s="7" t="s">
        <v>51</v>
      </c>
      <c r="S8" s="8">
        <v>1</v>
      </c>
    </row>
    <row r="9" spans="1:19" ht="15.75" thickBot="1" x14ac:dyDescent="0.3">
      <c r="A9" s="5">
        <v>7</v>
      </c>
      <c r="B9" s="6">
        <v>55</v>
      </c>
      <c r="C9" s="7" t="s">
        <v>21</v>
      </c>
      <c r="D9" s="56">
        <v>1</v>
      </c>
      <c r="F9" s="5">
        <v>58</v>
      </c>
      <c r="G9" s="6">
        <v>177</v>
      </c>
      <c r="H9" s="7" t="s">
        <v>40</v>
      </c>
      <c r="I9" s="56">
        <v>0.92919300000000005</v>
      </c>
      <c r="K9" s="5">
        <v>7</v>
      </c>
      <c r="L9" s="6">
        <v>55</v>
      </c>
      <c r="M9" s="7" t="s">
        <v>21</v>
      </c>
      <c r="N9" s="8">
        <v>1</v>
      </c>
      <c r="P9" s="5">
        <v>44</v>
      </c>
      <c r="Q9" s="6">
        <v>100</v>
      </c>
      <c r="R9" s="7" t="s">
        <v>17</v>
      </c>
      <c r="S9" s="8">
        <v>1</v>
      </c>
    </row>
    <row r="10" spans="1:19" ht="15.75" thickBot="1" x14ac:dyDescent="0.3">
      <c r="A10" s="5">
        <v>8</v>
      </c>
      <c r="B10" s="6">
        <v>27</v>
      </c>
      <c r="C10" s="7" t="s">
        <v>24</v>
      </c>
      <c r="D10" s="56">
        <v>1</v>
      </c>
      <c r="F10" s="5">
        <v>59</v>
      </c>
      <c r="G10" s="6">
        <v>164</v>
      </c>
      <c r="H10" s="7" t="s">
        <v>41</v>
      </c>
      <c r="I10" s="56">
        <v>0.92464100000000005</v>
      </c>
      <c r="K10" s="5">
        <v>8</v>
      </c>
      <c r="L10" s="6">
        <v>27</v>
      </c>
      <c r="M10" s="7" t="s">
        <v>24</v>
      </c>
      <c r="N10" s="8">
        <v>1</v>
      </c>
      <c r="P10" s="5">
        <v>45</v>
      </c>
      <c r="Q10" s="6">
        <v>179</v>
      </c>
      <c r="R10" s="7" t="s">
        <v>44</v>
      </c>
      <c r="S10" s="8">
        <v>1</v>
      </c>
    </row>
    <row r="11" spans="1:19" ht="15.75" thickBot="1" x14ac:dyDescent="0.3">
      <c r="A11" s="9">
        <v>9</v>
      </c>
      <c r="B11" s="61">
        <v>502</v>
      </c>
      <c r="C11" s="10" t="s">
        <v>27</v>
      </c>
      <c r="D11" s="57">
        <v>1</v>
      </c>
      <c r="F11" s="5">
        <v>60</v>
      </c>
      <c r="G11" s="6">
        <v>114</v>
      </c>
      <c r="H11" s="7" t="s">
        <v>36</v>
      </c>
      <c r="I11" s="56">
        <v>0.91558300000000004</v>
      </c>
      <c r="K11" s="5">
        <v>9</v>
      </c>
      <c r="L11" s="6">
        <v>49</v>
      </c>
      <c r="M11" s="7" t="s">
        <v>29</v>
      </c>
      <c r="N11" s="8">
        <v>1</v>
      </c>
      <c r="P11" s="5">
        <v>46</v>
      </c>
      <c r="Q11" s="6">
        <v>42</v>
      </c>
      <c r="R11" s="7" t="s">
        <v>20</v>
      </c>
      <c r="S11" s="8">
        <v>1</v>
      </c>
    </row>
    <row r="12" spans="1:19" ht="15.75" thickBot="1" x14ac:dyDescent="0.3">
      <c r="A12" s="5">
        <v>10</v>
      </c>
      <c r="B12" s="6">
        <v>49</v>
      </c>
      <c r="C12" s="7" t="s">
        <v>29</v>
      </c>
      <c r="D12" s="56">
        <v>1</v>
      </c>
      <c r="F12" s="5">
        <v>61</v>
      </c>
      <c r="G12" s="6">
        <v>148</v>
      </c>
      <c r="H12" s="7" t="s">
        <v>35</v>
      </c>
      <c r="I12" s="56">
        <v>0.91462600000000005</v>
      </c>
      <c r="K12" s="5">
        <v>10</v>
      </c>
      <c r="L12" s="6">
        <v>454</v>
      </c>
      <c r="M12" s="7" t="s">
        <v>32</v>
      </c>
      <c r="N12" s="8">
        <v>1</v>
      </c>
      <c r="P12" s="5">
        <v>47</v>
      </c>
      <c r="Q12" s="6">
        <v>428</v>
      </c>
      <c r="R12" s="7" t="s">
        <v>54</v>
      </c>
      <c r="S12" s="8">
        <v>0.99847600000000003</v>
      </c>
    </row>
    <row r="13" spans="1:19" ht="15.75" thickBot="1" x14ac:dyDescent="0.3">
      <c r="A13" s="9">
        <v>11</v>
      </c>
      <c r="B13" s="61">
        <v>500</v>
      </c>
      <c r="C13" s="10" t="s">
        <v>34</v>
      </c>
      <c r="D13" s="57">
        <v>1</v>
      </c>
      <c r="F13" s="5">
        <v>62</v>
      </c>
      <c r="G13" s="6">
        <v>281</v>
      </c>
      <c r="H13" s="7" t="s">
        <v>90</v>
      </c>
      <c r="I13" s="56">
        <v>0.90695400000000004</v>
      </c>
      <c r="K13" s="5">
        <v>11</v>
      </c>
      <c r="L13" s="6">
        <v>315</v>
      </c>
      <c r="M13" s="7" t="s">
        <v>39</v>
      </c>
      <c r="N13" s="8">
        <v>1</v>
      </c>
      <c r="P13" s="5">
        <v>48</v>
      </c>
      <c r="Q13" s="6">
        <v>41</v>
      </c>
      <c r="R13" s="7" t="s">
        <v>68</v>
      </c>
      <c r="S13" s="8">
        <v>0.984232</v>
      </c>
    </row>
    <row r="14" spans="1:19" ht="15.75" thickBot="1" x14ac:dyDescent="0.3">
      <c r="A14" s="5">
        <v>12</v>
      </c>
      <c r="B14" s="6">
        <v>454</v>
      </c>
      <c r="C14" s="7" t="s">
        <v>32</v>
      </c>
      <c r="D14" s="56">
        <v>1</v>
      </c>
      <c r="F14" s="5">
        <v>63</v>
      </c>
      <c r="G14" s="6">
        <v>82</v>
      </c>
      <c r="H14" s="7" t="s">
        <v>53</v>
      </c>
      <c r="I14" s="56">
        <v>0.90410299999999999</v>
      </c>
      <c r="K14" s="5">
        <v>12</v>
      </c>
      <c r="L14" s="6">
        <v>54</v>
      </c>
      <c r="M14" s="7" t="s">
        <v>42</v>
      </c>
      <c r="N14" s="8">
        <v>1</v>
      </c>
      <c r="P14" s="5">
        <v>49</v>
      </c>
      <c r="Q14" s="6">
        <v>288</v>
      </c>
      <c r="R14" s="7" t="s">
        <v>77</v>
      </c>
      <c r="S14" s="8">
        <v>0.96885299999999996</v>
      </c>
    </row>
    <row r="15" spans="1:19" ht="15.75" thickBot="1" x14ac:dyDescent="0.3">
      <c r="A15" s="5">
        <v>13</v>
      </c>
      <c r="B15" s="6">
        <v>315</v>
      </c>
      <c r="C15" s="7" t="s">
        <v>39</v>
      </c>
      <c r="D15" s="56">
        <v>1</v>
      </c>
      <c r="F15" s="5">
        <v>64</v>
      </c>
      <c r="G15" s="6">
        <v>9</v>
      </c>
      <c r="H15" s="7" t="s">
        <v>16</v>
      </c>
      <c r="I15" s="56">
        <v>0.90326399999999996</v>
      </c>
      <c r="K15" s="5">
        <v>13</v>
      </c>
      <c r="L15" s="6">
        <v>56</v>
      </c>
      <c r="M15" s="7" t="s">
        <v>45</v>
      </c>
      <c r="N15" s="8">
        <v>1</v>
      </c>
      <c r="P15" s="5">
        <v>50</v>
      </c>
      <c r="Q15" s="6">
        <v>195</v>
      </c>
      <c r="R15" s="7" t="s">
        <v>43</v>
      </c>
      <c r="S15" s="8">
        <v>0.966831</v>
      </c>
    </row>
    <row r="16" spans="1:19" ht="15.75" thickBot="1" x14ac:dyDescent="0.3">
      <c r="A16" s="5">
        <v>14</v>
      </c>
      <c r="B16" s="6">
        <v>54</v>
      </c>
      <c r="C16" s="7" t="s">
        <v>42</v>
      </c>
      <c r="D16" s="56">
        <v>1</v>
      </c>
      <c r="F16" s="5">
        <v>65</v>
      </c>
      <c r="G16" s="6">
        <v>44</v>
      </c>
      <c r="H16" s="7" t="s">
        <v>19</v>
      </c>
      <c r="I16" s="56">
        <v>0.89607999999999999</v>
      </c>
      <c r="K16" s="5">
        <v>14</v>
      </c>
      <c r="L16" s="6">
        <v>57</v>
      </c>
      <c r="M16" s="7" t="s">
        <v>47</v>
      </c>
      <c r="N16" s="8">
        <v>1</v>
      </c>
      <c r="P16" s="5">
        <v>51</v>
      </c>
      <c r="Q16" s="6">
        <v>144</v>
      </c>
      <c r="R16" s="7" t="s">
        <v>28</v>
      </c>
      <c r="S16" s="8">
        <v>0.95840899999999996</v>
      </c>
    </row>
    <row r="17" spans="1:19" ht="15.75" thickBot="1" x14ac:dyDescent="0.3">
      <c r="A17" s="5">
        <v>15</v>
      </c>
      <c r="B17" s="6">
        <v>56</v>
      </c>
      <c r="C17" s="7" t="s">
        <v>45</v>
      </c>
      <c r="D17" s="56">
        <v>1</v>
      </c>
      <c r="F17" s="5">
        <v>66</v>
      </c>
      <c r="G17" s="6">
        <v>137</v>
      </c>
      <c r="H17" s="7" t="s">
        <v>58</v>
      </c>
      <c r="I17" s="56">
        <v>0.89511300000000005</v>
      </c>
      <c r="K17" s="5">
        <v>15</v>
      </c>
      <c r="L17" s="6">
        <v>83</v>
      </c>
      <c r="M17" s="7" t="s">
        <v>55</v>
      </c>
      <c r="N17" s="8">
        <v>1</v>
      </c>
      <c r="P17" s="5">
        <v>52</v>
      </c>
      <c r="Q17" s="6">
        <v>178</v>
      </c>
      <c r="R17" s="7" t="s">
        <v>46</v>
      </c>
      <c r="S17" s="8">
        <v>0.94875699999999996</v>
      </c>
    </row>
    <row r="18" spans="1:19" ht="15.75" thickBot="1" x14ac:dyDescent="0.3">
      <c r="A18" s="5">
        <v>16</v>
      </c>
      <c r="B18" s="6">
        <v>57</v>
      </c>
      <c r="C18" s="7" t="s">
        <v>47</v>
      </c>
      <c r="D18" s="56">
        <v>1</v>
      </c>
      <c r="F18" s="5">
        <v>67</v>
      </c>
      <c r="G18" s="6">
        <v>290</v>
      </c>
      <c r="H18" s="7" t="s">
        <v>86</v>
      </c>
      <c r="I18" s="56">
        <v>0.89324099999999995</v>
      </c>
      <c r="K18" s="5">
        <v>16</v>
      </c>
      <c r="L18" s="6">
        <v>59</v>
      </c>
      <c r="M18" s="7" t="s">
        <v>57</v>
      </c>
      <c r="N18" s="8">
        <v>1</v>
      </c>
      <c r="P18" s="5">
        <v>53</v>
      </c>
      <c r="Q18" s="6">
        <v>150</v>
      </c>
      <c r="R18" s="7" t="s">
        <v>31</v>
      </c>
      <c r="S18" s="8">
        <v>0.943106</v>
      </c>
    </row>
    <row r="19" spans="1:19" ht="15.75" thickBot="1" x14ac:dyDescent="0.3">
      <c r="A19" s="5">
        <v>17</v>
      </c>
      <c r="B19" s="6">
        <v>83</v>
      </c>
      <c r="C19" s="7" t="s">
        <v>55</v>
      </c>
      <c r="D19" s="56">
        <v>1</v>
      </c>
      <c r="F19" s="5">
        <v>68</v>
      </c>
      <c r="G19" s="6">
        <v>117</v>
      </c>
      <c r="H19" s="7" t="s">
        <v>38</v>
      </c>
      <c r="I19" s="56">
        <v>0.88635799999999998</v>
      </c>
      <c r="K19" s="5">
        <v>17</v>
      </c>
      <c r="L19" s="6">
        <v>88</v>
      </c>
      <c r="M19" s="7" t="s">
        <v>59</v>
      </c>
      <c r="N19" s="8">
        <v>1</v>
      </c>
      <c r="P19" s="5">
        <v>54</v>
      </c>
      <c r="Q19" s="6">
        <v>194</v>
      </c>
      <c r="R19" s="7" t="s">
        <v>48</v>
      </c>
      <c r="S19" s="8">
        <v>0.942828</v>
      </c>
    </row>
    <row r="20" spans="1:19" ht="15.75" thickBot="1" x14ac:dyDescent="0.3">
      <c r="A20" s="5">
        <v>18</v>
      </c>
      <c r="B20" s="6">
        <v>59</v>
      </c>
      <c r="C20" s="7" t="s">
        <v>57</v>
      </c>
      <c r="D20" s="56">
        <v>1</v>
      </c>
      <c r="F20" s="5">
        <v>69</v>
      </c>
      <c r="G20" s="6">
        <v>93</v>
      </c>
      <c r="H20" s="7" t="s">
        <v>4</v>
      </c>
      <c r="I20" s="56">
        <v>0.88480400000000003</v>
      </c>
      <c r="K20" s="5">
        <v>18</v>
      </c>
      <c r="L20" s="6">
        <v>105</v>
      </c>
      <c r="M20" s="7" t="s">
        <v>61</v>
      </c>
      <c r="N20" s="8">
        <v>1</v>
      </c>
      <c r="P20" s="5">
        <v>55</v>
      </c>
      <c r="Q20" s="6">
        <v>188</v>
      </c>
      <c r="R20" s="7" t="s">
        <v>7</v>
      </c>
      <c r="S20" s="8">
        <v>0.935419</v>
      </c>
    </row>
    <row r="21" spans="1:19" ht="15.75" thickBot="1" x14ac:dyDescent="0.3">
      <c r="A21" s="5">
        <v>19</v>
      </c>
      <c r="B21" s="6">
        <v>88</v>
      </c>
      <c r="C21" s="7" t="s">
        <v>59</v>
      </c>
      <c r="D21" s="56">
        <v>1</v>
      </c>
      <c r="F21" s="5">
        <v>70</v>
      </c>
      <c r="G21" s="6">
        <v>3</v>
      </c>
      <c r="H21" s="7" t="s">
        <v>22</v>
      </c>
      <c r="I21" s="56">
        <v>0.88151599999999997</v>
      </c>
      <c r="K21" s="5">
        <v>19</v>
      </c>
      <c r="L21" s="6">
        <v>108</v>
      </c>
      <c r="M21" s="7" t="s">
        <v>63</v>
      </c>
      <c r="N21" s="8">
        <v>1</v>
      </c>
      <c r="P21" s="5">
        <v>56</v>
      </c>
      <c r="Q21" s="6">
        <v>177</v>
      </c>
      <c r="R21" s="7" t="s">
        <v>40</v>
      </c>
      <c r="S21" s="8">
        <v>0.92919300000000005</v>
      </c>
    </row>
    <row r="22" spans="1:19" ht="15.75" thickBot="1" x14ac:dyDescent="0.3">
      <c r="A22" s="5">
        <v>20</v>
      </c>
      <c r="B22" s="6">
        <v>105</v>
      </c>
      <c r="C22" s="7" t="s">
        <v>61</v>
      </c>
      <c r="D22" s="56">
        <v>1</v>
      </c>
      <c r="F22" s="5">
        <v>71</v>
      </c>
      <c r="G22" s="6">
        <v>181</v>
      </c>
      <c r="H22" s="7" t="s">
        <v>78</v>
      </c>
      <c r="I22" s="56">
        <v>0.87109199999999998</v>
      </c>
      <c r="K22" s="5">
        <v>20</v>
      </c>
      <c r="L22" s="6">
        <v>115</v>
      </c>
      <c r="M22" s="7" t="s">
        <v>65</v>
      </c>
      <c r="N22" s="8">
        <v>1</v>
      </c>
      <c r="P22" s="5">
        <v>57</v>
      </c>
      <c r="Q22" s="6">
        <v>164</v>
      </c>
      <c r="R22" s="7" t="s">
        <v>41</v>
      </c>
      <c r="S22" s="8">
        <v>0.92464100000000005</v>
      </c>
    </row>
    <row r="23" spans="1:19" ht="15.75" thickBot="1" x14ac:dyDescent="0.3">
      <c r="A23" s="5">
        <v>21</v>
      </c>
      <c r="B23" s="6">
        <v>108</v>
      </c>
      <c r="C23" s="7" t="s">
        <v>63</v>
      </c>
      <c r="D23" s="56">
        <v>1</v>
      </c>
      <c r="F23" s="5">
        <v>72</v>
      </c>
      <c r="G23" s="6">
        <v>62</v>
      </c>
      <c r="H23" s="7" t="s">
        <v>49</v>
      </c>
      <c r="I23" s="56">
        <v>0.86941800000000002</v>
      </c>
      <c r="K23" s="5">
        <v>21</v>
      </c>
      <c r="L23" s="6">
        <v>119</v>
      </c>
      <c r="M23" s="7" t="s">
        <v>67</v>
      </c>
      <c r="N23" s="8">
        <v>1</v>
      </c>
      <c r="P23" s="5">
        <v>58</v>
      </c>
      <c r="Q23" s="6">
        <v>114</v>
      </c>
      <c r="R23" s="7" t="s">
        <v>36</v>
      </c>
      <c r="S23" s="8">
        <v>0.91558300000000004</v>
      </c>
    </row>
    <row r="24" spans="1:19" ht="15.75" thickBot="1" x14ac:dyDescent="0.3">
      <c r="A24" s="5">
        <v>22</v>
      </c>
      <c r="B24" s="6">
        <v>115</v>
      </c>
      <c r="C24" s="7" t="s">
        <v>65</v>
      </c>
      <c r="D24" s="56">
        <v>1</v>
      </c>
      <c r="F24" s="5">
        <v>73</v>
      </c>
      <c r="G24" s="6">
        <v>159</v>
      </c>
      <c r="H24" s="7" t="s">
        <v>13</v>
      </c>
      <c r="I24" s="56">
        <v>0.86865800000000004</v>
      </c>
      <c r="K24" s="5">
        <v>22</v>
      </c>
      <c r="L24" s="6">
        <v>120</v>
      </c>
      <c r="M24" s="7" t="s">
        <v>69</v>
      </c>
      <c r="N24" s="8">
        <v>1</v>
      </c>
      <c r="P24" s="5">
        <v>59</v>
      </c>
      <c r="Q24" s="6">
        <v>148</v>
      </c>
      <c r="R24" s="7" t="s">
        <v>35</v>
      </c>
      <c r="S24" s="8">
        <v>0.91462600000000005</v>
      </c>
    </row>
    <row r="25" spans="1:19" ht="15.75" thickBot="1" x14ac:dyDescent="0.3">
      <c r="A25" s="5">
        <v>23</v>
      </c>
      <c r="B25" s="6">
        <v>119</v>
      </c>
      <c r="C25" s="7" t="s">
        <v>67</v>
      </c>
      <c r="D25" s="56">
        <v>1</v>
      </c>
      <c r="F25" s="5">
        <v>74</v>
      </c>
      <c r="G25" s="6">
        <v>157</v>
      </c>
      <c r="H25" s="7" t="s">
        <v>56</v>
      </c>
      <c r="I25" s="56">
        <v>0.86680199999999996</v>
      </c>
      <c r="K25" s="5">
        <v>23</v>
      </c>
      <c r="L25" s="6">
        <v>126</v>
      </c>
      <c r="M25" s="7" t="s">
        <v>71</v>
      </c>
      <c r="N25" s="8">
        <v>1</v>
      </c>
      <c r="P25" s="5">
        <v>60</v>
      </c>
      <c r="Q25" s="6">
        <v>281</v>
      </c>
      <c r="R25" s="7" t="s">
        <v>90</v>
      </c>
      <c r="S25" s="8">
        <v>0.90695400000000004</v>
      </c>
    </row>
    <row r="26" spans="1:19" ht="15.75" thickBot="1" x14ac:dyDescent="0.3">
      <c r="A26" s="5">
        <v>24</v>
      </c>
      <c r="B26" s="6">
        <v>120</v>
      </c>
      <c r="C26" s="7" t="s">
        <v>69</v>
      </c>
      <c r="D26" s="56">
        <v>1</v>
      </c>
      <c r="F26" s="5">
        <v>75</v>
      </c>
      <c r="G26" s="6">
        <v>155</v>
      </c>
      <c r="H26" s="7" t="s">
        <v>62</v>
      </c>
      <c r="I26" s="56">
        <v>0.86455300000000002</v>
      </c>
      <c r="K26" s="5">
        <v>24</v>
      </c>
      <c r="L26" s="6">
        <v>127</v>
      </c>
      <c r="M26" s="7" t="s">
        <v>73</v>
      </c>
      <c r="N26" s="8">
        <v>1</v>
      </c>
      <c r="P26" s="5">
        <v>61</v>
      </c>
      <c r="Q26" s="6">
        <v>82</v>
      </c>
      <c r="R26" s="7" t="s">
        <v>53</v>
      </c>
      <c r="S26" s="8">
        <v>0.90410299999999999</v>
      </c>
    </row>
    <row r="27" spans="1:19" ht="15.75" thickBot="1" x14ac:dyDescent="0.3">
      <c r="A27" s="5">
        <v>25</v>
      </c>
      <c r="B27" s="6">
        <v>126</v>
      </c>
      <c r="C27" s="7" t="s">
        <v>71</v>
      </c>
      <c r="D27" s="56">
        <v>1</v>
      </c>
      <c r="F27" s="5">
        <v>76</v>
      </c>
      <c r="G27" s="6">
        <v>81</v>
      </c>
      <c r="H27" s="7" t="s">
        <v>52</v>
      </c>
      <c r="I27" s="56">
        <v>0.84996700000000003</v>
      </c>
      <c r="K27" s="5">
        <v>25</v>
      </c>
      <c r="L27" s="6">
        <v>134</v>
      </c>
      <c r="M27" s="7" t="s">
        <v>75</v>
      </c>
      <c r="N27" s="8">
        <v>1</v>
      </c>
      <c r="P27" s="5">
        <v>62</v>
      </c>
      <c r="Q27" s="6">
        <v>9</v>
      </c>
      <c r="R27" s="7" t="s">
        <v>16</v>
      </c>
      <c r="S27" s="8">
        <v>0.90326399999999996</v>
      </c>
    </row>
    <row r="28" spans="1:19" ht="15.75" thickBot="1" x14ac:dyDescent="0.3">
      <c r="A28" s="5">
        <v>26</v>
      </c>
      <c r="B28" s="6">
        <v>127</v>
      </c>
      <c r="C28" s="7" t="s">
        <v>73</v>
      </c>
      <c r="D28" s="56">
        <v>1</v>
      </c>
      <c r="F28" s="5">
        <v>77</v>
      </c>
      <c r="G28" s="6">
        <v>39</v>
      </c>
      <c r="H28" s="7" t="s">
        <v>72</v>
      </c>
      <c r="I28" s="56">
        <v>0.84435800000000005</v>
      </c>
      <c r="K28" s="5">
        <v>26</v>
      </c>
      <c r="L28" s="6">
        <v>143</v>
      </c>
      <c r="M28" s="7" t="s">
        <v>79</v>
      </c>
      <c r="N28" s="8">
        <v>1</v>
      </c>
      <c r="P28" s="5">
        <v>63</v>
      </c>
      <c r="Q28" s="6">
        <v>44</v>
      </c>
      <c r="R28" s="7" t="s">
        <v>19</v>
      </c>
      <c r="S28" s="8">
        <v>0.89607999999999999</v>
      </c>
    </row>
    <row r="29" spans="1:19" ht="15.75" thickBot="1" x14ac:dyDescent="0.3">
      <c r="A29" s="5">
        <v>27</v>
      </c>
      <c r="B29" s="6">
        <v>134</v>
      </c>
      <c r="C29" s="7" t="s">
        <v>75</v>
      </c>
      <c r="D29" s="56">
        <v>1</v>
      </c>
      <c r="F29" s="5">
        <v>78</v>
      </c>
      <c r="G29" s="6">
        <v>163</v>
      </c>
      <c r="H29" s="7" t="s">
        <v>50</v>
      </c>
      <c r="I29" s="56">
        <v>0.84407200000000004</v>
      </c>
      <c r="K29" s="5">
        <v>27</v>
      </c>
      <c r="L29" s="6">
        <v>145</v>
      </c>
      <c r="M29" s="7" t="s">
        <v>81</v>
      </c>
      <c r="N29" s="8">
        <v>1</v>
      </c>
      <c r="P29" s="5">
        <v>64</v>
      </c>
      <c r="Q29" s="6">
        <v>137</v>
      </c>
      <c r="R29" s="7" t="s">
        <v>58</v>
      </c>
      <c r="S29" s="8">
        <v>0.89511300000000005</v>
      </c>
    </row>
    <row r="30" spans="1:19" ht="15.75" thickBot="1" x14ac:dyDescent="0.3">
      <c r="A30" s="5">
        <v>28</v>
      </c>
      <c r="B30" s="6">
        <v>143</v>
      </c>
      <c r="C30" s="7" t="s">
        <v>79</v>
      </c>
      <c r="D30" s="56">
        <v>1</v>
      </c>
      <c r="F30" s="5">
        <v>79</v>
      </c>
      <c r="G30" s="6">
        <v>152</v>
      </c>
      <c r="H30" s="7" t="s">
        <v>76</v>
      </c>
      <c r="I30" s="56">
        <v>0.83824699999999996</v>
      </c>
      <c r="K30" s="5">
        <v>28</v>
      </c>
      <c r="L30" s="6">
        <v>149</v>
      </c>
      <c r="M30" s="7" t="s">
        <v>83</v>
      </c>
      <c r="N30" s="8">
        <v>1</v>
      </c>
      <c r="P30" s="5">
        <v>65</v>
      </c>
      <c r="Q30" s="6">
        <v>290</v>
      </c>
      <c r="R30" s="7" t="s">
        <v>86</v>
      </c>
      <c r="S30" s="8">
        <v>0.89324099999999995</v>
      </c>
    </row>
    <row r="31" spans="1:19" ht="15.75" thickBot="1" x14ac:dyDescent="0.3">
      <c r="A31" s="5">
        <v>29</v>
      </c>
      <c r="B31" s="6">
        <v>145</v>
      </c>
      <c r="C31" s="7" t="s">
        <v>81</v>
      </c>
      <c r="D31" s="56">
        <v>1</v>
      </c>
      <c r="F31" s="5">
        <v>80</v>
      </c>
      <c r="G31" s="6">
        <v>107</v>
      </c>
      <c r="H31" s="7" t="s">
        <v>64</v>
      </c>
      <c r="I31" s="56">
        <v>0.83432099999999998</v>
      </c>
      <c r="K31" s="5">
        <v>29</v>
      </c>
      <c r="L31" s="6">
        <v>161</v>
      </c>
      <c r="M31" s="7" t="s">
        <v>85</v>
      </c>
      <c r="N31" s="8">
        <v>1</v>
      </c>
      <c r="P31" s="5">
        <v>66</v>
      </c>
      <c r="Q31" s="6">
        <v>117</v>
      </c>
      <c r="R31" s="7" t="s">
        <v>38</v>
      </c>
      <c r="S31" s="8">
        <v>0.88635799999999998</v>
      </c>
    </row>
    <row r="32" spans="1:19" ht="15.75" thickBot="1" x14ac:dyDescent="0.3">
      <c r="A32" s="5">
        <v>30</v>
      </c>
      <c r="B32" s="6">
        <v>149</v>
      </c>
      <c r="C32" s="7" t="s">
        <v>83</v>
      </c>
      <c r="D32" s="56">
        <v>1</v>
      </c>
      <c r="F32" s="5">
        <v>81</v>
      </c>
      <c r="G32" s="6">
        <v>135</v>
      </c>
      <c r="H32" s="7" t="s">
        <v>70</v>
      </c>
      <c r="I32" s="56">
        <v>0.83318700000000001</v>
      </c>
      <c r="K32" s="5">
        <v>30</v>
      </c>
      <c r="L32" s="6">
        <v>166</v>
      </c>
      <c r="M32" s="7" t="s">
        <v>87</v>
      </c>
      <c r="N32" s="8">
        <v>1</v>
      </c>
      <c r="P32" s="5">
        <v>67</v>
      </c>
      <c r="Q32" s="6">
        <v>93</v>
      </c>
      <c r="R32" s="7" t="s">
        <v>4</v>
      </c>
      <c r="S32" s="8">
        <v>0.88480400000000003</v>
      </c>
    </row>
    <row r="33" spans="1:19" ht="15.75" thickBot="1" x14ac:dyDescent="0.3">
      <c r="A33" s="5">
        <v>31</v>
      </c>
      <c r="B33" s="6">
        <v>161</v>
      </c>
      <c r="C33" s="7" t="s">
        <v>85</v>
      </c>
      <c r="D33" s="56">
        <v>1</v>
      </c>
      <c r="F33" s="5">
        <v>82</v>
      </c>
      <c r="G33" s="6">
        <v>432</v>
      </c>
      <c r="H33" s="7" t="s">
        <v>66</v>
      </c>
      <c r="I33" s="56">
        <v>0.82577</v>
      </c>
      <c r="K33" s="5">
        <v>31</v>
      </c>
      <c r="L33" s="6">
        <v>167</v>
      </c>
      <c r="M33" s="7" t="s">
        <v>89</v>
      </c>
      <c r="N33" s="8">
        <v>1</v>
      </c>
      <c r="P33" s="5">
        <v>68</v>
      </c>
      <c r="Q33" s="6">
        <v>3</v>
      </c>
      <c r="R33" s="7" t="s">
        <v>22</v>
      </c>
      <c r="S33" s="8">
        <v>0.88151599999999997</v>
      </c>
    </row>
    <row r="34" spans="1:19" ht="15.75" thickBot="1" x14ac:dyDescent="0.3">
      <c r="A34" s="5">
        <v>32</v>
      </c>
      <c r="B34" s="6">
        <v>166</v>
      </c>
      <c r="C34" s="7" t="s">
        <v>87</v>
      </c>
      <c r="D34" s="56">
        <v>1</v>
      </c>
      <c r="F34" s="5">
        <v>83</v>
      </c>
      <c r="G34" s="6">
        <v>2</v>
      </c>
      <c r="H34" s="7" t="s">
        <v>80</v>
      </c>
      <c r="I34" s="56">
        <v>0.82407200000000003</v>
      </c>
      <c r="K34" s="5">
        <v>32</v>
      </c>
      <c r="L34" s="6">
        <v>170</v>
      </c>
      <c r="M34" s="7" t="s">
        <v>5</v>
      </c>
      <c r="N34" s="8">
        <v>1</v>
      </c>
      <c r="P34" s="5">
        <v>69</v>
      </c>
      <c r="Q34" s="6">
        <v>181</v>
      </c>
      <c r="R34" s="7" t="s">
        <v>78</v>
      </c>
      <c r="S34" s="8">
        <v>0.87109199999999998</v>
      </c>
    </row>
    <row r="35" spans="1:19" ht="15.75" thickBot="1" x14ac:dyDescent="0.3">
      <c r="A35" s="5">
        <v>33</v>
      </c>
      <c r="B35" s="6">
        <v>167</v>
      </c>
      <c r="C35" s="7" t="s">
        <v>89</v>
      </c>
      <c r="D35" s="56">
        <v>1</v>
      </c>
      <c r="F35" s="5">
        <v>84</v>
      </c>
      <c r="G35" s="6">
        <v>138</v>
      </c>
      <c r="H35" s="7" t="s">
        <v>97</v>
      </c>
      <c r="I35" s="56">
        <v>0.80697600000000003</v>
      </c>
      <c r="K35" s="5">
        <v>33</v>
      </c>
      <c r="L35" s="6">
        <v>51</v>
      </c>
      <c r="M35" s="7" t="s">
        <v>8</v>
      </c>
      <c r="N35" s="8">
        <v>1</v>
      </c>
      <c r="P35" s="5">
        <v>70</v>
      </c>
      <c r="Q35" s="6">
        <v>62</v>
      </c>
      <c r="R35" s="7" t="s">
        <v>49</v>
      </c>
      <c r="S35" s="8">
        <v>0.86941800000000002</v>
      </c>
    </row>
    <row r="36" spans="1:19" ht="15.75" thickBot="1" x14ac:dyDescent="0.3">
      <c r="A36" s="5">
        <v>34</v>
      </c>
      <c r="B36" s="6">
        <v>170</v>
      </c>
      <c r="C36" s="7" t="s">
        <v>5</v>
      </c>
      <c r="D36" s="56">
        <v>1</v>
      </c>
      <c r="F36" s="5">
        <v>85</v>
      </c>
      <c r="G36" s="6">
        <v>151</v>
      </c>
      <c r="H36" s="7" t="s">
        <v>82</v>
      </c>
      <c r="I36" s="56">
        <v>0.79815700000000001</v>
      </c>
      <c r="K36" s="5">
        <v>34</v>
      </c>
      <c r="L36" s="6">
        <v>142</v>
      </c>
      <c r="M36" s="7" t="s">
        <v>11</v>
      </c>
      <c r="N36" s="8">
        <v>1</v>
      </c>
      <c r="P36" s="5">
        <v>71</v>
      </c>
      <c r="Q36" s="6">
        <v>159</v>
      </c>
      <c r="R36" s="7" t="s">
        <v>13</v>
      </c>
      <c r="S36" s="8">
        <v>0.86865800000000004</v>
      </c>
    </row>
    <row r="37" spans="1:19" ht="15.75" thickBot="1" x14ac:dyDescent="0.3">
      <c r="A37" s="5">
        <v>35</v>
      </c>
      <c r="B37" s="6">
        <v>51</v>
      </c>
      <c r="C37" s="7" t="s">
        <v>8</v>
      </c>
      <c r="D37" s="56">
        <v>1</v>
      </c>
      <c r="F37" s="5">
        <v>86</v>
      </c>
      <c r="G37" s="6">
        <v>121</v>
      </c>
      <c r="H37" s="7" t="s">
        <v>95</v>
      </c>
      <c r="I37" s="56">
        <v>0.78488400000000003</v>
      </c>
      <c r="K37" s="5">
        <v>35</v>
      </c>
      <c r="L37" s="6">
        <v>175</v>
      </c>
      <c r="M37" s="7" t="s">
        <v>14</v>
      </c>
      <c r="N37" s="8">
        <v>1</v>
      </c>
      <c r="P37" s="5">
        <v>72</v>
      </c>
      <c r="Q37" s="6">
        <v>157</v>
      </c>
      <c r="R37" s="7" t="s">
        <v>56</v>
      </c>
      <c r="S37" s="8">
        <v>0.86680199999999996</v>
      </c>
    </row>
    <row r="38" spans="1:19" ht="15.75" thickBot="1" x14ac:dyDescent="0.3">
      <c r="A38" s="5">
        <v>36</v>
      </c>
      <c r="B38" s="6">
        <v>142</v>
      </c>
      <c r="C38" s="7" t="s">
        <v>11</v>
      </c>
      <c r="D38" s="56">
        <v>1</v>
      </c>
      <c r="F38" s="5">
        <v>87</v>
      </c>
      <c r="G38" s="6">
        <v>131</v>
      </c>
      <c r="H38" s="7" t="s">
        <v>93</v>
      </c>
      <c r="I38" s="56">
        <v>0.77552200000000004</v>
      </c>
      <c r="K38" s="5">
        <v>36</v>
      </c>
      <c r="L38" s="6">
        <v>192</v>
      </c>
      <c r="M38" s="7" t="s">
        <v>23</v>
      </c>
      <c r="N38" s="8">
        <v>1</v>
      </c>
      <c r="P38" s="5">
        <v>73</v>
      </c>
      <c r="Q38" s="6">
        <v>155</v>
      </c>
      <c r="R38" s="7" t="s">
        <v>62</v>
      </c>
      <c r="S38" s="8">
        <v>0.86455300000000002</v>
      </c>
    </row>
    <row r="39" spans="1:19" ht="15.75" thickBot="1" x14ac:dyDescent="0.3">
      <c r="A39" s="5">
        <v>37</v>
      </c>
      <c r="B39" s="6">
        <v>175</v>
      </c>
      <c r="C39" s="7" t="s">
        <v>14</v>
      </c>
      <c r="D39" s="56">
        <v>1</v>
      </c>
      <c r="F39" s="5">
        <v>88</v>
      </c>
      <c r="G39" s="61">
        <v>501</v>
      </c>
      <c r="H39" s="10" t="s">
        <v>91</v>
      </c>
      <c r="I39" s="56">
        <v>0.76150200000000001</v>
      </c>
      <c r="K39" s="5">
        <v>37</v>
      </c>
      <c r="L39" s="6">
        <v>95</v>
      </c>
      <c r="M39" s="7" t="s">
        <v>30</v>
      </c>
      <c r="N39" s="8">
        <v>1</v>
      </c>
    </row>
    <row r="40" spans="1:19" ht="15.75" thickBot="1" x14ac:dyDescent="0.3">
      <c r="A40" s="5">
        <v>38</v>
      </c>
      <c r="B40" s="6">
        <v>192</v>
      </c>
      <c r="C40" s="7" t="s">
        <v>23</v>
      </c>
      <c r="D40" s="56">
        <v>1</v>
      </c>
      <c r="F40" s="5">
        <v>89</v>
      </c>
      <c r="G40" s="6">
        <v>130</v>
      </c>
      <c r="H40" s="7" t="s">
        <v>94</v>
      </c>
      <c r="I40" s="56">
        <v>0.75408699999999995</v>
      </c>
    </row>
    <row r="41" spans="1:19" ht="15.75" thickBot="1" x14ac:dyDescent="0.3">
      <c r="A41" s="5">
        <v>39</v>
      </c>
      <c r="B41" s="6">
        <v>95</v>
      </c>
      <c r="C41" s="7" t="s">
        <v>30</v>
      </c>
      <c r="D41" s="56">
        <v>1</v>
      </c>
      <c r="F41" s="5">
        <v>90</v>
      </c>
      <c r="G41" s="6">
        <v>101</v>
      </c>
      <c r="H41" s="7" t="s">
        <v>101</v>
      </c>
      <c r="I41" s="56">
        <v>0.74513200000000002</v>
      </c>
    </row>
    <row r="42" spans="1:19" ht="15.75" thickBot="1" x14ac:dyDescent="0.3">
      <c r="A42" s="5">
        <v>40</v>
      </c>
      <c r="B42" s="6">
        <v>193</v>
      </c>
      <c r="C42" s="7" t="s">
        <v>33</v>
      </c>
      <c r="D42" s="56">
        <v>1</v>
      </c>
      <c r="F42" s="5">
        <v>91</v>
      </c>
      <c r="G42" s="6">
        <v>77</v>
      </c>
      <c r="H42" s="7" t="s">
        <v>88</v>
      </c>
      <c r="I42" s="56">
        <v>0.74502199999999996</v>
      </c>
    </row>
    <row r="43" spans="1:19" ht="15.75" thickBot="1" x14ac:dyDescent="0.3">
      <c r="A43" s="5">
        <v>41</v>
      </c>
      <c r="B43" s="6">
        <v>61</v>
      </c>
      <c r="C43" s="7" t="s">
        <v>37</v>
      </c>
      <c r="D43" s="56">
        <v>1</v>
      </c>
      <c r="F43" s="5">
        <v>92</v>
      </c>
      <c r="G43" s="6">
        <v>309</v>
      </c>
      <c r="H43" s="7" t="s">
        <v>98</v>
      </c>
      <c r="I43" s="56">
        <v>0.74177899999999997</v>
      </c>
    </row>
    <row r="44" spans="1:19" ht="15.75" thickBot="1" x14ac:dyDescent="0.3">
      <c r="A44" s="5">
        <v>42</v>
      </c>
      <c r="B44" s="6">
        <v>73</v>
      </c>
      <c r="C44" s="7" t="s">
        <v>10</v>
      </c>
      <c r="D44" s="56">
        <v>1</v>
      </c>
      <c r="F44" s="5">
        <v>93</v>
      </c>
      <c r="G44" s="6">
        <v>70</v>
      </c>
      <c r="H44" s="7" t="s">
        <v>74</v>
      </c>
      <c r="I44" s="56">
        <v>0.74030899999999999</v>
      </c>
    </row>
    <row r="45" spans="1:19" ht="15.75" thickBot="1" x14ac:dyDescent="0.3">
      <c r="A45" s="5">
        <v>43</v>
      </c>
      <c r="B45" s="6">
        <v>6</v>
      </c>
      <c r="C45" s="7" t="s">
        <v>25</v>
      </c>
      <c r="D45" s="56">
        <v>1</v>
      </c>
      <c r="F45" s="5">
        <v>94</v>
      </c>
      <c r="G45" s="6">
        <v>96</v>
      </c>
      <c r="H45" s="7" t="s">
        <v>84</v>
      </c>
      <c r="I45" s="56">
        <v>0.73571699999999995</v>
      </c>
    </row>
    <row r="46" spans="1:19" ht="15.75" thickBot="1" x14ac:dyDescent="0.3">
      <c r="A46" s="5">
        <v>44</v>
      </c>
      <c r="B46" s="6">
        <v>17</v>
      </c>
      <c r="C46" s="7" t="s">
        <v>26</v>
      </c>
      <c r="D46" s="56">
        <v>1</v>
      </c>
      <c r="F46" s="5">
        <v>95</v>
      </c>
      <c r="G46" s="6">
        <v>7</v>
      </c>
      <c r="H46" s="7" t="s">
        <v>92</v>
      </c>
      <c r="I46" s="56">
        <v>0.72140099999999996</v>
      </c>
    </row>
    <row r="47" spans="1:19" ht="15.75" thickBot="1" x14ac:dyDescent="0.3">
      <c r="A47" s="5">
        <v>45</v>
      </c>
      <c r="B47" s="6">
        <v>74</v>
      </c>
      <c r="C47" s="7" t="s">
        <v>51</v>
      </c>
      <c r="D47" s="56">
        <v>1</v>
      </c>
      <c r="F47" s="5">
        <v>96</v>
      </c>
      <c r="G47" s="6">
        <v>46</v>
      </c>
      <c r="H47" s="7" t="s">
        <v>60</v>
      </c>
      <c r="I47" s="56">
        <v>0.71514699999999998</v>
      </c>
    </row>
    <row r="48" spans="1:19" ht="15.75" thickBot="1" x14ac:dyDescent="0.3">
      <c r="A48" s="5">
        <v>46</v>
      </c>
      <c r="B48" s="6">
        <v>100</v>
      </c>
      <c r="C48" s="7" t="s">
        <v>17</v>
      </c>
      <c r="D48" s="56">
        <v>1</v>
      </c>
      <c r="F48" s="5">
        <v>97</v>
      </c>
      <c r="G48" s="6">
        <v>136</v>
      </c>
      <c r="H48" s="7" t="s">
        <v>96</v>
      </c>
      <c r="I48" s="56">
        <v>0.71312299999999995</v>
      </c>
    </row>
    <row r="49" spans="1:9" ht="15.75" thickBot="1" x14ac:dyDescent="0.3">
      <c r="A49" s="5">
        <v>47</v>
      </c>
      <c r="B49" s="6">
        <v>179</v>
      </c>
      <c r="C49" s="7" t="s">
        <v>44</v>
      </c>
      <c r="D49" s="56">
        <v>1</v>
      </c>
      <c r="F49" s="5">
        <v>98</v>
      </c>
      <c r="G49" s="6">
        <v>43</v>
      </c>
      <c r="H49" s="7" t="s">
        <v>100</v>
      </c>
      <c r="I49" s="56">
        <v>0.68424600000000002</v>
      </c>
    </row>
    <row r="50" spans="1:9" ht="15.75" thickBot="1" x14ac:dyDescent="0.3">
      <c r="A50" s="5">
        <v>48</v>
      </c>
      <c r="B50" s="6">
        <v>42</v>
      </c>
      <c r="C50" s="7" t="s">
        <v>20</v>
      </c>
      <c r="D50" s="56">
        <v>1</v>
      </c>
      <c r="F50" s="5">
        <v>99</v>
      </c>
      <c r="G50" s="6">
        <v>141</v>
      </c>
      <c r="H50" s="7" t="s">
        <v>102</v>
      </c>
      <c r="I50" s="56">
        <v>0.66753700000000005</v>
      </c>
    </row>
    <row r="51" spans="1:9" ht="15.75" thickBot="1" x14ac:dyDescent="0.3">
      <c r="A51" s="5">
        <v>49</v>
      </c>
      <c r="B51" s="6">
        <v>428</v>
      </c>
      <c r="C51" s="7" t="s">
        <v>54</v>
      </c>
      <c r="D51" s="56">
        <v>0.99847600000000003</v>
      </c>
      <c r="F51" s="5">
        <v>100</v>
      </c>
      <c r="G51" s="6">
        <v>187</v>
      </c>
      <c r="H51" s="7" t="s">
        <v>103</v>
      </c>
      <c r="I51" s="56">
        <v>0.64012100000000005</v>
      </c>
    </row>
    <row r="52" spans="1:9" ht="15.75" thickBot="1" x14ac:dyDescent="0.3">
      <c r="A52" s="5">
        <v>50</v>
      </c>
      <c r="B52" s="6">
        <v>41</v>
      </c>
      <c r="C52" s="7" t="s">
        <v>68</v>
      </c>
      <c r="D52" s="56">
        <v>0.984232</v>
      </c>
      <c r="F52" s="5">
        <v>101</v>
      </c>
      <c r="G52" s="6">
        <v>22</v>
      </c>
      <c r="H52" s="7" t="s">
        <v>104</v>
      </c>
      <c r="I52" s="56">
        <v>0.63521399999999995</v>
      </c>
    </row>
    <row r="53" spans="1:9" ht="15.75" thickBot="1" x14ac:dyDescent="0.3">
      <c r="A53" s="5">
        <v>51</v>
      </c>
      <c r="B53" s="6">
        <v>288</v>
      </c>
      <c r="C53" s="7" t="s">
        <v>77</v>
      </c>
      <c r="D53" s="56">
        <v>0.96885299999999996</v>
      </c>
      <c r="F53" s="5">
        <v>102</v>
      </c>
      <c r="G53" s="6">
        <v>8</v>
      </c>
      <c r="H53" s="7" t="s">
        <v>99</v>
      </c>
      <c r="I53" s="56">
        <v>0.63161100000000003</v>
      </c>
    </row>
    <row r="55" spans="1:9" ht="15.75" thickBot="1" x14ac:dyDescent="0.3"/>
    <row r="56" spans="1:9" ht="15.75" thickBot="1" x14ac:dyDescent="0.3">
      <c r="A56" s="3" t="s">
        <v>0</v>
      </c>
      <c r="B56" s="3" t="s">
        <v>1</v>
      </c>
      <c r="C56" s="3" t="s">
        <v>2</v>
      </c>
      <c r="D56" s="4" t="s">
        <v>105</v>
      </c>
    </row>
    <row r="57" spans="1:9" ht="15.75" thickBot="1" x14ac:dyDescent="0.3">
      <c r="A57" s="6">
        <v>1</v>
      </c>
      <c r="B57" s="62">
        <v>502</v>
      </c>
      <c r="C57" s="7" t="s">
        <v>27</v>
      </c>
      <c r="D57" s="8">
        <v>1</v>
      </c>
    </row>
    <row r="58" spans="1:9" ht="15.75" thickBot="1" x14ac:dyDescent="0.3">
      <c r="A58" s="6">
        <v>2</v>
      </c>
      <c r="B58" s="62">
        <v>500</v>
      </c>
      <c r="C58" s="7" t="s">
        <v>34</v>
      </c>
      <c r="D58" s="8">
        <v>1</v>
      </c>
    </row>
    <row r="59" spans="1:9" ht="15.75" thickBot="1" x14ac:dyDescent="0.3">
      <c r="A59" s="6">
        <v>3</v>
      </c>
      <c r="B59" s="62">
        <v>501</v>
      </c>
      <c r="C59" s="7" t="s">
        <v>91</v>
      </c>
      <c r="D59" s="8">
        <v>0.76150200000000001</v>
      </c>
    </row>
  </sheetData>
  <pageMargins left="0.39" right="0.70866141732283472" top="0.35433070866141736" bottom="0.51181102362204722" header="0.31496062992125984" footer="0.31496062992125984"/>
  <pageSetup scale="80" orientation="portrait" verticalDpi="597" r:id="rId1"/>
  <headerFooter>
    <oddFooter>&amp;C&amp;A&amp;RPágina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17A12-D557-4325-80A5-68CF1EB97E03}">
  <sheetPr>
    <tabColor theme="9" tint="-0.249977111117893"/>
  </sheetPr>
  <dimension ref="A1:Y1218"/>
  <sheetViews>
    <sheetView tabSelected="1" zoomScale="70" zoomScaleNormal="70" workbookViewId="0">
      <selection activeCell="C3" sqref="C3"/>
    </sheetView>
  </sheetViews>
  <sheetFormatPr baseColWidth="10" defaultColWidth="11.42578125" defaultRowHeight="15" x14ac:dyDescent="0.25"/>
  <cols>
    <col min="1" max="1" width="11.140625" style="24" customWidth="1"/>
    <col min="2" max="2" width="44.42578125" style="24" customWidth="1"/>
    <col min="3" max="3" width="6.28515625" style="24" bestFit="1" customWidth="1"/>
    <col min="4" max="4" width="19.85546875" customWidth="1"/>
    <col min="5" max="5" width="21.42578125" customWidth="1"/>
    <col min="6" max="6" width="21.140625" bestFit="1" customWidth="1"/>
    <col min="7" max="7" width="19.5703125" bestFit="1" customWidth="1"/>
    <col min="8" max="8" width="20.5703125" customWidth="1"/>
    <col min="9" max="9" width="21" customWidth="1"/>
    <col min="10" max="10" width="20.5703125" customWidth="1"/>
    <col min="11" max="11" width="18.140625" customWidth="1"/>
    <col min="12" max="12" width="14.140625" customWidth="1"/>
    <col min="13" max="13" width="15" customWidth="1"/>
    <col min="14" max="14" width="21.7109375" customWidth="1"/>
    <col min="15" max="15" width="18.28515625" customWidth="1"/>
    <col min="16" max="16" width="20.28515625" customWidth="1"/>
    <col min="17" max="17" width="16.85546875" customWidth="1"/>
    <col min="18" max="18" width="20.28515625" customWidth="1"/>
    <col min="19" max="19" width="21.140625" bestFit="1" customWidth="1"/>
    <col min="20" max="20" width="19.5703125" bestFit="1" customWidth="1"/>
    <col min="21" max="21" width="19.5703125" style="12" hidden="1" customWidth="1"/>
    <col min="22" max="22" width="21.140625" style="12" hidden="1" customWidth="1"/>
    <col min="23" max="24" width="19.5703125" style="12" hidden="1" customWidth="1"/>
    <col min="25" max="25" width="21.140625" style="12" hidden="1" customWidth="1"/>
    <col min="26" max="26" width="19.5703125" bestFit="1" customWidth="1"/>
    <col min="27" max="27" width="20.7109375" bestFit="1" customWidth="1"/>
  </cols>
  <sheetData>
    <row r="1" spans="1:2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U1" s="12" t="s">
        <v>106</v>
      </c>
    </row>
    <row r="2" spans="1:25" x14ac:dyDescent="0.25">
      <c r="A2" s="11"/>
      <c r="B2" s="11"/>
      <c r="C2" s="11"/>
      <c r="D2" s="11" t="s">
        <v>107</v>
      </c>
      <c r="E2" s="11" t="s">
        <v>108</v>
      </c>
      <c r="F2" s="11" t="s">
        <v>109</v>
      </c>
      <c r="G2" s="11" t="s">
        <v>110</v>
      </c>
      <c r="H2" s="11" t="s">
        <v>111</v>
      </c>
      <c r="I2" s="11" t="s">
        <v>112</v>
      </c>
      <c r="J2" s="11" t="s">
        <v>113</v>
      </c>
      <c r="K2" s="11" t="s">
        <v>114</v>
      </c>
      <c r="L2" s="11"/>
      <c r="M2" s="11"/>
      <c r="N2" s="11"/>
      <c r="O2" s="11"/>
      <c r="P2" s="11"/>
      <c r="Q2" s="11"/>
      <c r="R2" s="11"/>
      <c r="U2" s="13" t="s">
        <v>115</v>
      </c>
      <c r="V2" s="13" t="s">
        <v>116</v>
      </c>
      <c r="W2" s="13" t="s">
        <v>117</v>
      </c>
    </row>
    <row r="3" spans="1:25" s="67" customFormat="1" ht="30" customHeight="1" x14ac:dyDescent="0.25">
      <c r="A3" s="66" t="s">
        <v>118</v>
      </c>
      <c r="B3" s="66" t="s">
        <v>119</v>
      </c>
      <c r="C3" s="66" t="s">
        <v>120</v>
      </c>
      <c r="D3" s="66" t="s">
        <v>121</v>
      </c>
      <c r="E3" s="66" t="s">
        <v>122</v>
      </c>
      <c r="F3" s="66" t="s">
        <v>123</v>
      </c>
      <c r="G3" s="66" t="s">
        <v>124</v>
      </c>
      <c r="H3" s="66" t="s">
        <v>125</v>
      </c>
      <c r="I3" s="66" t="s">
        <v>126</v>
      </c>
      <c r="J3" s="66" t="s">
        <v>127</v>
      </c>
      <c r="K3" s="66" t="s">
        <v>128</v>
      </c>
      <c r="L3" s="66" t="s">
        <v>129</v>
      </c>
      <c r="M3" s="66" t="s">
        <v>176</v>
      </c>
      <c r="N3" s="14" t="s">
        <v>130</v>
      </c>
      <c r="O3" s="14" t="s">
        <v>131</v>
      </c>
      <c r="P3" s="14" t="s">
        <v>132</v>
      </c>
      <c r="Q3" s="14" t="s">
        <v>133</v>
      </c>
      <c r="R3" s="68"/>
      <c r="U3" s="69" t="s">
        <v>134</v>
      </c>
      <c r="V3" s="69" t="s">
        <v>135</v>
      </c>
      <c r="W3" s="69" t="s">
        <v>136</v>
      </c>
      <c r="X3" s="69" t="s">
        <v>137</v>
      </c>
      <c r="Y3" s="69" t="s">
        <v>138</v>
      </c>
    </row>
    <row r="4" spans="1:25" ht="15" customHeight="1" x14ac:dyDescent="0.25">
      <c r="A4" s="15">
        <v>2</v>
      </c>
      <c r="B4" s="16" t="s">
        <v>80</v>
      </c>
      <c r="C4" s="15">
        <v>2017</v>
      </c>
      <c r="D4" s="17">
        <v>11851022841.871962</v>
      </c>
      <c r="E4" s="18">
        <v>565881635.93879092</v>
      </c>
      <c r="F4" s="18">
        <v>163957326.26635104</v>
      </c>
      <c r="G4" s="17">
        <v>272811064.49499768</v>
      </c>
      <c r="H4" s="18">
        <v>154371067.47108793</v>
      </c>
      <c r="I4" s="18">
        <v>53709666</v>
      </c>
      <c r="J4" s="18">
        <v>3128158</v>
      </c>
      <c r="K4" s="18">
        <v>1475042</v>
      </c>
      <c r="L4" s="19">
        <v>9388.025531937019</v>
      </c>
      <c r="M4" s="18">
        <v>126317.74382170812</v>
      </c>
      <c r="N4" s="18">
        <v>166089729.19999999</v>
      </c>
      <c r="O4" s="20">
        <v>112.6</v>
      </c>
      <c r="P4" s="18">
        <v>2957459.21</v>
      </c>
      <c r="Q4" s="20">
        <v>2.0049999999999999</v>
      </c>
      <c r="R4" s="11"/>
      <c r="U4" s="21">
        <v>9580895</v>
      </c>
      <c r="V4" s="21">
        <v>10967</v>
      </c>
      <c r="W4" s="21">
        <v>66545519</v>
      </c>
      <c r="X4" s="22">
        <v>0.6926707790453136</v>
      </c>
      <c r="Y4" s="22">
        <v>1578.974468062981</v>
      </c>
    </row>
    <row r="5" spans="1:25" ht="15" customHeight="1" x14ac:dyDescent="0.25">
      <c r="A5" s="15">
        <v>3</v>
      </c>
      <c r="B5" s="16" t="s">
        <v>22</v>
      </c>
      <c r="C5" s="15">
        <v>2017</v>
      </c>
      <c r="D5" s="17">
        <v>142102137.99694684</v>
      </c>
      <c r="E5" s="18">
        <v>10302437.285608584</v>
      </c>
      <c r="F5" s="18">
        <v>1581033.7923249227</v>
      </c>
      <c r="G5" s="17">
        <v>3582083.4372016229</v>
      </c>
      <c r="H5" s="18">
        <v>2918108.9949353454</v>
      </c>
      <c r="I5" s="18">
        <v>414210</v>
      </c>
      <c r="J5" s="18">
        <v>15044</v>
      </c>
      <c r="K5" s="18">
        <v>17005</v>
      </c>
      <c r="L5" s="19">
        <v>79</v>
      </c>
      <c r="M5" s="18">
        <v>302.33772284534552</v>
      </c>
      <c r="N5" s="18">
        <v>1598470</v>
      </c>
      <c r="O5" s="20">
        <v>94</v>
      </c>
      <c r="P5" s="18">
        <v>38601.35</v>
      </c>
      <c r="Q5" s="20">
        <v>2.27</v>
      </c>
      <c r="R5" s="11"/>
      <c r="U5" s="21">
        <v>0</v>
      </c>
      <c r="V5" s="21">
        <v>79</v>
      </c>
      <c r="W5" s="21">
        <v>433677</v>
      </c>
      <c r="X5" s="22">
        <v>0.62666464366221608</v>
      </c>
      <c r="Y5" s="22">
        <v>0</v>
      </c>
    </row>
    <row r="6" spans="1:25" ht="15" customHeight="1" x14ac:dyDescent="0.25">
      <c r="A6" s="15">
        <v>6</v>
      </c>
      <c r="B6" s="16" t="s">
        <v>25</v>
      </c>
      <c r="C6" s="15">
        <v>2017</v>
      </c>
      <c r="D6" s="17">
        <v>4165443290.0189104</v>
      </c>
      <c r="E6" s="18">
        <v>169476541.48897761</v>
      </c>
      <c r="F6" s="18">
        <v>62605693.325307317</v>
      </c>
      <c r="G6" s="17">
        <v>150865760.67591286</v>
      </c>
      <c r="H6" s="18">
        <v>33079960.929380912</v>
      </c>
      <c r="I6" s="18">
        <v>27593035</v>
      </c>
      <c r="J6" s="18">
        <v>2224629</v>
      </c>
      <c r="K6" s="18">
        <v>955885</v>
      </c>
      <c r="L6" s="19">
        <v>5793.2218348159977</v>
      </c>
      <c r="M6" s="18">
        <v>74128.467019451578</v>
      </c>
      <c r="N6" s="18">
        <v>280552247.5</v>
      </c>
      <c r="O6" s="20">
        <v>293.5</v>
      </c>
      <c r="P6" s="18">
        <v>1445298.12</v>
      </c>
      <c r="Q6" s="20">
        <v>1.512</v>
      </c>
      <c r="R6" s="11"/>
      <c r="U6" s="21">
        <v>6008360</v>
      </c>
      <c r="V6" s="21">
        <v>6967</v>
      </c>
      <c r="W6" s="21">
        <v>35662824</v>
      </c>
      <c r="X6" s="22">
        <v>0.5843402655571962</v>
      </c>
      <c r="Y6" s="22">
        <v>1173.7781651840023</v>
      </c>
    </row>
    <row r="7" spans="1:25" ht="15" customHeight="1" x14ac:dyDescent="0.25">
      <c r="A7" s="15">
        <v>7</v>
      </c>
      <c r="B7" s="16" t="s">
        <v>92</v>
      </c>
      <c r="C7" s="15">
        <v>2017</v>
      </c>
      <c r="D7" s="17">
        <v>6947937900.1651611</v>
      </c>
      <c r="E7" s="18">
        <v>452271993.94098949</v>
      </c>
      <c r="F7" s="18">
        <v>140896446.00817791</v>
      </c>
      <c r="G7" s="17">
        <v>114275742.71609272</v>
      </c>
      <c r="H7" s="18">
        <v>64062509.36189314</v>
      </c>
      <c r="I7" s="18">
        <v>28018011</v>
      </c>
      <c r="J7" s="18">
        <v>1769103</v>
      </c>
      <c r="K7" s="18">
        <v>1214667</v>
      </c>
      <c r="L7" s="19">
        <v>6716.2313862281571</v>
      </c>
      <c r="M7" s="18">
        <v>52551.49625812794</v>
      </c>
      <c r="N7" s="18">
        <v>90492691.5</v>
      </c>
      <c r="O7" s="20">
        <v>74.5</v>
      </c>
      <c r="P7" s="18">
        <v>1105346.97</v>
      </c>
      <c r="Q7" s="20">
        <v>0.91</v>
      </c>
      <c r="R7" s="11"/>
      <c r="U7" s="21">
        <v>2892159</v>
      </c>
      <c r="V7" s="21">
        <v>7367</v>
      </c>
      <c r="W7" s="21">
        <v>32740570</v>
      </c>
      <c r="X7" s="22">
        <v>0.50733106975262388</v>
      </c>
      <c r="Y7" s="22">
        <v>650.76861377184332</v>
      </c>
    </row>
    <row r="8" spans="1:25" ht="15" customHeight="1" x14ac:dyDescent="0.25">
      <c r="A8" s="15">
        <v>8</v>
      </c>
      <c r="B8" s="16" t="s">
        <v>99</v>
      </c>
      <c r="C8" s="15">
        <v>2017</v>
      </c>
      <c r="D8" s="17">
        <v>4687037422.4095783</v>
      </c>
      <c r="E8" s="18">
        <v>184046762.6498051</v>
      </c>
      <c r="F8" s="18">
        <v>97627798.759967893</v>
      </c>
      <c r="G8" s="17">
        <v>87825097.879039496</v>
      </c>
      <c r="H8" s="18">
        <v>58775909.426722758</v>
      </c>
      <c r="I8" s="18">
        <v>20888456</v>
      </c>
      <c r="J8" s="18">
        <v>1262465</v>
      </c>
      <c r="K8" s="18">
        <v>708864</v>
      </c>
      <c r="L8" s="19">
        <v>3356.5802248784767</v>
      </c>
      <c r="M8" s="18">
        <v>65060.140361141159</v>
      </c>
      <c r="N8" s="18">
        <v>154886784</v>
      </c>
      <c r="O8" s="20">
        <v>218.5</v>
      </c>
      <c r="P8" s="18">
        <v>1555956.48</v>
      </c>
      <c r="Q8" s="20">
        <v>2.1949999999999998</v>
      </c>
      <c r="R8" s="11"/>
      <c r="U8" s="21">
        <v>8331076</v>
      </c>
      <c r="V8" s="21">
        <v>4616</v>
      </c>
      <c r="W8" s="21">
        <v>30534892</v>
      </c>
      <c r="X8" s="22">
        <v>0.75513827227906904</v>
      </c>
      <c r="Y8" s="22">
        <v>1259.4197751215233</v>
      </c>
    </row>
    <row r="9" spans="1:25" ht="15" customHeight="1" x14ac:dyDescent="0.25">
      <c r="A9" s="15">
        <v>9</v>
      </c>
      <c r="B9" s="16" t="s">
        <v>16</v>
      </c>
      <c r="C9" s="15">
        <v>2017</v>
      </c>
      <c r="D9" s="17">
        <v>2796641920.834516</v>
      </c>
      <c r="E9" s="18">
        <v>84040132.825828612</v>
      </c>
      <c r="F9" s="18">
        <v>109962518.70251226</v>
      </c>
      <c r="G9" s="17">
        <v>92282099.483447149</v>
      </c>
      <c r="H9" s="18">
        <v>75743441.458392084</v>
      </c>
      <c r="I9" s="18">
        <v>8584553</v>
      </c>
      <c r="J9" s="18">
        <v>657437</v>
      </c>
      <c r="K9" s="18">
        <v>551332</v>
      </c>
      <c r="L9" s="19">
        <v>2117.5512989749727</v>
      </c>
      <c r="M9" s="18">
        <v>14340.005110912716</v>
      </c>
      <c r="N9" s="18">
        <v>36470611.800000004</v>
      </c>
      <c r="O9" s="20">
        <v>66.150000000000006</v>
      </c>
      <c r="P9" s="18">
        <v>600951.88</v>
      </c>
      <c r="Q9" s="20">
        <v>1.0900000000000001</v>
      </c>
      <c r="R9" s="11"/>
      <c r="U9" s="21">
        <v>1238364</v>
      </c>
      <c r="V9" s="21">
        <v>2401</v>
      </c>
      <c r="W9" s="21">
        <v>10489771</v>
      </c>
      <c r="X9" s="22">
        <v>0.49873487835167618</v>
      </c>
      <c r="Y9" s="22">
        <v>283.44870102502711</v>
      </c>
    </row>
    <row r="10" spans="1:25" ht="15" customHeight="1" x14ac:dyDescent="0.25">
      <c r="A10" s="15">
        <v>17</v>
      </c>
      <c r="B10" s="16" t="s">
        <v>26</v>
      </c>
      <c r="C10" s="15">
        <v>2017</v>
      </c>
      <c r="D10" s="17">
        <v>8782880398.97756</v>
      </c>
      <c r="E10" s="18">
        <v>360530943.77310258</v>
      </c>
      <c r="F10" s="18">
        <v>69479104.958076566</v>
      </c>
      <c r="G10" s="17">
        <v>149187017.41633275</v>
      </c>
      <c r="H10" s="18">
        <v>72590986.158444196</v>
      </c>
      <c r="I10" s="18">
        <v>43270010</v>
      </c>
      <c r="J10" s="18">
        <v>2239026</v>
      </c>
      <c r="K10" s="18">
        <v>1547510</v>
      </c>
      <c r="L10" s="19">
        <v>9499.654544548428</v>
      </c>
      <c r="M10" s="18">
        <v>99964.702127709927</v>
      </c>
      <c r="N10" s="18">
        <v>221293930</v>
      </c>
      <c r="O10" s="20">
        <v>143</v>
      </c>
      <c r="P10" s="18">
        <v>2151038.9</v>
      </c>
      <c r="Q10" s="20">
        <v>1.39</v>
      </c>
      <c r="R10" s="11"/>
      <c r="U10" s="21">
        <v>23552726</v>
      </c>
      <c r="V10" s="21">
        <v>14407</v>
      </c>
      <c r="W10" s="21">
        <v>69146166</v>
      </c>
      <c r="X10" s="22">
        <v>0.5478863014649461</v>
      </c>
      <c r="Y10" s="22">
        <v>4907.345455451572</v>
      </c>
    </row>
    <row r="11" spans="1:25" ht="15" customHeight="1" x14ac:dyDescent="0.25">
      <c r="A11" s="15">
        <v>22</v>
      </c>
      <c r="B11" s="16" t="s">
        <v>104</v>
      </c>
      <c r="C11" s="15">
        <v>2017</v>
      </c>
      <c r="D11" s="17">
        <v>1768621718.8899565</v>
      </c>
      <c r="E11" s="18">
        <v>103015772.53949109</v>
      </c>
      <c r="F11" s="18">
        <v>27922475.118263803</v>
      </c>
      <c r="G11" s="17">
        <v>30632388.842425648</v>
      </c>
      <c r="H11" s="18">
        <v>17607027.166181713</v>
      </c>
      <c r="I11" s="18">
        <v>8344721</v>
      </c>
      <c r="J11" s="18">
        <v>836266</v>
      </c>
      <c r="K11" s="18">
        <v>290218</v>
      </c>
      <c r="L11" s="19">
        <v>1901.6864323450864</v>
      </c>
      <c r="M11" s="18">
        <v>16866.855532693164</v>
      </c>
      <c r="N11" s="18">
        <v>38308776</v>
      </c>
      <c r="O11" s="20">
        <v>132</v>
      </c>
      <c r="P11" s="18">
        <v>464348.80000000005</v>
      </c>
      <c r="Q11" s="20">
        <v>1.6</v>
      </c>
      <c r="R11" s="11"/>
      <c r="U11" s="21">
        <v>2934863</v>
      </c>
      <c r="V11" s="21">
        <v>2508</v>
      </c>
      <c r="W11" s="21">
        <v>12139983</v>
      </c>
      <c r="X11" s="22">
        <v>0.5525689027987154</v>
      </c>
      <c r="Y11" s="22">
        <v>606.31356765491353</v>
      </c>
    </row>
    <row r="12" spans="1:25" ht="15" customHeight="1" x14ac:dyDescent="0.25">
      <c r="A12" s="15">
        <v>27</v>
      </c>
      <c r="B12" s="16" t="s">
        <v>24</v>
      </c>
      <c r="C12" s="15">
        <v>2017</v>
      </c>
      <c r="D12" s="17">
        <v>2848792807.5090961</v>
      </c>
      <c r="E12" s="18">
        <v>138987513.2610926</v>
      </c>
      <c r="F12" s="18">
        <v>33792815.90379446</v>
      </c>
      <c r="G12" s="17">
        <v>92853927.485248998</v>
      </c>
      <c r="H12" s="18">
        <v>41561318.076773629</v>
      </c>
      <c r="I12" s="18">
        <v>19730738</v>
      </c>
      <c r="J12" s="18">
        <v>54653</v>
      </c>
      <c r="K12" s="18">
        <v>712328</v>
      </c>
      <c r="L12" s="19">
        <v>835.79381575838056</v>
      </c>
      <c r="M12" s="18">
        <v>26825.601863978929</v>
      </c>
      <c r="N12" s="18">
        <v>112903988</v>
      </c>
      <c r="O12" s="20">
        <v>158.5</v>
      </c>
      <c r="P12" s="18">
        <v>1047122.16</v>
      </c>
      <c r="Q12" s="20">
        <v>1.47</v>
      </c>
      <c r="R12" s="11"/>
      <c r="U12" s="21">
        <v>1075208</v>
      </c>
      <c r="V12" s="21">
        <v>1040</v>
      </c>
      <c r="W12" s="21">
        <v>5475918</v>
      </c>
      <c r="X12" s="22">
        <v>0.6010623024236037</v>
      </c>
      <c r="Y12" s="22">
        <v>204.20618424161941</v>
      </c>
    </row>
    <row r="13" spans="1:25" ht="15" customHeight="1" x14ac:dyDescent="0.25">
      <c r="A13" s="15">
        <v>30</v>
      </c>
      <c r="B13" s="16" t="s">
        <v>12</v>
      </c>
      <c r="C13" s="15">
        <v>2017</v>
      </c>
      <c r="D13" s="17">
        <v>2717362240.3696504</v>
      </c>
      <c r="E13" s="18">
        <v>188763585.51131231</v>
      </c>
      <c r="F13" s="18">
        <v>47740587.166910149</v>
      </c>
      <c r="G13" s="17">
        <v>51136170.082136348</v>
      </c>
      <c r="H13" s="18">
        <v>19822651.409625057</v>
      </c>
      <c r="I13" s="18">
        <v>18290574</v>
      </c>
      <c r="J13" s="18">
        <v>124200</v>
      </c>
      <c r="K13" s="18">
        <v>750660</v>
      </c>
      <c r="L13" s="19">
        <v>4220</v>
      </c>
      <c r="M13" s="18">
        <v>50915.580031172576</v>
      </c>
      <c r="N13" s="18">
        <v>90246597.179999992</v>
      </c>
      <c r="O13" s="20">
        <v>120.223</v>
      </c>
      <c r="P13" s="18">
        <v>1007385.7200000001</v>
      </c>
      <c r="Q13" s="20">
        <v>1.3420000000000001</v>
      </c>
      <c r="R13" s="11"/>
      <c r="U13" s="21">
        <v>0</v>
      </c>
      <c r="V13" s="21">
        <v>4220</v>
      </c>
      <c r="W13" s="21">
        <v>2322340</v>
      </c>
      <c r="X13" s="22">
        <v>6.2821636477742429E-2</v>
      </c>
      <c r="Y13" s="22">
        <v>0</v>
      </c>
    </row>
    <row r="14" spans="1:25" ht="15" customHeight="1" x14ac:dyDescent="0.25">
      <c r="A14" s="15">
        <v>32</v>
      </c>
      <c r="B14" s="16" t="s">
        <v>15</v>
      </c>
      <c r="C14" s="15">
        <v>2017</v>
      </c>
      <c r="D14" s="17">
        <v>20636673421.10112</v>
      </c>
      <c r="E14" s="18">
        <v>1076543979.1760612</v>
      </c>
      <c r="F14" s="18">
        <v>389215457.17485821</v>
      </c>
      <c r="G14" s="17">
        <v>462886754.78083533</v>
      </c>
      <c r="H14" s="18">
        <v>319498385.8225981</v>
      </c>
      <c r="I14" s="18">
        <v>86377668</v>
      </c>
      <c r="J14" s="18">
        <v>6986096</v>
      </c>
      <c r="K14" s="18">
        <v>3991358</v>
      </c>
      <c r="L14" s="19">
        <v>20096.077113687857</v>
      </c>
      <c r="M14" s="18">
        <v>164726.56031743495</v>
      </c>
      <c r="N14" s="18">
        <v>221177112.21200001</v>
      </c>
      <c r="O14" s="20">
        <v>55.414000000000001</v>
      </c>
      <c r="P14" s="18">
        <v>3264930.8439999996</v>
      </c>
      <c r="Q14" s="20">
        <v>0.81799999999999995</v>
      </c>
      <c r="R14" s="11"/>
      <c r="U14" s="21">
        <v>1190851</v>
      </c>
      <c r="V14" s="21">
        <v>20351</v>
      </c>
      <c r="W14" s="21">
        <v>95067999</v>
      </c>
      <c r="X14" s="22">
        <v>0.53326673388874568</v>
      </c>
      <c r="Y14" s="22">
        <v>254.92288631214376</v>
      </c>
    </row>
    <row r="15" spans="1:25" ht="15" customHeight="1" x14ac:dyDescent="0.25">
      <c r="A15" s="15">
        <v>39</v>
      </c>
      <c r="B15" s="16" t="s">
        <v>72</v>
      </c>
      <c r="C15" s="15">
        <v>2017</v>
      </c>
      <c r="D15" s="17">
        <v>7059004350.8690653</v>
      </c>
      <c r="E15" s="18">
        <v>231615352.70523849</v>
      </c>
      <c r="F15" s="18">
        <v>246363752.94062224</v>
      </c>
      <c r="G15" s="17">
        <v>195252369.14328161</v>
      </c>
      <c r="H15" s="18">
        <v>148575686.12064001</v>
      </c>
      <c r="I15" s="18">
        <v>20949489</v>
      </c>
      <c r="J15" s="18">
        <v>536936</v>
      </c>
      <c r="K15" s="18">
        <v>1245072</v>
      </c>
      <c r="L15" s="19">
        <v>4595.3714265345407</v>
      </c>
      <c r="M15" s="18">
        <v>32318.115289909409</v>
      </c>
      <c r="N15" s="18">
        <v>97364630.400000006</v>
      </c>
      <c r="O15" s="20">
        <v>78.2</v>
      </c>
      <c r="P15" s="18">
        <v>1276198.7999999998</v>
      </c>
      <c r="Q15" s="20">
        <v>1.0249999999999999</v>
      </c>
      <c r="R15" s="11"/>
      <c r="U15" s="21">
        <v>662208</v>
      </c>
      <c r="V15" s="21">
        <v>4737</v>
      </c>
      <c r="W15" s="21">
        <v>22148633</v>
      </c>
      <c r="X15" s="22">
        <v>0.53375190258751903</v>
      </c>
      <c r="Y15" s="22">
        <v>141.62857346545948</v>
      </c>
    </row>
    <row r="16" spans="1:25" ht="15" customHeight="1" x14ac:dyDescent="0.25">
      <c r="A16" s="15">
        <v>41</v>
      </c>
      <c r="B16" s="16" t="s">
        <v>44</v>
      </c>
      <c r="C16" s="15">
        <v>2017</v>
      </c>
      <c r="D16" s="17">
        <v>8633699568.1005192</v>
      </c>
      <c r="E16" s="18">
        <v>756955641.48641789</v>
      </c>
      <c r="F16" s="18">
        <v>196061653.96049762</v>
      </c>
      <c r="G16" s="17">
        <v>186222036.84561309</v>
      </c>
      <c r="H16" s="18">
        <v>64982751.181782477</v>
      </c>
      <c r="I16" s="18">
        <v>33248491</v>
      </c>
      <c r="J16" s="18">
        <v>1528384</v>
      </c>
      <c r="K16" s="18">
        <v>1816439</v>
      </c>
      <c r="L16" s="19">
        <v>6519.285450160578</v>
      </c>
      <c r="M16" s="18">
        <v>129018.70472703254</v>
      </c>
      <c r="N16" s="18">
        <v>292265035.10000002</v>
      </c>
      <c r="O16" s="20">
        <v>160.9</v>
      </c>
      <c r="P16" s="18">
        <v>2379535.0900000003</v>
      </c>
      <c r="Q16" s="20">
        <v>1.31</v>
      </c>
      <c r="R16" s="11"/>
      <c r="U16" s="21">
        <v>2870582</v>
      </c>
      <c r="V16" s="21">
        <v>7057</v>
      </c>
      <c r="W16" s="21">
        <v>37673701</v>
      </c>
      <c r="X16" s="22">
        <v>0.60941629574702527</v>
      </c>
      <c r="Y16" s="22">
        <v>537.71454983942249</v>
      </c>
    </row>
    <row r="17" spans="1:25" ht="15" customHeight="1" x14ac:dyDescent="0.25">
      <c r="A17" s="15">
        <v>42</v>
      </c>
      <c r="B17" s="16" t="s">
        <v>58</v>
      </c>
      <c r="C17" s="15">
        <v>2017</v>
      </c>
      <c r="D17" s="17">
        <v>2485056085.0078444</v>
      </c>
      <c r="E17" s="18">
        <v>86817562.696179405</v>
      </c>
      <c r="F17" s="18">
        <v>59910781.51779522</v>
      </c>
      <c r="G17" s="17">
        <v>37179143.17109073</v>
      </c>
      <c r="H17" s="18">
        <v>35459814.41911757</v>
      </c>
      <c r="I17" s="18">
        <v>3684426</v>
      </c>
      <c r="J17" s="18">
        <v>53957</v>
      </c>
      <c r="K17" s="18">
        <v>261212</v>
      </c>
      <c r="L17" s="19">
        <v>979.34774124549131</v>
      </c>
      <c r="M17" s="18">
        <v>13484.215327284201</v>
      </c>
      <c r="N17" s="18">
        <v>26983199.599999998</v>
      </c>
      <c r="O17" s="20">
        <v>103.3</v>
      </c>
      <c r="P17" s="18">
        <v>276884.72000000003</v>
      </c>
      <c r="Q17" s="20">
        <v>1.06</v>
      </c>
      <c r="R17" s="11"/>
      <c r="U17" s="21">
        <v>8551700</v>
      </c>
      <c r="V17" s="21">
        <v>3213</v>
      </c>
      <c r="W17" s="21">
        <v>12301204</v>
      </c>
      <c r="X17" s="22">
        <v>0.43705167505865866</v>
      </c>
      <c r="Y17" s="22">
        <v>2233.6522587545087</v>
      </c>
    </row>
    <row r="18" spans="1:25" ht="15" customHeight="1" x14ac:dyDescent="0.25">
      <c r="A18" s="15">
        <v>43</v>
      </c>
      <c r="B18" s="16" t="s">
        <v>100</v>
      </c>
      <c r="C18" s="15">
        <v>2017</v>
      </c>
      <c r="D18" s="17">
        <v>2682238636.4602222</v>
      </c>
      <c r="E18" s="18">
        <v>164345504.53169814</v>
      </c>
      <c r="F18" s="18">
        <v>69274337.057197154</v>
      </c>
      <c r="G18" s="17">
        <v>86227715.752806947</v>
      </c>
      <c r="H18" s="18">
        <v>80240202.910990089</v>
      </c>
      <c r="I18" s="18">
        <v>11876306</v>
      </c>
      <c r="J18" s="18">
        <v>631198</v>
      </c>
      <c r="K18" s="18">
        <v>520657</v>
      </c>
      <c r="L18" s="19">
        <v>3653.0644077136612</v>
      </c>
      <c r="M18" s="18">
        <v>26632.166287920663</v>
      </c>
      <c r="N18" s="18">
        <v>41230827.829999998</v>
      </c>
      <c r="O18" s="20">
        <v>79.19</v>
      </c>
      <c r="P18" s="18">
        <v>526384.22699999996</v>
      </c>
      <c r="Q18" s="20">
        <v>1.0109999999999999</v>
      </c>
      <c r="R18" s="11"/>
      <c r="U18" s="21">
        <v>346230</v>
      </c>
      <c r="V18" s="21">
        <v>3754</v>
      </c>
      <c r="W18" s="21">
        <v>12876998</v>
      </c>
      <c r="X18" s="22">
        <v>0.39157616958957631</v>
      </c>
      <c r="Y18" s="22">
        <v>100.93559228633879</v>
      </c>
    </row>
    <row r="19" spans="1:25" ht="15" customHeight="1" x14ac:dyDescent="0.25">
      <c r="A19" s="15">
        <v>44</v>
      </c>
      <c r="B19" s="16" t="s">
        <v>19</v>
      </c>
      <c r="C19" s="15">
        <v>2017</v>
      </c>
      <c r="D19" s="17">
        <v>8536898017.9550123</v>
      </c>
      <c r="E19" s="18">
        <v>518669854.05930769</v>
      </c>
      <c r="F19" s="18">
        <v>281675846.49983257</v>
      </c>
      <c r="G19" s="17">
        <v>306269993.92792445</v>
      </c>
      <c r="H19" s="18">
        <v>155445531.86215961</v>
      </c>
      <c r="I19" s="18">
        <v>42322880</v>
      </c>
      <c r="J19" s="18">
        <v>2196252</v>
      </c>
      <c r="K19" s="18">
        <v>2181941</v>
      </c>
      <c r="L19" s="19">
        <v>9967.6782639547819</v>
      </c>
      <c r="M19" s="18">
        <v>79573.646621136839</v>
      </c>
      <c r="N19" s="18">
        <v>427660436</v>
      </c>
      <c r="O19" s="20">
        <v>196</v>
      </c>
      <c r="P19" s="18">
        <v>3032897.9899999998</v>
      </c>
      <c r="Q19" s="20">
        <v>1.39</v>
      </c>
      <c r="R19" s="11"/>
      <c r="U19" s="21">
        <v>2623336</v>
      </c>
      <c r="V19" s="21">
        <v>10554</v>
      </c>
      <c r="W19" s="21">
        <v>47220982</v>
      </c>
      <c r="X19" s="22">
        <v>0.51075640130384026</v>
      </c>
      <c r="Y19" s="22">
        <v>586.32173604521824</v>
      </c>
    </row>
    <row r="20" spans="1:25" ht="15" customHeight="1" x14ac:dyDescent="0.25">
      <c r="A20" s="15">
        <v>45</v>
      </c>
      <c r="B20" s="16" t="s">
        <v>18</v>
      </c>
      <c r="C20" s="15">
        <v>2017</v>
      </c>
      <c r="D20" s="17">
        <v>17735616943.134045</v>
      </c>
      <c r="E20" s="18">
        <v>896792716.01594484</v>
      </c>
      <c r="F20" s="18">
        <v>139640989.72628236</v>
      </c>
      <c r="G20" s="17">
        <v>284465600.07701308</v>
      </c>
      <c r="H20" s="18">
        <v>134673816.08740163</v>
      </c>
      <c r="I20" s="18">
        <v>77435296</v>
      </c>
      <c r="J20" s="18">
        <v>4463282</v>
      </c>
      <c r="K20" s="18">
        <v>2558867</v>
      </c>
      <c r="L20" s="19">
        <v>15551.227582465157</v>
      </c>
      <c r="M20" s="18">
        <v>146551.94258611568</v>
      </c>
      <c r="N20" s="18">
        <v>491302464</v>
      </c>
      <c r="O20" s="20">
        <v>192</v>
      </c>
      <c r="P20" s="18">
        <v>3633591.1399999997</v>
      </c>
      <c r="Q20" s="20">
        <v>1.42</v>
      </c>
      <c r="R20" s="11"/>
      <c r="U20" s="21">
        <v>9871268</v>
      </c>
      <c r="V20" s="21">
        <v>17422</v>
      </c>
      <c r="W20" s="21">
        <v>91928462</v>
      </c>
      <c r="X20" s="22">
        <v>0.60234856311942753</v>
      </c>
      <c r="Y20" s="22">
        <v>1870.7724175348437</v>
      </c>
    </row>
    <row r="21" spans="1:25" ht="15" customHeight="1" x14ac:dyDescent="0.25">
      <c r="A21" s="15">
        <v>46</v>
      </c>
      <c r="B21" s="16" t="s">
        <v>60</v>
      </c>
      <c r="C21" s="15">
        <v>2017</v>
      </c>
      <c r="D21" s="17">
        <v>3082027014.975152</v>
      </c>
      <c r="E21" s="18">
        <v>175016406.62355745</v>
      </c>
      <c r="F21" s="18">
        <v>66744352.882032827</v>
      </c>
      <c r="G21" s="17">
        <v>41884456.563766435</v>
      </c>
      <c r="H21" s="18">
        <v>106222165.85721488</v>
      </c>
      <c r="I21" s="18">
        <v>12672936</v>
      </c>
      <c r="J21" s="18">
        <v>837272</v>
      </c>
      <c r="K21" s="18">
        <v>594106</v>
      </c>
      <c r="L21" s="19">
        <v>2677.2664042922706</v>
      </c>
      <c r="M21" s="18">
        <v>61113.915712645525</v>
      </c>
      <c r="N21" s="18">
        <v>66539872</v>
      </c>
      <c r="O21" s="20">
        <v>112</v>
      </c>
      <c r="P21" s="18">
        <v>576282.81999999995</v>
      </c>
      <c r="Q21" s="20">
        <v>0.97</v>
      </c>
      <c r="R21" s="11"/>
      <c r="U21" s="21">
        <v>23887</v>
      </c>
      <c r="V21" s="21">
        <v>2682</v>
      </c>
      <c r="W21" s="21">
        <v>13534095</v>
      </c>
      <c r="X21" s="22">
        <v>0.57605817065571596</v>
      </c>
      <c r="Y21" s="22">
        <v>4.7335957077292568</v>
      </c>
    </row>
    <row r="22" spans="1:25" ht="15" customHeight="1" x14ac:dyDescent="0.25">
      <c r="A22" s="15">
        <v>49</v>
      </c>
      <c r="B22" s="16" t="s">
        <v>29</v>
      </c>
      <c r="C22" s="15">
        <v>2017</v>
      </c>
      <c r="D22" s="17">
        <v>1738076026.8569</v>
      </c>
      <c r="E22" s="18">
        <v>92954776.388862967</v>
      </c>
      <c r="F22" s="18">
        <v>22662994.334667105</v>
      </c>
      <c r="G22" s="17">
        <v>22444520.947119415</v>
      </c>
      <c r="H22" s="18">
        <v>28680794.716149393</v>
      </c>
      <c r="I22" s="18">
        <v>7843959</v>
      </c>
      <c r="J22" s="18">
        <v>528705</v>
      </c>
      <c r="K22" s="18">
        <v>415629</v>
      </c>
      <c r="L22" s="19">
        <v>1417.5916964131272</v>
      </c>
      <c r="M22" s="18">
        <v>12639.749163156239</v>
      </c>
      <c r="N22" s="18">
        <v>65325656.817000002</v>
      </c>
      <c r="O22" s="20">
        <v>157.173</v>
      </c>
      <c r="P22" s="18">
        <v>668331.43200000003</v>
      </c>
      <c r="Q22" s="20">
        <v>1.6080000000000001</v>
      </c>
      <c r="R22" s="11"/>
      <c r="U22" s="21">
        <v>3060795</v>
      </c>
      <c r="V22" s="21">
        <v>1935</v>
      </c>
      <c r="W22" s="21">
        <v>11446740</v>
      </c>
      <c r="X22" s="22">
        <v>0.67529998938090685</v>
      </c>
      <c r="Y22" s="22">
        <v>517.40830358687276</v>
      </c>
    </row>
    <row r="23" spans="1:25" ht="15" customHeight="1" x14ac:dyDescent="0.25">
      <c r="A23" s="15">
        <v>51</v>
      </c>
      <c r="B23" s="16" t="s">
        <v>8</v>
      </c>
      <c r="C23" s="15">
        <v>2017</v>
      </c>
      <c r="D23" s="17">
        <v>1371354114.1667848</v>
      </c>
      <c r="E23" s="18">
        <v>36770229.61896947</v>
      </c>
      <c r="F23" s="18">
        <v>16499352.981382275</v>
      </c>
      <c r="G23" s="17">
        <v>23189769.806740332</v>
      </c>
      <c r="H23" s="18">
        <v>20546144.430704538</v>
      </c>
      <c r="I23" s="18">
        <v>4515535</v>
      </c>
      <c r="J23" s="18">
        <v>128445</v>
      </c>
      <c r="K23" s="18">
        <v>171839</v>
      </c>
      <c r="L23" s="19">
        <v>1022.851771056476</v>
      </c>
      <c r="M23" s="18">
        <v>11889.569822355403</v>
      </c>
      <c r="N23" s="18">
        <v>4625905.88</v>
      </c>
      <c r="O23" s="20">
        <v>26.92</v>
      </c>
      <c r="P23" s="18">
        <v>155514.29500000001</v>
      </c>
      <c r="Q23" s="20">
        <v>0.90500000000000003</v>
      </c>
      <c r="R23" s="11"/>
      <c r="U23" s="21">
        <v>325820</v>
      </c>
      <c r="V23" s="21">
        <v>1075</v>
      </c>
      <c r="W23" s="21">
        <v>6716556</v>
      </c>
      <c r="X23" s="22">
        <v>0.71323733673144307</v>
      </c>
      <c r="Y23" s="22">
        <v>52.148228943524032</v>
      </c>
    </row>
    <row r="24" spans="1:25" ht="15" customHeight="1" x14ac:dyDescent="0.25">
      <c r="A24" s="15">
        <v>54</v>
      </c>
      <c r="B24" s="16" t="s">
        <v>42</v>
      </c>
      <c r="C24" s="15">
        <v>2017</v>
      </c>
      <c r="D24" s="17">
        <v>153589410.09277007</v>
      </c>
      <c r="E24" s="18">
        <v>9245116.9995223433</v>
      </c>
      <c r="F24" s="18">
        <v>7609092.3494251799</v>
      </c>
      <c r="G24" s="17">
        <v>4183955.0559179843</v>
      </c>
      <c r="H24" s="18">
        <v>3446514.5881095687</v>
      </c>
      <c r="I24" s="18">
        <v>438488</v>
      </c>
      <c r="J24" s="18">
        <v>2350</v>
      </c>
      <c r="K24" s="18">
        <v>29633</v>
      </c>
      <c r="L24" s="19">
        <v>75.686626084704059</v>
      </c>
      <c r="M24" s="18">
        <v>751.30636938476505</v>
      </c>
      <c r="N24" s="18">
        <v>2216548.4</v>
      </c>
      <c r="O24" s="20">
        <v>74.8</v>
      </c>
      <c r="P24" s="18">
        <v>73015.712</v>
      </c>
      <c r="Q24" s="20">
        <v>2.464</v>
      </c>
      <c r="R24" s="11"/>
      <c r="U24" s="21">
        <v>17008</v>
      </c>
      <c r="V24" s="21">
        <v>83</v>
      </c>
      <c r="W24" s="21">
        <v>193025</v>
      </c>
      <c r="X24" s="22">
        <v>0.26547972712768886</v>
      </c>
      <c r="Y24" s="22">
        <v>7.313373915295946</v>
      </c>
    </row>
    <row r="25" spans="1:25" ht="15" customHeight="1" x14ac:dyDescent="0.25">
      <c r="A25" s="15">
        <v>55</v>
      </c>
      <c r="B25" s="16" t="s">
        <v>21</v>
      </c>
      <c r="C25" s="15">
        <v>2017</v>
      </c>
      <c r="D25" s="17">
        <v>7178985709.9855433</v>
      </c>
      <c r="E25" s="18">
        <v>208952636.01765302</v>
      </c>
      <c r="F25" s="18">
        <v>181432819.5699867</v>
      </c>
      <c r="G25" s="17">
        <v>152941710.91191721</v>
      </c>
      <c r="H25" s="18">
        <v>130005302.11614613</v>
      </c>
      <c r="I25" s="18">
        <v>38024012</v>
      </c>
      <c r="J25" s="18">
        <v>2498535</v>
      </c>
      <c r="K25" s="18">
        <v>1775339</v>
      </c>
      <c r="L25" s="19">
        <v>8805.5467971155485</v>
      </c>
      <c r="M25" s="18">
        <v>62430.062885612802</v>
      </c>
      <c r="N25" s="18">
        <v>165106527</v>
      </c>
      <c r="O25" s="20">
        <v>93</v>
      </c>
      <c r="P25" s="18">
        <v>2325694.0900000003</v>
      </c>
      <c r="Q25" s="20">
        <v>1.31</v>
      </c>
      <c r="R25" s="11"/>
      <c r="U25" s="21">
        <v>2266281</v>
      </c>
      <c r="V25" s="21">
        <v>9296</v>
      </c>
      <c r="W25" s="21">
        <v>42954859</v>
      </c>
      <c r="X25" s="22">
        <v>0.52748738348698121</v>
      </c>
      <c r="Y25" s="22">
        <v>490.45320288445129</v>
      </c>
    </row>
    <row r="26" spans="1:25" ht="15" customHeight="1" x14ac:dyDescent="0.25">
      <c r="A26" s="15">
        <v>56</v>
      </c>
      <c r="B26" s="16" t="s">
        <v>45</v>
      </c>
      <c r="C26" s="15">
        <v>2017</v>
      </c>
      <c r="D26" s="17">
        <v>16832205855.113459</v>
      </c>
      <c r="E26" s="18">
        <v>1084207706.4365764</v>
      </c>
      <c r="F26" s="18">
        <v>175252856.81168342</v>
      </c>
      <c r="G26" s="17">
        <v>1485382483.4143734</v>
      </c>
      <c r="H26" s="18">
        <v>316057228.43389302</v>
      </c>
      <c r="I26" s="18">
        <v>108870964</v>
      </c>
      <c r="J26" s="18">
        <v>6370203</v>
      </c>
      <c r="K26" s="18">
        <v>4901886</v>
      </c>
      <c r="L26" s="19">
        <v>21675.951930372146</v>
      </c>
      <c r="M26" s="18">
        <v>168096.20832508343</v>
      </c>
      <c r="N26" s="18">
        <v>289064217.42000002</v>
      </c>
      <c r="O26" s="20">
        <v>58.97</v>
      </c>
      <c r="P26" s="18">
        <v>9803772</v>
      </c>
      <c r="Q26" s="20">
        <v>2</v>
      </c>
      <c r="R26" s="11"/>
      <c r="U26" s="21">
        <v>9002219</v>
      </c>
      <c r="V26" s="21">
        <v>23373</v>
      </c>
      <c r="W26" s="21">
        <v>123985212</v>
      </c>
      <c r="X26" s="22">
        <v>0.60555183389802891</v>
      </c>
      <c r="Y26" s="22">
        <v>1697.0480696278523</v>
      </c>
    </row>
    <row r="27" spans="1:25" ht="15" customHeight="1" x14ac:dyDescent="0.25">
      <c r="A27" s="15">
        <v>57</v>
      </c>
      <c r="B27" s="16" t="s">
        <v>47</v>
      </c>
      <c r="C27" s="15">
        <v>2017</v>
      </c>
      <c r="D27" s="17">
        <v>12240571664.947231</v>
      </c>
      <c r="E27" s="18">
        <v>668649362.8596375</v>
      </c>
      <c r="F27" s="18">
        <v>324726009.95519263</v>
      </c>
      <c r="G27" s="17">
        <v>251036794.9268215</v>
      </c>
      <c r="H27" s="18">
        <v>189669179.18097508</v>
      </c>
      <c r="I27" s="18">
        <v>82400878</v>
      </c>
      <c r="J27" s="18">
        <v>3898665</v>
      </c>
      <c r="K27" s="18">
        <v>2501474</v>
      </c>
      <c r="L27" s="19">
        <v>15280.554972660446</v>
      </c>
      <c r="M27" s="18">
        <v>113483.65423657659</v>
      </c>
      <c r="N27" s="18">
        <v>291221603.07999998</v>
      </c>
      <c r="O27" s="20">
        <v>116.42</v>
      </c>
      <c r="P27" s="18">
        <v>5478228.0599999996</v>
      </c>
      <c r="Q27" s="20">
        <v>2.19</v>
      </c>
      <c r="R27" s="11"/>
      <c r="U27" s="21">
        <v>4077344</v>
      </c>
      <c r="V27" s="21">
        <v>16002</v>
      </c>
      <c r="W27" s="21">
        <v>90437464</v>
      </c>
      <c r="X27" s="22">
        <v>0.64516381799307043</v>
      </c>
      <c r="Y27" s="22">
        <v>721.44502733955483</v>
      </c>
    </row>
    <row r="28" spans="1:25" ht="15" customHeight="1" x14ac:dyDescent="0.25">
      <c r="A28" s="15">
        <v>59</v>
      </c>
      <c r="B28" s="16" t="s">
        <v>57</v>
      </c>
      <c r="C28" s="15">
        <v>2017</v>
      </c>
      <c r="D28" s="17">
        <v>281509665.23302829</v>
      </c>
      <c r="E28" s="18">
        <v>6070036.0117770582</v>
      </c>
      <c r="F28" s="18">
        <v>2832995.7308588228</v>
      </c>
      <c r="G28" s="17">
        <v>6683740.1445346661</v>
      </c>
      <c r="H28" s="18">
        <v>2059004.0108598834</v>
      </c>
      <c r="I28" s="18">
        <v>893577</v>
      </c>
      <c r="J28" s="18">
        <v>23560</v>
      </c>
      <c r="K28" s="18">
        <v>43911</v>
      </c>
      <c r="L28" s="19">
        <v>180.58550453417024</v>
      </c>
      <c r="M28" s="18">
        <v>4527.1405124151061</v>
      </c>
      <c r="N28" s="18">
        <v>33934420.799999997</v>
      </c>
      <c r="O28" s="20">
        <v>772.8</v>
      </c>
      <c r="P28" s="18">
        <v>174458.40299999999</v>
      </c>
      <c r="Q28" s="20">
        <v>3.9729999999999999</v>
      </c>
      <c r="R28" s="11"/>
      <c r="U28" s="21">
        <v>1023</v>
      </c>
      <c r="V28" s="21">
        <v>181</v>
      </c>
      <c r="W28" s="21">
        <v>446719</v>
      </c>
      <c r="X28" s="22">
        <v>0.2817420974292994</v>
      </c>
      <c r="Y28" s="22">
        <v>0.41449546582974989</v>
      </c>
    </row>
    <row r="29" spans="1:25" ht="15" customHeight="1" x14ac:dyDescent="0.25">
      <c r="A29" s="15">
        <v>61</v>
      </c>
      <c r="B29" s="16" t="s">
        <v>37</v>
      </c>
      <c r="C29" s="15">
        <v>2017</v>
      </c>
      <c r="D29" s="17">
        <v>1312970204.6400514</v>
      </c>
      <c r="E29" s="18">
        <v>67606482.042650566</v>
      </c>
      <c r="F29" s="18">
        <v>8946944.2349356599</v>
      </c>
      <c r="G29" s="17">
        <v>38329302.463759325</v>
      </c>
      <c r="H29" s="18">
        <v>11935041.599846913</v>
      </c>
      <c r="I29" s="18">
        <v>4146863</v>
      </c>
      <c r="J29" s="18">
        <v>222119</v>
      </c>
      <c r="K29" s="18">
        <v>263532</v>
      </c>
      <c r="L29" s="19">
        <v>611.95898145250794</v>
      </c>
      <c r="M29" s="18">
        <v>15422.45731262926</v>
      </c>
      <c r="N29" s="18">
        <v>67480003.920000002</v>
      </c>
      <c r="O29" s="20">
        <v>256.06</v>
      </c>
      <c r="P29" s="18">
        <v>664100.64</v>
      </c>
      <c r="Q29" s="20">
        <v>2.52</v>
      </c>
      <c r="R29" s="11"/>
      <c r="U29" s="21">
        <v>486688</v>
      </c>
      <c r="V29" s="21">
        <v>680</v>
      </c>
      <c r="W29" s="21">
        <v>4863946</v>
      </c>
      <c r="X29" s="22">
        <v>0.81653673113080838</v>
      </c>
      <c r="Y29" s="22">
        <v>68.041018547492115</v>
      </c>
    </row>
    <row r="30" spans="1:25" ht="15" customHeight="1" x14ac:dyDescent="0.25">
      <c r="A30" s="15">
        <v>62</v>
      </c>
      <c r="B30" s="16" t="s">
        <v>49</v>
      </c>
      <c r="C30" s="15">
        <v>2017</v>
      </c>
      <c r="D30" s="17">
        <v>1674311111.2342241</v>
      </c>
      <c r="E30" s="18">
        <v>106806575.1559978</v>
      </c>
      <c r="F30" s="18">
        <v>59672825.106407158</v>
      </c>
      <c r="G30" s="17">
        <v>48012163.853527889</v>
      </c>
      <c r="H30" s="18">
        <v>38249566.830650233</v>
      </c>
      <c r="I30" s="18">
        <v>10808617</v>
      </c>
      <c r="J30" s="18">
        <v>573669</v>
      </c>
      <c r="K30" s="18">
        <v>459050</v>
      </c>
      <c r="L30" s="19">
        <v>1730.6206151987208</v>
      </c>
      <c r="M30" s="18">
        <v>29012.290571921432</v>
      </c>
      <c r="N30" s="18">
        <v>46226335</v>
      </c>
      <c r="O30" s="20">
        <v>100.7</v>
      </c>
      <c r="P30" s="18">
        <v>550860</v>
      </c>
      <c r="Q30" s="20">
        <v>1.2</v>
      </c>
      <c r="R30" s="11"/>
      <c r="U30" s="21">
        <v>4636837</v>
      </c>
      <c r="V30" s="21">
        <v>2434</v>
      </c>
      <c r="W30" s="21">
        <v>16045482</v>
      </c>
      <c r="X30" s="22">
        <v>0.75253739827331978</v>
      </c>
      <c r="Y30" s="22">
        <v>703.37938480127923</v>
      </c>
    </row>
    <row r="31" spans="1:25" ht="15" customHeight="1" x14ac:dyDescent="0.25">
      <c r="A31" s="15">
        <v>70</v>
      </c>
      <c r="B31" s="16" t="s">
        <v>74</v>
      </c>
      <c r="C31" s="15">
        <v>2017</v>
      </c>
      <c r="D31" s="17">
        <v>2422946318.4753141</v>
      </c>
      <c r="E31" s="18">
        <v>146322256.10170776</v>
      </c>
      <c r="F31" s="18">
        <v>76893883.498045951</v>
      </c>
      <c r="G31" s="17">
        <v>47386964.110323809</v>
      </c>
      <c r="H31" s="18">
        <v>73660385.105170861</v>
      </c>
      <c r="I31" s="18">
        <v>14570954</v>
      </c>
      <c r="J31" s="18">
        <v>1256411</v>
      </c>
      <c r="K31" s="18">
        <v>539590</v>
      </c>
      <c r="L31" s="19">
        <v>3015.1534163476131</v>
      </c>
      <c r="M31" s="18">
        <v>43878.263932641879</v>
      </c>
      <c r="N31" s="18">
        <v>113313900</v>
      </c>
      <c r="O31" s="20">
        <v>210</v>
      </c>
      <c r="P31" s="18">
        <v>825572.70000000007</v>
      </c>
      <c r="Q31" s="20">
        <v>1.53</v>
      </c>
      <c r="R31" s="11"/>
      <c r="U31" s="21">
        <v>2135649</v>
      </c>
      <c r="V31" s="21">
        <v>3422</v>
      </c>
      <c r="W31" s="21">
        <v>17963014</v>
      </c>
      <c r="X31" s="22">
        <v>0.59923213747201154</v>
      </c>
      <c r="Y31" s="22">
        <v>406.8465836523871</v>
      </c>
    </row>
    <row r="32" spans="1:25" ht="15" customHeight="1" x14ac:dyDescent="0.25">
      <c r="A32" s="15">
        <v>73</v>
      </c>
      <c r="B32" s="16" t="s">
        <v>10</v>
      </c>
      <c r="C32" s="15">
        <v>2017</v>
      </c>
      <c r="D32" s="17">
        <v>2152780501.0535097</v>
      </c>
      <c r="E32" s="18">
        <v>120829091.71550193</v>
      </c>
      <c r="F32" s="18">
        <v>44788540.883703835</v>
      </c>
      <c r="G32" s="17">
        <v>66528716.650349818</v>
      </c>
      <c r="H32" s="18">
        <v>19583370.586392567</v>
      </c>
      <c r="I32" s="18">
        <v>17946571</v>
      </c>
      <c r="J32" s="18">
        <v>1690490</v>
      </c>
      <c r="K32" s="18">
        <v>592014</v>
      </c>
      <c r="L32" s="19">
        <v>2636.1049564930531</v>
      </c>
      <c r="M32" s="18">
        <v>32469.842506030302</v>
      </c>
      <c r="N32" s="18">
        <v>98451928.200000003</v>
      </c>
      <c r="O32" s="20">
        <v>166.3</v>
      </c>
      <c r="P32" s="18">
        <v>654175.47</v>
      </c>
      <c r="Q32" s="20">
        <v>1.105</v>
      </c>
      <c r="R32" s="11"/>
      <c r="U32" s="21">
        <v>11873382</v>
      </c>
      <c r="V32" s="21">
        <v>4230</v>
      </c>
      <c r="W32" s="21">
        <v>31510485</v>
      </c>
      <c r="X32" s="22">
        <v>0.85037525502768874</v>
      </c>
      <c r="Y32" s="22">
        <v>1593.8950435069469</v>
      </c>
    </row>
    <row r="33" spans="1:25" ht="15" customHeight="1" x14ac:dyDescent="0.25">
      <c r="A33" s="15">
        <v>74</v>
      </c>
      <c r="B33" s="16" t="s">
        <v>51</v>
      </c>
      <c r="C33" s="15">
        <v>2017</v>
      </c>
      <c r="D33" s="17">
        <v>2967919395.0648246</v>
      </c>
      <c r="E33" s="18">
        <v>217098835.91680923</v>
      </c>
      <c r="F33" s="18">
        <v>29213283.075606205</v>
      </c>
      <c r="G33" s="17">
        <v>38201577.478724174</v>
      </c>
      <c r="H33" s="18">
        <v>34392368.412511706</v>
      </c>
      <c r="I33" s="18">
        <v>13216391</v>
      </c>
      <c r="J33" s="18">
        <v>432532</v>
      </c>
      <c r="K33" s="18">
        <v>491347</v>
      </c>
      <c r="L33" s="19">
        <v>2498.016736121941</v>
      </c>
      <c r="M33" s="18">
        <v>18196.995910643014</v>
      </c>
      <c r="N33" s="18">
        <v>29303935.080000002</v>
      </c>
      <c r="O33" s="20">
        <v>59.64</v>
      </c>
      <c r="P33" s="18">
        <v>491347</v>
      </c>
      <c r="Q33" s="20">
        <v>1</v>
      </c>
      <c r="R33" s="11"/>
      <c r="U33" s="21">
        <v>268098</v>
      </c>
      <c r="V33" s="21">
        <v>2547</v>
      </c>
      <c r="W33" s="21">
        <v>13940386</v>
      </c>
      <c r="X33" s="22">
        <v>0.62480104626626731</v>
      </c>
      <c r="Y33" s="22">
        <v>48.983263878059034</v>
      </c>
    </row>
    <row r="34" spans="1:25" ht="15" customHeight="1" x14ac:dyDescent="0.25">
      <c r="A34" s="15">
        <v>77</v>
      </c>
      <c r="B34" s="16" t="s">
        <v>88</v>
      </c>
      <c r="C34" s="15">
        <v>2017</v>
      </c>
      <c r="D34" s="17">
        <v>6008477617.2870111</v>
      </c>
      <c r="E34" s="18">
        <v>223473677.62630039</v>
      </c>
      <c r="F34" s="18">
        <v>176344181.27441916</v>
      </c>
      <c r="G34" s="17">
        <v>95974402.775812179</v>
      </c>
      <c r="H34" s="18">
        <v>106225207.88116904</v>
      </c>
      <c r="I34" s="18">
        <v>20319844</v>
      </c>
      <c r="J34" s="18">
        <v>868660</v>
      </c>
      <c r="K34" s="18">
        <v>1122087</v>
      </c>
      <c r="L34" s="19">
        <v>5607.3638222718491</v>
      </c>
      <c r="M34" s="18">
        <v>37132.838739206753</v>
      </c>
      <c r="N34" s="18">
        <v>145163273.10299999</v>
      </c>
      <c r="O34" s="20">
        <v>129.369</v>
      </c>
      <c r="P34" s="18">
        <v>1412707.5329999998</v>
      </c>
      <c r="Q34" s="20">
        <v>1.2589999999999999</v>
      </c>
      <c r="R34" s="11"/>
      <c r="U34" s="21">
        <v>215920</v>
      </c>
      <c r="V34" s="21">
        <v>5721</v>
      </c>
      <c r="W34" s="21">
        <v>10870467</v>
      </c>
      <c r="X34" s="22">
        <v>0.21690629093007496</v>
      </c>
      <c r="Y34" s="22">
        <v>113.63617772815097</v>
      </c>
    </row>
    <row r="35" spans="1:25" ht="15" customHeight="1" x14ac:dyDescent="0.25">
      <c r="A35" s="15">
        <v>81</v>
      </c>
      <c r="B35" s="16" t="s">
        <v>52</v>
      </c>
      <c r="C35" s="15">
        <v>2017</v>
      </c>
      <c r="D35" s="17">
        <v>957890239.95646787</v>
      </c>
      <c r="E35" s="18">
        <v>31174670.34063673</v>
      </c>
      <c r="F35" s="18">
        <v>22362760.890465118</v>
      </c>
      <c r="G35" s="17">
        <v>49493429.867761277</v>
      </c>
      <c r="H35" s="18">
        <v>11322406.959346481</v>
      </c>
      <c r="I35" s="18">
        <v>5590206</v>
      </c>
      <c r="J35" s="18">
        <v>380789</v>
      </c>
      <c r="K35" s="18">
        <v>167618</v>
      </c>
      <c r="L35" s="19">
        <v>970.55647149535821</v>
      </c>
      <c r="M35" s="18">
        <v>15481.572909636367</v>
      </c>
      <c r="N35" s="18">
        <v>68103193.400000006</v>
      </c>
      <c r="O35" s="20">
        <v>406.3</v>
      </c>
      <c r="P35" s="18">
        <v>420385.94400000002</v>
      </c>
      <c r="Q35" s="20">
        <v>2.508</v>
      </c>
      <c r="R35" s="11"/>
      <c r="U35" s="21">
        <v>1516154</v>
      </c>
      <c r="V35" s="21">
        <v>1217</v>
      </c>
      <c r="W35" s="21">
        <v>7487149</v>
      </c>
      <c r="X35" s="22">
        <v>0.70229858211111229</v>
      </c>
      <c r="Y35" s="22">
        <v>246.44352850464176</v>
      </c>
    </row>
    <row r="36" spans="1:25" ht="15" customHeight="1" x14ac:dyDescent="0.25">
      <c r="A36" s="15">
        <v>82</v>
      </c>
      <c r="B36" s="16" t="s">
        <v>53</v>
      </c>
      <c r="C36" s="15">
        <v>2017</v>
      </c>
      <c r="D36" s="17">
        <v>2678915444.7786303</v>
      </c>
      <c r="E36" s="18">
        <v>123590774.03443246</v>
      </c>
      <c r="F36" s="18">
        <v>65377999.515633658</v>
      </c>
      <c r="G36" s="17">
        <v>54625584.491157755</v>
      </c>
      <c r="H36" s="18">
        <v>43503453.035422258</v>
      </c>
      <c r="I36" s="18">
        <v>18228738</v>
      </c>
      <c r="J36" s="18">
        <v>1255964</v>
      </c>
      <c r="K36" s="18">
        <v>550657</v>
      </c>
      <c r="L36" s="19">
        <v>3586.6813792951393</v>
      </c>
      <c r="M36" s="18">
        <v>23784.277079971402</v>
      </c>
      <c r="N36" s="18">
        <v>40765137.710000001</v>
      </c>
      <c r="O36" s="20">
        <v>74.03</v>
      </c>
      <c r="P36" s="18">
        <v>492838.01500000001</v>
      </c>
      <c r="Q36" s="20">
        <v>0.89500000000000002</v>
      </c>
      <c r="R36" s="11"/>
      <c r="U36" s="21">
        <v>2269059</v>
      </c>
      <c r="V36" s="21">
        <v>4004</v>
      </c>
      <c r="W36" s="21">
        <v>21770685</v>
      </c>
      <c r="X36" s="22">
        <v>0.62068881461004755</v>
      </c>
      <c r="Y36" s="22">
        <v>417.31862070486062</v>
      </c>
    </row>
    <row r="37" spans="1:25" ht="15" customHeight="1" x14ac:dyDescent="0.25">
      <c r="A37" s="15">
        <v>83</v>
      </c>
      <c r="B37" s="16" t="s">
        <v>55</v>
      </c>
      <c r="C37" s="15">
        <v>2017</v>
      </c>
      <c r="D37" s="17">
        <v>180672631.4958058</v>
      </c>
      <c r="E37" s="18">
        <v>8925462.6423922889</v>
      </c>
      <c r="F37" s="18">
        <v>2121400.2486602156</v>
      </c>
      <c r="G37" s="17">
        <v>5423722.1759540038</v>
      </c>
      <c r="H37" s="18">
        <v>2377548.5895432108</v>
      </c>
      <c r="I37" s="18">
        <v>1971080</v>
      </c>
      <c r="J37" s="18">
        <v>45705</v>
      </c>
      <c r="K37" s="18">
        <v>47840</v>
      </c>
      <c r="L37" s="19">
        <v>409</v>
      </c>
      <c r="M37" s="18">
        <v>1843.6966811712578</v>
      </c>
      <c r="N37" s="18">
        <v>11031904</v>
      </c>
      <c r="O37" s="20">
        <v>230.6</v>
      </c>
      <c r="P37" s="18">
        <v>64488.320000000007</v>
      </c>
      <c r="Q37" s="20">
        <v>1.3480000000000001</v>
      </c>
      <c r="R37" s="11"/>
      <c r="U37" s="21">
        <v>0</v>
      </c>
      <c r="V37" s="21">
        <v>409</v>
      </c>
      <c r="W37" s="21">
        <v>2016785</v>
      </c>
      <c r="X37" s="22">
        <v>0.5629012180281564</v>
      </c>
      <c r="Y37" s="22">
        <v>0</v>
      </c>
    </row>
    <row r="38" spans="1:25" ht="15" customHeight="1" x14ac:dyDescent="0.25">
      <c r="A38" s="15">
        <v>88</v>
      </c>
      <c r="B38" s="16" t="s">
        <v>59</v>
      </c>
      <c r="C38" s="15">
        <v>2017</v>
      </c>
      <c r="D38" s="17">
        <v>1574981381.0366333</v>
      </c>
      <c r="E38" s="18">
        <v>62084920.907107875</v>
      </c>
      <c r="F38" s="18">
        <v>37783372.559193939</v>
      </c>
      <c r="G38" s="17">
        <v>41031661.94113072</v>
      </c>
      <c r="H38" s="18">
        <v>32084741.936306469</v>
      </c>
      <c r="I38" s="18">
        <v>11526591</v>
      </c>
      <c r="J38" s="18">
        <v>518232</v>
      </c>
      <c r="K38" s="18">
        <v>408749</v>
      </c>
      <c r="L38" s="19">
        <v>2301.577808346231</v>
      </c>
      <c r="M38" s="18">
        <v>23953.374123572437</v>
      </c>
      <c r="N38" s="18">
        <v>31216161.130000003</v>
      </c>
      <c r="O38" s="20">
        <v>76.37</v>
      </c>
      <c r="P38" s="18">
        <v>407931.50199999998</v>
      </c>
      <c r="Q38" s="20">
        <v>0.998</v>
      </c>
      <c r="R38" s="11"/>
      <c r="U38" s="21">
        <v>1606543</v>
      </c>
      <c r="V38" s="21">
        <v>2608</v>
      </c>
      <c r="W38" s="21">
        <v>13673501</v>
      </c>
      <c r="X38" s="22">
        <v>0.59850534533714317</v>
      </c>
      <c r="Y38" s="22">
        <v>306.42219165376883</v>
      </c>
    </row>
    <row r="39" spans="1:25" ht="15" customHeight="1" x14ac:dyDescent="0.25">
      <c r="A39" s="15">
        <v>93</v>
      </c>
      <c r="B39" s="16" t="s">
        <v>4</v>
      </c>
      <c r="C39" s="15">
        <v>2017</v>
      </c>
      <c r="D39" s="17">
        <v>4891970539.0590935</v>
      </c>
      <c r="E39" s="18">
        <v>205486414.54567617</v>
      </c>
      <c r="F39" s="18">
        <v>361759386.46205997</v>
      </c>
      <c r="G39" s="17">
        <v>157728161.88173643</v>
      </c>
      <c r="H39" s="18">
        <v>153968000.47498477</v>
      </c>
      <c r="I39" s="18">
        <v>6423818</v>
      </c>
      <c r="J39" s="18">
        <v>375255</v>
      </c>
      <c r="K39" s="18">
        <v>755141</v>
      </c>
      <c r="L39" s="19">
        <v>4315.5589796434706</v>
      </c>
      <c r="M39" s="18">
        <v>112422.65666764113</v>
      </c>
      <c r="N39" s="18">
        <v>89559722.599999994</v>
      </c>
      <c r="O39" s="20">
        <v>118.6</v>
      </c>
      <c r="P39" s="18">
        <v>888800.95700000005</v>
      </c>
      <c r="Q39" s="20">
        <v>1.177</v>
      </c>
      <c r="R39" s="11"/>
      <c r="U39" s="21">
        <v>3861</v>
      </c>
      <c r="V39" s="21">
        <v>4318</v>
      </c>
      <c r="W39" s="21">
        <v>6829848</v>
      </c>
      <c r="X39" s="22">
        <v>0.1805611425888444</v>
      </c>
      <c r="Y39" s="22">
        <v>2.4410203565291644</v>
      </c>
    </row>
    <row r="40" spans="1:25" ht="15" customHeight="1" x14ac:dyDescent="0.25">
      <c r="A40" s="15">
        <v>95</v>
      </c>
      <c r="B40" s="16" t="s">
        <v>30</v>
      </c>
      <c r="C40" s="15">
        <v>2017</v>
      </c>
      <c r="D40" s="17">
        <v>468800564.82109129</v>
      </c>
      <c r="E40" s="18">
        <v>28003624.033701908</v>
      </c>
      <c r="F40" s="18">
        <v>6240543.7788556013</v>
      </c>
      <c r="G40" s="17">
        <v>14500835.479738455</v>
      </c>
      <c r="H40" s="18">
        <v>6023109.9535144037</v>
      </c>
      <c r="I40" s="18">
        <v>3306470</v>
      </c>
      <c r="J40" s="18">
        <v>273495</v>
      </c>
      <c r="K40" s="18">
        <v>142901</v>
      </c>
      <c r="L40" s="19">
        <v>572.60673531244754</v>
      </c>
      <c r="M40" s="18">
        <v>7549.609169100152</v>
      </c>
      <c r="N40" s="18">
        <v>21292249</v>
      </c>
      <c r="O40" s="20">
        <v>149</v>
      </c>
      <c r="P40" s="18">
        <v>264366.85000000003</v>
      </c>
      <c r="Q40" s="20">
        <v>1.85</v>
      </c>
      <c r="R40" s="11"/>
      <c r="U40" s="21">
        <v>39971</v>
      </c>
      <c r="V40" s="21">
        <v>579</v>
      </c>
      <c r="W40" s="21">
        <v>3619936</v>
      </c>
      <c r="X40" s="22">
        <v>0.71370415059818137</v>
      </c>
      <c r="Y40" s="22">
        <v>6.3932646875524881</v>
      </c>
    </row>
    <row r="41" spans="1:25" ht="15" customHeight="1" x14ac:dyDescent="0.25">
      <c r="A41" s="15">
        <v>96</v>
      </c>
      <c r="B41" s="16" t="s">
        <v>84</v>
      </c>
      <c r="C41" s="15">
        <v>2017</v>
      </c>
      <c r="D41" s="17">
        <v>2930371338.2134118</v>
      </c>
      <c r="E41" s="18">
        <v>100965973.27133073</v>
      </c>
      <c r="F41" s="18">
        <v>64223308.686187752</v>
      </c>
      <c r="G41" s="17">
        <v>49984957.988616094</v>
      </c>
      <c r="H41" s="18">
        <v>43888691.207246333</v>
      </c>
      <c r="I41" s="18">
        <v>13776593</v>
      </c>
      <c r="J41" s="18">
        <v>370256</v>
      </c>
      <c r="K41" s="18">
        <v>566695</v>
      </c>
      <c r="L41" s="19">
        <v>2896.4820225495678</v>
      </c>
      <c r="M41" s="18">
        <v>27818.761929963846</v>
      </c>
      <c r="N41" s="18">
        <v>90341383.510000005</v>
      </c>
      <c r="O41" s="20">
        <v>159.41800000000001</v>
      </c>
      <c r="P41" s="18">
        <v>853442.67</v>
      </c>
      <c r="Q41" s="20">
        <v>1.506</v>
      </c>
      <c r="R41" s="11"/>
      <c r="U41" s="21">
        <v>833</v>
      </c>
      <c r="V41" s="21">
        <v>2897</v>
      </c>
      <c r="W41" s="21">
        <v>4658892</v>
      </c>
      <c r="X41" s="22">
        <v>0.18358197663147044</v>
      </c>
      <c r="Y41" s="22">
        <v>0.51797745043242038</v>
      </c>
    </row>
    <row r="42" spans="1:25" ht="15" customHeight="1" x14ac:dyDescent="0.25">
      <c r="A42" s="15">
        <v>98</v>
      </c>
      <c r="B42" s="16" t="s">
        <v>187</v>
      </c>
      <c r="C42" s="15">
        <v>2017</v>
      </c>
      <c r="D42" s="17">
        <v>902001977.30407083</v>
      </c>
      <c r="E42" s="18">
        <v>91495467.675226375</v>
      </c>
      <c r="F42" s="18">
        <v>19427305.761942282</v>
      </c>
      <c r="G42" s="17">
        <v>28541837.782920074</v>
      </c>
      <c r="H42" s="18">
        <v>20761534.429381777</v>
      </c>
      <c r="I42" s="18">
        <v>8997352</v>
      </c>
      <c r="J42" s="18">
        <v>542486</v>
      </c>
      <c r="K42" s="18">
        <v>146370</v>
      </c>
      <c r="L42" s="19">
        <v>1001.9545668123485</v>
      </c>
      <c r="M42" s="18">
        <v>10352.89277121395</v>
      </c>
      <c r="N42" s="18">
        <v>15816742.200000001</v>
      </c>
      <c r="O42" s="20">
        <v>108.06</v>
      </c>
      <c r="P42" s="18">
        <v>181498.8</v>
      </c>
      <c r="Q42" s="20">
        <v>1.24</v>
      </c>
      <c r="R42" s="11"/>
      <c r="U42" s="21">
        <v>5695306</v>
      </c>
      <c r="V42" s="21">
        <v>1599</v>
      </c>
      <c r="W42" s="21">
        <v>15253101</v>
      </c>
      <c r="X42" s="22">
        <v>1.0889440746356884</v>
      </c>
      <c r="Y42" s="22">
        <v>597.0454331876515</v>
      </c>
    </row>
    <row r="43" spans="1:25" ht="15" customHeight="1" x14ac:dyDescent="0.25">
      <c r="A43" s="15">
        <v>100</v>
      </c>
      <c r="B43" s="16" t="s">
        <v>43</v>
      </c>
      <c r="C43" s="15">
        <v>2017</v>
      </c>
      <c r="D43" s="17">
        <v>2603007803.0451741</v>
      </c>
      <c r="E43" s="18">
        <v>86419447.10003756</v>
      </c>
      <c r="F43" s="18">
        <v>37570375.743246347</v>
      </c>
      <c r="G43" s="17">
        <v>52207387.105557628</v>
      </c>
      <c r="H43" s="18">
        <v>43802563.794230603</v>
      </c>
      <c r="I43" s="18">
        <v>13047701</v>
      </c>
      <c r="J43" s="18">
        <v>762096</v>
      </c>
      <c r="K43" s="18">
        <v>449068</v>
      </c>
      <c r="L43" s="19">
        <v>2780.5636281012994</v>
      </c>
      <c r="M43" s="18">
        <v>16387.739353696612</v>
      </c>
      <c r="N43" s="18">
        <v>85367826.799999997</v>
      </c>
      <c r="O43" s="20">
        <v>190.1</v>
      </c>
      <c r="P43" s="18">
        <v>1050370.0519999999</v>
      </c>
      <c r="Q43" s="20">
        <v>2.339</v>
      </c>
      <c r="R43" s="11"/>
      <c r="U43" s="21">
        <v>857217</v>
      </c>
      <c r="V43" s="21">
        <v>2953</v>
      </c>
      <c r="W43" s="21">
        <v>14679976</v>
      </c>
      <c r="X43" s="22">
        <v>0.56748945040025855</v>
      </c>
      <c r="Y43" s="22">
        <v>172.43637189870063</v>
      </c>
    </row>
    <row r="44" spans="1:25" ht="15" customHeight="1" x14ac:dyDescent="0.25">
      <c r="A44" s="15">
        <v>101</v>
      </c>
      <c r="B44" s="16" t="s">
        <v>101</v>
      </c>
      <c r="C44" s="15">
        <v>2017</v>
      </c>
      <c r="D44" s="17">
        <v>2421812834.3469744</v>
      </c>
      <c r="E44" s="18">
        <v>116109502.07798803</v>
      </c>
      <c r="F44" s="18">
        <v>26193740.465301327</v>
      </c>
      <c r="G44" s="17">
        <v>65594289.977078408</v>
      </c>
      <c r="H44" s="18">
        <v>28945713.074348319</v>
      </c>
      <c r="I44" s="18">
        <v>11632619</v>
      </c>
      <c r="J44" s="18">
        <v>402843</v>
      </c>
      <c r="K44" s="18">
        <v>390809</v>
      </c>
      <c r="L44" s="19">
        <v>1335.3604547255404</v>
      </c>
      <c r="M44" s="18">
        <v>42278.053097547454</v>
      </c>
      <c r="N44" s="18">
        <v>147860240.296</v>
      </c>
      <c r="O44" s="20">
        <v>378.34399999999999</v>
      </c>
      <c r="P44" s="18">
        <v>860561.41799999995</v>
      </c>
      <c r="Q44" s="20">
        <v>2.202</v>
      </c>
      <c r="R44" s="11"/>
      <c r="U44" s="21">
        <v>5864456</v>
      </c>
      <c r="V44" s="21">
        <v>1986</v>
      </c>
      <c r="W44" s="21">
        <v>17900556</v>
      </c>
      <c r="X44" s="22">
        <v>1.028923698768089</v>
      </c>
      <c r="Y44" s="22">
        <v>650.63954527445969</v>
      </c>
    </row>
    <row r="45" spans="1:25" ht="15" customHeight="1" x14ac:dyDescent="0.25">
      <c r="A45" s="15">
        <v>105</v>
      </c>
      <c r="B45" s="16" t="s">
        <v>61</v>
      </c>
      <c r="C45" s="15">
        <v>2017</v>
      </c>
      <c r="D45" s="17">
        <v>37037547.370334752</v>
      </c>
      <c r="E45" s="18">
        <v>2419403.4639261761</v>
      </c>
      <c r="F45" s="18">
        <v>883210.01237245195</v>
      </c>
      <c r="G45" s="17">
        <v>1516532.1767219908</v>
      </c>
      <c r="H45" s="18">
        <v>2153524.8878857456</v>
      </c>
      <c r="I45" s="18">
        <v>91714</v>
      </c>
      <c r="J45" s="18">
        <v>7493</v>
      </c>
      <c r="K45" s="18">
        <v>5382</v>
      </c>
      <c r="L45" s="19">
        <v>23.212874738554497</v>
      </c>
      <c r="M45" s="18">
        <v>359.09497192420514</v>
      </c>
      <c r="N45" s="18">
        <v>0</v>
      </c>
      <c r="O45" s="20">
        <v>0</v>
      </c>
      <c r="P45" s="18">
        <v>16092.18</v>
      </c>
      <c r="Q45" s="20">
        <v>2.99</v>
      </c>
      <c r="R45" s="11"/>
      <c r="U45" s="21">
        <v>3387</v>
      </c>
      <c r="V45" s="21">
        <v>24</v>
      </c>
      <c r="W45" s="21">
        <v>103272</v>
      </c>
      <c r="X45" s="22">
        <v>0.49121004566210047</v>
      </c>
      <c r="Y45" s="22">
        <v>0.7871252614455031</v>
      </c>
    </row>
    <row r="46" spans="1:25" ht="15" customHeight="1" x14ac:dyDescent="0.25">
      <c r="A46" s="15">
        <v>107</v>
      </c>
      <c r="B46" s="16" t="s">
        <v>64</v>
      </c>
      <c r="C46" s="15">
        <v>2017</v>
      </c>
      <c r="D46" s="17">
        <v>2199619743.2434602</v>
      </c>
      <c r="E46" s="18">
        <v>83080675.631434426</v>
      </c>
      <c r="F46" s="18">
        <v>121171927.79157701</v>
      </c>
      <c r="G46" s="17">
        <v>54390454.032874957</v>
      </c>
      <c r="H46" s="18">
        <v>88963514.869104177</v>
      </c>
      <c r="I46" s="18">
        <v>3868162</v>
      </c>
      <c r="J46" s="18">
        <v>264196</v>
      </c>
      <c r="K46" s="18">
        <v>422165</v>
      </c>
      <c r="L46" s="19">
        <v>1688</v>
      </c>
      <c r="M46" s="18">
        <v>25152.05007100751</v>
      </c>
      <c r="N46" s="18">
        <v>24949951.5</v>
      </c>
      <c r="O46" s="20">
        <v>59.1</v>
      </c>
      <c r="P46" s="18">
        <v>500265.52500000002</v>
      </c>
      <c r="Q46" s="20">
        <v>1.1850000000000001</v>
      </c>
      <c r="R46" s="11"/>
      <c r="U46" s="21">
        <v>0</v>
      </c>
      <c r="V46" s="21">
        <v>1688</v>
      </c>
      <c r="W46" s="21">
        <v>4144132</v>
      </c>
      <c r="X46" s="22">
        <v>0.28025736328420869</v>
      </c>
      <c r="Y46" s="22">
        <v>0</v>
      </c>
    </row>
    <row r="47" spans="1:25" ht="15" customHeight="1" x14ac:dyDescent="0.25">
      <c r="A47" s="15">
        <v>108</v>
      </c>
      <c r="B47" s="16" t="s">
        <v>63</v>
      </c>
      <c r="C47" s="15">
        <v>2017</v>
      </c>
      <c r="D47" s="17">
        <v>3401755965.0890465</v>
      </c>
      <c r="E47" s="18">
        <v>199722067.35279688</v>
      </c>
      <c r="F47" s="18">
        <v>90851138.373905405</v>
      </c>
      <c r="G47" s="17">
        <v>23973968.606533371</v>
      </c>
      <c r="H47" s="18">
        <v>49759775.114422001</v>
      </c>
      <c r="I47" s="18">
        <v>20570469</v>
      </c>
      <c r="J47" s="18">
        <v>647137</v>
      </c>
      <c r="K47" s="18">
        <v>918452</v>
      </c>
      <c r="L47" s="19">
        <v>5156.7211954705208</v>
      </c>
      <c r="M47" s="18">
        <v>35947.885407593712</v>
      </c>
      <c r="N47" s="18">
        <v>36453359.879999995</v>
      </c>
      <c r="O47" s="20">
        <v>39.69</v>
      </c>
      <c r="P47" s="18">
        <v>459226</v>
      </c>
      <c r="Q47" s="20">
        <v>0.5</v>
      </c>
      <c r="R47" s="11"/>
      <c r="U47" s="21">
        <v>3180737</v>
      </c>
      <c r="V47" s="21">
        <v>5929</v>
      </c>
      <c r="W47" s="21">
        <v>24419406</v>
      </c>
      <c r="X47" s="22">
        <v>0.4701641802424581</v>
      </c>
      <c r="Y47" s="22">
        <v>772.27880452947954</v>
      </c>
    </row>
    <row r="48" spans="1:25" ht="15" customHeight="1" x14ac:dyDescent="0.25">
      <c r="A48" s="15">
        <v>114</v>
      </c>
      <c r="B48" s="16" t="s">
        <v>36</v>
      </c>
      <c r="C48" s="15">
        <v>2017</v>
      </c>
      <c r="D48" s="17">
        <v>713810218.78714657</v>
      </c>
      <c r="E48" s="18">
        <v>45602444.996392727</v>
      </c>
      <c r="F48" s="18">
        <v>19899631.224230889</v>
      </c>
      <c r="G48" s="17">
        <v>17012530.665021766</v>
      </c>
      <c r="H48" s="18">
        <v>24873851.44659945</v>
      </c>
      <c r="I48" s="18">
        <v>5623978</v>
      </c>
      <c r="J48" s="18">
        <v>137860</v>
      </c>
      <c r="K48" s="18">
        <v>200137</v>
      </c>
      <c r="L48" s="19">
        <v>863.07725896221928</v>
      </c>
      <c r="M48" s="18">
        <v>2180.8385628294254</v>
      </c>
      <c r="N48" s="18">
        <v>38606427.300000004</v>
      </c>
      <c r="O48" s="20">
        <v>192.9</v>
      </c>
      <c r="P48" s="18">
        <v>369452.902</v>
      </c>
      <c r="Q48" s="20">
        <v>1.8460000000000001</v>
      </c>
      <c r="R48" s="11"/>
      <c r="U48" s="21">
        <v>1703399</v>
      </c>
      <c r="V48" s="21">
        <v>1118</v>
      </c>
      <c r="W48" s="21">
        <v>7470499</v>
      </c>
      <c r="X48" s="22">
        <v>0.76278773658114207</v>
      </c>
      <c r="Y48" s="22">
        <v>254.92274103778075</v>
      </c>
    </row>
    <row r="49" spans="1:25" ht="15" customHeight="1" x14ac:dyDescent="0.25">
      <c r="A49" s="15">
        <v>115</v>
      </c>
      <c r="B49" s="16" t="s">
        <v>65</v>
      </c>
      <c r="C49" s="15">
        <v>2017</v>
      </c>
      <c r="D49" s="17">
        <v>3595235952.0039358</v>
      </c>
      <c r="E49" s="18">
        <v>175267565.02113798</v>
      </c>
      <c r="F49" s="18">
        <v>170786556.83138162</v>
      </c>
      <c r="G49" s="17">
        <v>227266655.96666303</v>
      </c>
      <c r="H49" s="18">
        <v>82232847.731797516</v>
      </c>
      <c r="I49" s="18">
        <v>15363789</v>
      </c>
      <c r="J49" s="18">
        <v>881760</v>
      </c>
      <c r="K49" s="18">
        <v>893790</v>
      </c>
      <c r="L49" s="19">
        <v>2556.6038266171213</v>
      </c>
      <c r="M49" s="18">
        <v>44030.005934243571</v>
      </c>
      <c r="N49" s="18">
        <v>130314582.00000001</v>
      </c>
      <c r="O49" s="20">
        <v>145.80000000000001</v>
      </c>
      <c r="P49" s="18">
        <v>1617759.9000000001</v>
      </c>
      <c r="Q49" s="20">
        <v>1.81</v>
      </c>
      <c r="R49" s="11"/>
      <c r="U49" s="21">
        <v>1269639</v>
      </c>
      <c r="V49" s="21">
        <v>2756</v>
      </c>
      <c r="W49" s="21">
        <v>17548607</v>
      </c>
      <c r="X49" s="22">
        <v>0.72687432484376135</v>
      </c>
      <c r="Y49" s="22">
        <v>199.39617338287877</v>
      </c>
    </row>
    <row r="50" spans="1:25" ht="15" customHeight="1" x14ac:dyDescent="0.25">
      <c r="A50" s="15">
        <v>117</v>
      </c>
      <c r="B50" s="16" t="s">
        <v>38</v>
      </c>
      <c r="C50" s="15">
        <v>2017</v>
      </c>
      <c r="D50" s="17">
        <v>8811741759.1625538</v>
      </c>
      <c r="E50" s="18">
        <v>231745589.6969777</v>
      </c>
      <c r="F50" s="18">
        <v>160197256.74713263</v>
      </c>
      <c r="G50" s="17">
        <v>291770233.20136547</v>
      </c>
      <c r="H50" s="18">
        <v>325980034.35774195</v>
      </c>
      <c r="I50" s="18">
        <v>13184751</v>
      </c>
      <c r="J50" s="18">
        <v>849344</v>
      </c>
      <c r="K50" s="18">
        <v>1348833</v>
      </c>
      <c r="L50" s="19">
        <v>6163.4091849002707</v>
      </c>
      <c r="M50" s="18">
        <v>113236.88371761412</v>
      </c>
      <c r="N50" s="18">
        <v>181053853.58999997</v>
      </c>
      <c r="O50" s="20">
        <v>134.22999999999999</v>
      </c>
      <c r="P50" s="18">
        <v>1907249.862</v>
      </c>
      <c r="Q50" s="20">
        <v>1.4139999999999999</v>
      </c>
      <c r="R50" s="11"/>
      <c r="U50" s="21">
        <v>5906</v>
      </c>
      <c r="V50" s="21">
        <v>6166</v>
      </c>
      <c r="W50" s="21">
        <v>14055961</v>
      </c>
      <c r="X50" s="22">
        <v>0.26022733668356596</v>
      </c>
      <c r="Y50" s="22">
        <v>2.5908150997288621</v>
      </c>
    </row>
    <row r="51" spans="1:25" ht="15" customHeight="1" x14ac:dyDescent="0.25">
      <c r="A51" s="15">
        <v>119</v>
      </c>
      <c r="B51" s="16" t="s">
        <v>67</v>
      </c>
      <c r="C51" s="15">
        <v>2017</v>
      </c>
      <c r="D51" s="17">
        <v>2919852911.2080193</v>
      </c>
      <c r="E51" s="18">
        <v>129778560.7986314</v>
      </c>
      <c r="F51" s="18">
        <v>21526182.430336077</v>
      </c>
      <c r="G51" s="17">
        <v>49920347.757090852</v>
      </c>
      <c r="H51" s="18">
        <v>45019007.750854127</v>
      </c>
      <c r="I51" s="18">
        <v>16693050</v>
      </c>
      <c r="J51" s="18">
        <v>811573</v>
      </c>
      <c r="K51" s="18">
        <v>466691</v>
      </c>
      <c r="L51" s="19">
        <v>3094.2525738380214</v>
      </c>
      <c r="M51" s="18">
        <v>19886.162670558697</v>
      </c>
      <c r="N51" s="18">
        <v>0</v>
      </c>
      <c r="O51" s="20">
        <v>0</v>
      </c>
      <c r="P51" s="18">
        <v>0</v>
      </c>
      <c r="Q51" s="20">
        <v>0</v>
      </c>
      <c r="R51" s="11"/>
      <c r="U51" s="21">
        <v>32514</v>
      </c>
      <c r="V51" s="21">
        <v>3100</v>
      </c>
      <c r="W51" s="21">
        <v>17537137</v>
      </c>
      <c r="X51" s="22">
        <v>0.64579234791574602</v>
      </c>
      <c r="Y51" s="22">
        <v>5.747426161978435</v>
      </c>
    </row>
    <row r="52" spans="1:25" ht="15" customHeight="1" x14ac:dyDescent="0.25">
      <c r="A52" s="15">
        <v>120</v>
      </c>
      <c r="B52" s="16" t="s">
        <v>69</v>
      </c>
      <c r="C52" s="15">
        <v>2017</v>
      </c>
      <c r="D52" s="17">
        <v>5796642963.5219679</v>
      </c>
      <c r="E52" s="18">
        <v>166971735.9679127</v>
      </c>
      <c r="F52" s="18">
        <v>168594855.27251616</v>
      </c>
      <c r="G52" s="17">
        <v>126872271.74297291</v>
      </c>
      <c r="H52" s="18">
        <v>68947896.762469277</v>
      </c>
      <c r="I52" s="18">
        <v>34065667</v>
      </c>
      <c r="J52" s="18">
        <v>1374380</v>
      </c>
      <c r="K52" s="18">
        <v>1466398</v>
      </c>
      <c r="L52" s="19">
        <v>6350.7552761331581</v>
      </c>
      <c r="M52" s="18">
        <v>125076.60759208542</v>
      </c>
      <c r="N52" s="18">
        <v>108352148.22</v>
      </c>
      <c r="O52" s="20">
        <v>73.89</v>
      </c>
      <c r="P52" s="18">
        <v>1319758.2</v>
      </c>
      <c r="Q52" s="20">
        <v>0.9</v>
      </c>
      <c r="R52" s="11"/>
      <c r="U52" s="21">
        <v>6654822</v>
      </c>
      <c r="V52" s="21">
        <v>7371</v>
      </c>
      <c r="W52" s="21">
        <v>48079340</v>
      </c>
      <c r="X52" s="22">
        <v>0.74460848357347598</v>
      </c>
      <c r="Y52" s="22">
        <v>1020.2447238668417</v>
      </c>
    </row>
    <row r="53" spans="1:25" ht="15" customHeight="1" x14ac:dyDescent="0.25">
      <c r="A53" s="15">
        <v>121</v>
      </c>
      <c r="B53" s="16" t="s">
        <v>95</v>
      </c>
      <c r="C53" s="15">
        <v>2017</v>
      </c>
      <c r="D53" s="17">
        <v>1730298748.8975081</v>
      </c>
      <c r="E53" s="18">
        <v>57586458.716690637</v>
      </c>
      <c r="F53" s="18">
        <v>23609543.842135575</v>
      </c>
      <c r="G53" s="17">
        <v>32272477.905414209</v>
      </c>
      <c r="H53" s="18">
        <v>16567755.400065927</v>
      </c>
      <c r="I53" s="18">
        <v>6727740</v>
      </c>
      <c r="J53" s="18">
        <v>603348</v>
      </c>
      <c r="K53" s="18">
        <v>257668</v>
      </c>
      <c r="L53" s="19">
        <v>1251</v>
      </c>
      <c r="M53" s="18">
        <v>40030.030913217539</v>
      </c>
      <c r="N53" s="18">
        <v>34903707.280000001</v>
      </c>
      <c r="O53" s="20">
        <v>135.46</v>
      </c>
      <c r="P53" s="18">
        <v>340121.76</v>
      </c>
      <c r="Q53" s="20">
        <v>1.32</v>
      </c>
      <c r="R53" s="11"/>
      <c r="U53" s="21">
        <v>0</v>
      </c>
      <c r="V53" s="21">
        <v>1251</v>
      </c>
      <c r="W53" s="21">
        <v>7337275</v>
      </c>
      <c r="X53" s="22">
        <v>0.66953514813719794</v>
      </c>
      <c r="Y53" s="22">
        <v>0</v>
      </c>
    </row>
    <row r="54" spans="1:25" ht="15" customHeight="1" x14ac:dyDescent="0.25">
      <c r="A54" s="15">
        <v>126</v>
      </c>
      <c r="B54" s="16" t="s">
        <v>71</v>
      </c>
      <c r="C54" s="15">
        <v>2017</v>
      </c>
      <c r="D54" s="17">
        <v>3624988865.54006</v>
      </c>
      <c r="E54" s="18">
        <v>240936754.17418912</v>
      </c>
      <c r="F54" s="18">
        <v>64768523.401827857</v>
      </c>
      <c r="G54" s="17">
        <v>72379179.647985533</v>
      </c>
      <c r="H54" s="18">
        <v>23072908.949911345</v>
      </c>
      <c r="I54" s="18">
        <v>23411957</v>
      </c>
      <c r="J54" s="18">
        <v>366221</v>
      </c>
      <c r="K54" s="18">
        <v>1046760</v>
      </c>
      <c r="L54" s="19">
        <v>4836.4711279043768</v>
      </c>
      <c r="M54" s="18">
        <v>105713.07290023992</v>
      </c>
      <c r="N54" s="18">
        <v>104333709.48</v>
      </c>
      <c r="O54" s="20">
        <v>99.673000000000002</v>
      </c>
      <c r="P54" s="18">
        <v>1423593.6</v>
      </c>
      <c r="Q54" s="20">
        <v>1.36</v>
      </c>
      <c r="R54" s="11"/>
      <c r="U54" s="21">
        <v>565101</v>
      </c>
      <c r="V54" s="21">
        <v>5434</v>
      </c>
      <c r="W54" s="21">
        <v>5139097</v>
      </c>
      <c r="X54" s="22">
        <v>0.10796004944346689</v>
      </c>
      <c r="Y54" s="22">
        <v>597.528872095623</v>
      </c>
    </row>
    <row r="55" spans="1:25" ht="15" customHeight="1" x14ac:dyDescent="0.25">
      <c r="A55" s="15">
        <v>127</v>
      </c>
      <c r="B55" s="16" t="s">
        <v>73</v>
      </c>
      <c r="C55" s="15">
        <v>2017</v>
      </c>
      <c r="D55" s="17">
        <v>5210993062.5639887</v>
      </c>
      <c r="E55" s="18">
        <v>292767110.17523456</v>
      </c>
      <c r="F55" s="18">
        <v>136848296.24901363</v>
      </c>
      <c r="G55" s="17">
        <v>178022661.33282092</v>
      </c>
      <c r="H55" s="18">
        <v>45259865.071493611</v>
      </c>
      <c r="I55" s="18">
        <v>42709414</v>
      </c>
      <c r="J55" s="18">
        <v>868841</v>
      </c>
      <c r="K55" s="18">
        <v>1472771</v>
      </c>
      <c r="L55" s="19">
        <v>2486.1090987755651</v>
      </c>
      <c r="M55" s="18">
        <v>68192.065062814901</v>
      </c>
      <c r="N55" s="18">
        <v>293081429</v>
      </c>
      <c r="O55" s="20">
        <v>199</v>
      </c>
      <c r="P55" s="18">
        <v>2160555.057</v>
      </c>
      <c r="Q55" s="20">
        <v>1.4670000000000001</v>
      </c>
      <c r="R55" s="11"/>
      <c r="U55" s="21">
        <v>2979100</v>
      </c>
      <c r="V55" s="21">
        <v>3089</v>
      </c>
      <c r="W55" s="21">
        <v>15263856</v>
      </c>
      <c r="X55" s="22">
        <v>0.56408200552557242</v>
      </c>
      <c r="Y55" s="22">
        <v>602.89090122443497</v>
      </c>
    </row>
    <row r="56" spans="1:25" ht="15" customHeight="1" x14ac:dyDescent="0.25">
      <c r="A56" s="15">
        <v>130</v>
      </c>
      <c r="B56" s="16" t="s">
        <v>94</v>
      </c>
      <c r="C56" s="15">
        <v>2017</v>
      </c>
      <c r="D56" s="17">
        <v>4459374748.9676313</v>
      </c>
      <c r="E56" s="18">
        <v>273481259.37152326</v>
      </c>
      <c r="F56" s="18">
        <v>83866915.439093068</v>
      </c>
      <c r="G56" s="17">
        <v>102940945.34404451</v>
      </c>
      <c r="H56" s="18">
        <v>54187601.808077231</v>
      </c>
      <c r="I56" s="18">
        <v>26277891</v>
      </c>
      <c r="J56" s="18">
        <v>1212766</v>
      </c>
      <c r="K56" s="18">
        <v>838252</v>
      </c>
      <c r="L56" s="19">
        <v>6054.1222353402245</v>
      </c>
      <c r="M56" s="18">
        <v>51423.040392680909</v>
      </c>
      <c r="N56" s="18">
        <v>135377698</v>
      </c>
      <c r="O56" s="20">
        <v>161.5</v>
      </c>
      <c r="P56" s="18">
        <v>1257378</v>
      </c>
      <c r="Q56" s="20">
        <v>1.5</v>
      </c>
      <c r="R56" s="11"/>
      <c r="U56" s="21">
        <v>1833580</v>
      </c>
      <c r="V56" s="21">
        <v>6456</v>
      </c>
      <c r="W56" s="21">
        <v>29455704</v>
      </c>
      <c r="X56" s="22">
        <v>0.52083694046952189</v>
      </c>
      <c r="Y56" s="22">
        <v>401.87776465977515</v>
      </c>
    </row>
    <row r="57" spans="1:25" ht="15" customHeight="1" x14ac:dyDescent="0.25">
      <c r="A57" s="15">
        <v>131</v>
      </c>
      <c r="B57" s="16" t="s">
        <v>93</v>
      </c>
      <c r="C57" s="15">
        <v>2017</v>
      </c>
      <c r="D57" s="17">
        <v>1081024037.1532357</v>
      </c>
      <c r="E57" s="18">
        <v>61176594.505388021</v>
      </c>
      <c r="F57" s="18">
        <v>58117388.593596682</v>
      </c>
      <c r="G57" s="17">
        <v>47922387.513583086</v>
      </c>
      <c r="H57" s="18">
        <v>56215971.89659217</v>
      </c>
      <c r="I57" s="18">
        <v>3872536</v>
      </c>
      <c r="J57" s="18">
        <v>206660</v>
      </c>
      <c r="K57" s="18">
        <v>231068</v>
      </c>
      <c r="L57" s="19">
        <v>1348.2894334670816</v>
      </c>
      <c r="M57" s="18">
        <v>8785.2429693481645</v>
      </c>
      <c r="N57" s="18">
        <v>21323417.175999999</v>
      </c>
      <c r="O57" s="20">
        <v>92.281999999999996</v>
      </c>
      <c r="P57" s="18">
        <v>244007.80800000002</v>
      </c>
      <c r="Q57" s="20">
        <v>1.056</v>
      </c>
      <c r="R57" s="11"/>
      <c r="U57" s="21">
        <v>184305</v>
      </c>
      <c r="V57" s="21">
        <v>1409</v>
      </c>
      <c r="W57" s="21">
        <v>4277439</v>
      </c>
      <c r="X57" s="22">
        <v>0.34655225215590579</v>
      </c>
      <c r="Y57" s="22">
        <v>60.710566532918406</v>
      </c>
    </row>
    <row r="58" spans="1:25" ht="15" customHeight="1" x14ac:dyDescent="0.25">
      <c r="A58" s="15">
        <v>134</v>
      </c>
      <c r="B58" s="16" t="s">
        <v>75</v>
      </c>
      <c r="C58" s="15">
        <v>2017</v>
      </c>
      <c r="D58" s="17">
        <v>11029321035.961872</v>
      </c>
      <c r="E58" s="18">
        <v>354468103.06981868</v>
      </c>
      <c r="F58" s="18">
        <v>188088216.62962973</v>
      </c>
      <c r="G58" s="17">
        <v>208047474.49735355</v>
      </c>
      <c r="H58" s="18">
        <v>59590839.99468796</v>
      </c>
      <c r="I58" s="18">
        <v>55249822</v>
      </c>
      <c r="J58" s="18">
        <v>3879854</v>
      </c>
      <c r="K58" s="18">
        <v>1867324</v>
      </c>
      <c r="L58" s="19">
        <v>9211.8102958314412</v>
      </c>
      <c r="M58" s="18">
        <v>90391.979757073132</v>
      </c>
      <c r="N58" s="18">
        <v>228186992.80000001</v>
      </c>
      <c r="O58" s="20">
        <v>122.2</v>
      </c>
      <c r="P58" s="18">
        <v>6854946.4040000001</v>
      </c>
      <c r="Q58" s="20">
        <v>3.6709999999999998</v>
      </c>
      <c r="R58" s="11"/>
      <c r="U58" s="21">
        <v>7218497</v>
      </c>
      <c r="V58" s="21">
        <v>10334</v>
      </c>
      <c r="W58" s="21">
        <v>66473563</v>
      </c>
      <c r="X58" s="22">
        <v>0.73430484599756274</v>
      </c>
      <c r="Y58" s="22">
        <v>1122.1897041685579</v>
      </c>
    </row>
    <row r="59" spans="1:25" ht="15" customHeight="1" x14ac:dyDescent="0.25">
      <c r="A59" s="15">
        <v>135</v>
      </c>
      <c r="B59" s="16" t="s">
        <v>70</v>
      </c>
      <c r="C59" s="15">
        <v>2017</v>
      </c>
      <c r="D59" s="17">
        <v>6730174981.6257086</v>
      </c>
      <c r="E59" s="18">
        <v>438590229.44891214</v>
      </c>
      <c r="F59" s="18">
        <v>183556271.36303407</v>
      </c>
      <c r="G59" s="17">
        <v>261247974.09943882</v>
      </c>
      <c r="H59" s="18">
        <v>139865481.25235358</v>
      </c>
      <c r="I59" s="18">
        <v>37228690</v>
      </c>
      <c r="J59" s="18">
        <v>2032029</v>
      </c>
      <c r="K59" s="18">
        <v>1626898</v>
      </c>
      <c r="L59" s="19">
        <v>8139.9710017152283</v>
      </c>
      <c r="M59" s="18">
        <v>30484.87990407613</v>
      </c>
      <c r="N59" s="18">
        <v>121041211.2</v>
      </c>
      <c r="O59" s="20">
        <v>74.400000000000006</v>
      </c>
      <c r="P59" s="18">
        <v>1415401.26</v>
      </c>
      <c r="Q59" s="20">
        <v>0.87</v>
      </c>
      <c r="R59" s="11"/>
      <c r="U59" s="21">
        <v>4967</v>
      </c>
      <c r="V59" s="21">
        <v>8141</v>
      </c>
      <c r="W59" s="21">
        <v>39296807</v>
      </c>
      <c r="X59" s="22">
        <v>0.55103020171307193</v>
      </c>
      <c r="Y59" s="22">
        <v>1.0289982847715846</v>
      </c>
    </row>
    <row r="60" spans="1:25" ht="15" customHeight="1" x14ac:dyDescent="0.25">
      <c r="A60" s="15">
        <v>136</v>
      </c>
      <c r="B60" s="16" t="s">
        <v>96</v>
      </c>
      <c r="C60" s="15">
        <v>2017</v>
      </c>
      <c r="D60" s="17">
        <v>3553287600.1415682</v>
      </c>
      <c r="E60" s="18">
        <v>133231312.22309737</v>
      </c>
      <c r="F60" s="18">
        <v>67473825.222299084</v>
      </c>
      <c r="G60" s="17">
        <v>63146470.415097177</v>
      </c>
      <c r="H60" s="18">
        <v>39694911.968932599</v>
      </c>
      <c r="I60" s="18">
        <v>13511137</v>
      </c>
      <c r="J60" s="18">
        <v>193109</v>
      </c>
      <c r="K60" s="18">
        <v>586984</v>
      </c>
      <c r="L60" s="19">
        <v>2383.047802266552</v>
      </c>
      <c r="M60" s="18">
        <v>42145.551006118665</v>
      </c>
      <c r="N60" s="18">
        <v>111013935.984</v>
      </c>
      <c r="O60" s="20">
        <v>189.126</v>
      </c>
      <c r="P60" s="18">
        <v>1183359.7439999999</v>
      </c>
      <c r="Q60" s="20">
        <v>2.016</v>
      </c>
      <c r="R60" s="11"/>
      <c r="U60" s="21">
        <v>852317</v>
      </c>
      <c r="V60" s="21">
        <v>2882</v>
      </c>
      <c r="W60" s="21">
        <v>4923072</v>
      </c>
      <c r="X60" s="22">
        <v>0.19500156854543552</v>
      </c>
      <c r="Y60" s="22">
        <v>498.9521977334478</v>
      </c>
    </row>
    <row r="61" spans="1:25" ht="15" customHeight="1" x14ac:dyDescent="0.25">
      <c r="A61" s="15">
        <v>137</v>
      </c>
      <c r="B61" s="16" t="s">
        <v>77</v>
      </c>
      <c r="C61" s="15">
        <v>2017</v>
      </c>
      <c r="D61" s="17">
        <v>708982856.16970396</v>
      </c>
      <c r="E61" s="18">
        <v>52458081.000193149</v>
      </c>
      <c r="F61" s="18">
        <v>17780283.553481426</v>
      </c>
      <c r="G61" s="17">
        <v>16046852.959514784</v>
      </c>
      <c r="H61" s="18">
        <v>13931140.399380481</v>
      </c>
      <c r="I61" s="18">
        <v>4633922</v>
      </c>
      <c r="J61" s="18">
        <v>71409</v>
      </c>
      <c r="K61" s="18">
        <v>165130</v>
      </c>
      <c r="L61" s="19">
        <v>926</v>
      </c>
      <c r="M61" s="18">
        <v>18343.716209836239</v>
      </c>
      <c r="N61" s="18">
        <v>19635773.43</v>
      </c>
      <c r="O61" s="20">
        <v>118.911</v>
      </c>
      <c r="P61" s="18">
        <v>216320.30000000002</v>
      </c>
      <c r="Q61" s="20">
        <v>1.31</v>
      </c>
      <c r="R61" s="11"/>
      <c r="U61" s="21">
        <v>0</v>
      </c>
      <c r="V61" s="21">
        <v>926</v>
      </c>
      <c r="W61" s="21">
        <v>1570304</v>
      </c>
      <c r="X61" s="22">
        <v>0.19358363659674349</v>
      </c>
      <c r="Y61" s="22">
        <v>0</v>
      </c>
    </row>
    <row r="62" spans="1:25" ht="15" customHeight="1" x14ac:dyDescent="0.25">
      <c r="A62" s="15">
        <v>138</v>
      </c>
      <c r="B62" s="16" t="s">
        <v>97</v>
      </c>
      <c r="C62" s="15">
        <v>2017</v>
      </c>
      <c r="D62" s="17">
        <v>8905746836.0123196</v>
      </c>
      <c r="E62" s="18">
        <v>501181848.33673191</v>
      </c>
      <c r="F62" s="18">
        <v>186258875.68685523</v>
      </c>
      <c r="G62" s="17">
        <v>152798736.86564088</v>
      </c>
      <c r="H62" s="18">
        <v>134984536.47075084</v>
      </c>
      <c r="I62" s="18">
        <v>35987965</v>
      </c>
      <c r="J62" s="18">
        <v>2413079</v>
      </c>
      <c r="K62" s="18">
        <v>1429136</v>
      </c>
      <c r="L62" s="19">
        <v>7042.8045186405125</v>
      </c>
      <c r="M62" s="18">
        <v>69762.527284740805</v>
      </c>
      <c r="N62" s="18">
        <v>99467865.599999994</v>
      </c>
      <c r="O62" s="20">
        <v>69.599999999999994</v>
      </c>
      <c r="P62" s="18">
        <v>1048985.824</v>
      </c>
      <c r="Q62" s="20">
        <v>0.73399999999999999</v>
      </c>
      <c r="R62" s="11"/>
      <c r="U62" s="21">
        <v>952026</v>
      </c>
      <c r="V62" s="21">
        <v>7217</v>
      </c>
      <c r="W62" s="21">
        <v>39442881</v>
      </c>
      <c r="X62" s="22">
        <v>0.6238897029654108</v>
      </c>
      <c r="Y62" s="22">
        <v>174.19548135948793</v>
      </c>
    </row>
    <row r="63" spans="1:25" ht="15" customHeight="1" x14ac:dyDescent="0.25">
      <c r="A63" s="15">
        <v>141</v>
      </c>
      <c r="B63" s="16" t="s">
        <v>102</v>
      </c>
      <c r="C63" s="15">
        <v>2017</v>
      </c>
      <c r="D63" s="17">
        <v>4758509829.5253429</v>
      </c>
      <c r="E63" s="18">
        <v>281832450.85665107</v>
      </c>
      <c r="F63" s="18">
        <v>80432477.173532337</v>
      </c>
      <c r="G63" s="17">
        <v>127341364.04344772</v>
      </c>
      <c r="H63" s="18">
        <v>89934141.146627292</v>
      </c>
      <c r="I63" s="18">
        <v>17754280</v>
      </c>
      <c r="J63" s="18">
        <v>1189113</v>
      </c>
      <c r="K63" s="18">
        <v>870369</v>
      </c>
      <c r="L63" s="19">
        <v>3345.5640623428108</v>
      </c>
      <c r="M63" s="18">
        <v>39592.592161042376</v>
      </c>
      <c r="N63" s="18">
        <v>98351697</v>
      </c>
      <c r="O63" s="20">
        <v>113</v>
      </c>
      <c r="P63" s="18">
        <v>905183.76</v>
      </c>
      <c r="Q63" s="20">
        <v>1.04</v>
      </c>
      <c r="R63" s="11"/>
      <c r="U63" s="21">
        <v>3574665</v>
      </c>
      <c r="V63" s="21">
        <v>3976</v>
      </c>
      <c r="W63" s="21">
        <v>22544508</v>
      </c>
      <c r="X63" s="22">
        <v>0.64727715608720815</v>
      </c>
      <c r="Y63" s="22">
        <v>630.43593765718913</v>
      </c>
    </row>
    <row r="64" spans="1:25" ht="15" customHeight="1" x14ac:dyDescent="0.25">
      <c r="A64" s="15">
        <v>142</v>
      </c>
      <c r="B64" s="16" t="s">
        <v>11</v>
      </c>
      <c r="C64" s="15">
        <v>2017</v>
      </c>
      <c r="D64" s="17">
        <v>2063900263.7790549</v>
      </c>
      <c r="E64" s="18">
        <v>108679916.37946802</v>
      </c>
      <c r="F64" s="18">
        <v>28902154.225394554</v>
      </c>
      <c r="G64" s="17">
        <v>30066907.111835461</v>
      </c>
      <c r="H64" s="18">
        <v>6934745.3440965218</v>
      </c>
      <c r="I64" s="18">
        <v>10173160</v>
      </c>
      <c r="J64" s="18">
        <v>253221</v>
      </c>
      <c r="K64" s="18">
        <v>407176</v>
      </c>
      <c r="L64" s="19">
        <v>2621.3867115820826</v>
      </c>
      <c r="M64" s="18">
        <v>29733.766517011474</v>
      </c>
      <c r="N64" s="18">
        <v>53729723.431999996</v>
      </c>
      <c r="O64" s="20">
        <v>131.95699999999999</v>
      </c>
      <c r="P64" s="18">
        <v>399032.48</v>
      </c>
      <c r="Q64" s="20">
        <v>0.98</v>
      </c>
      <c r="R64" s="11"/>
      <c r="U64" s="21">
        <v>1149652</v>
      </c>
      <c r="V64" s="21">
        <v>3049</v>
      </c>
      <c r="W64" s="21">
        <v>8197334</v>
      </c>
      <c r="X64" s="22">
        <v>0.30691004311616504</v>
      </c>
      <c r="Y64" s="22">
        <v>427.61328841791732</v>
      </c>
    </row>
    <row r="65" spans="1:25" ht="15" customHeight="1" x14ac:dyDescent="0.25">
      <c r="A65" s="15">
        <v>143</v>
      </c>
      <c r="B65" s="16" t="s">
        <v>79</v>
      </c>
      <c r="C65" s="15">
        <v>2017</v>
      </c>
      <c r="D65" s="17">
        <v>7224707188.0841341</v>
      </c>
      <c r="E65" s="18">
        <v>231705240.49632961</v>
      </c>
      <c r="F65" s="18">
        <v>110490449.80264302</v>
      </c>
      <c r="G65" s="17">
        <v>150109395.65896425</v>
      </c>
      <c r="H65" s="18">
        <v>143251150.8996762</v>
      </c>
      <c r="I65" s="18">
        <v>24855893</v>
      </c>
      <c r="J65" s="18">
        <v>897348</v>
      </c>
      <c r="K65" s="18">
        <v>862921</v>
      </c>
      <c r="L65" s="19">
        <v>5333</v>
      </c>
      <c r="M65" s="18">
        <v>16515.67868302175</v>
      </c>
      <c r="N65" s="18">
        <v>49643845.130000003</v>
      </c>
      <c r="O65" s="20">
        <v>57.53</v>
      </c>
      <c r="P65" s="18">
        <v>477195.31300000002</v>
      </c>
      <c r="Q65" s="20">
        <v>0.55300000000000005</v>
      </c>
      <c r="R65" s="11"/>
      <c r="U65" s="21">
        <v>0</v>
      </c>
      <c r="V65" s="21">
        <v>5333</v>
      </c>
      <c r="W65" s="21">
        <v>25949637</v>
      </c>
      <c r="X65" s="22">
        <v>0.55546359061824924</v>
      </c>
      <c r="Y65" s="22">
        <v>0</v>
      </c>
    </row>
    <row r="66" spans="1:25" ht="15" customHeight="1" x14ac:dyDescent="0.25">
      <c r="A66" s="15">
        <v>144</v>
      </c>
      <c r="B66" s="16" t="s">
        <v>28</v>
      </c>
      <c r="C66" s="15">
        <v>2017</v>
      </c>
      <c r="D66" s="17">
        <v>3696586674.1181068</v>
      </c>
      <c r="E66" s="18">
        <v>233252213.29584506</v>
      </c>
      <c r="F66" s="18">
        <v>45553642.917270906</v>
      </c>
      <c r="G66" s="17">
        <v>93344112.851567417</v>
      </c>
      <c r="H66" s="18">
        <v>36467425.89512413</v>
      </c>
      <c r="I66" s="18">
        <v>27496412</v>
      </c>
      <c r="J66" s="18">
        <v>1355702</v>
      </c>
      <c r="K66" s="18">
        <v>819569</v>
      </c>
      <c r="L66" s="19">
        <v>4760.7186558417734</v>
      </c>
      <c r="M66" s="18">
        <v>39664.169844262738</v>
      </c>
      <c r="N66" s="18">
        <v>113346392.7</v>
      </c>
      <c r="O66" s="20">
        <v>138.30000000000001</v>
      </c>
      <c r="P66" s="18">
        <v>1090026.77</v>
      </c>
      <c r="Q66" s="20">
        <v>1.33</v>
      </c>
      <c r="R66" s="11"/>
      <c r="U66" s="21">
        <v>5649258</v>
      </c>
      <c r="V66" s="21">
        <v>5692</v>
      </c>
      <c r="W66" s="21">
        <v>34528316</v>
      </c>
      <c r="X66" s="22">
        <v>0.69247866909256606</v>
      </c>
      <c r="Y66" s="22">
        <v>931.28134415822649</v>
      </c>
    </row>
    <row r="67" spans="1:25" ht="15" customHeight="1" x14ac:dyDescent="0.25">
      <c r="A67" s="15">
        <v>145</v>
      </c>
      <c r="B67" s="16" t="s">
        <v>81</v>
      </c>
      <c r="C67" s="15">
        <v>2017</v>
      </c>
      <c r="D67" s="17">
        <v>4787293045.9869604</v>
      </c>
      <c r="E67" s="18">
        <v>311976602.0926255</v>
      </c>
      <c r="F67" s="18">
        <v>153016594.04477671</v>
      </c>
      <c r="G67" s="17">
        <v>99555839.585218742</v>
      </c>
      <c r="H67" s="18">
        <v>98009481.624964699</v>
      </c>
      <c r="I67" s="18">
        <v>28628812</v>
      </c>
      <c r="J67" s="18">
        <v>2500475</v>
      </c>
      <c r="K67" s="18">
        <v>1459191</v>
      </c>
      <c r="L67" s="19">
        <v>5277.0136952647235</v>
      </c>
      <c r="M67" s="18">
        <v>119102.66342672311</v>
      </c>
      <c r="N67" s="18">
        <v>123257863.77</v>
      </c>
      <c r="O67" s="20">
        <v>84.47</v>
      </c>
      <c r="P67" s="18">
        <v>1473782.91</v>
      </c>
      <c r="Q67" s="20">
        <v>1.01</v>
      </c>
      <c r="R67" s="11"/>
      <c r="U67" s="21">
        <v>7857584</v>
      </c>
      <c r="V67" s="21">
        <v>6608</v>
      </c>
      <c r="W67" s="21">
        <v>39010856</v>
      </c>
      <c r="X67" s="22">
        <v>0.67392464647804795</v>
      </c>
      <c r="Y67" s="22">
        <v>1330.9863047352767</v>
      </c>
    </row>
    <row r="68" spans="1:25" ht="15" customHeight="1" x14ac:dyDescent="0.25">
      <c r="A68" s="15">
        <v>148</v>
      </c>
      <c r="B68" s="16" t="s">
        <v>35</v>
      </c>
      <c r="C68" s="15">
        <v>2017</v>
      </c>
      <c r="D68" s="17">
        <v>2549180976.9865947</v>
      </c>
      <c r="E68" s="18">
        <v>139226951.83486947</v>
      </c>
      <c r="F68" s="18">
        <v>61721619.287187949</v>
      </c>
      <c r="G68" s="17">
        <v>91217540.210509062</v>
      </c>
      <c r="H68" s="18">
        <v>23810913.121725809</v>
      </c>
      <c r="I68" s="18">
        <v>18026293</v>
      </c>
      <c r="J68" s="18">
        <v>815726</v>
      </c>
      <c r="K68" s="18">
        <v>550023</v>
      </c>
      <c r="L68" s="19">
        <v>3804.2474932875357</v>
      </c>
      <c r="M68" s="18">
        <v>29235.118941601471</v>
      </c>
      <c r="N68" s="18">
        <v>56377357.5</v>
      </c>
      <c r="O68" s="20">
        <v>102.5</v>
      </c>
      <c r="P68" s="18">
        <v>734280.70499999996</v>
      </c>
      <c r="Q68" s="20">
        <v>1.335</v>
      </c>
      <c r="R68" s="11"/>
      <c r="U68" s="21">
        <v>1026383</v>
      </c>
      <c r="V68" s="21">
        <v>4011</v>
      </c>
      <c r="W68" s="21">
        <v>19911837</v>
      </c>
      <c r="X68" s="22">
        <v>0.56670175852023374</v>
      </c>
      <c r="Y68" s="22">
        <v>206.75250671246454</v>
      </c>
    </row>
    <row r="69" spans="1:25" ht="15" customHeight="1" x14ac:dyDescent="0.25">
      <c r="A69" s="15">
        <v>149</v>
      </c>
      <c r="B69" s="16" t="s">
        <v>83</v>
      </c>
      <c r="C69" s="15">
        <v>2017</v>
      </c>
      <c r="D69" s="17">
        <v>8660730379.4063816</v>
      </c>
      <c r="E69" s="18">
        <v>352189155.35349429</v>
      </c>
      <c r="F69" s="18">
        <v>381856612.93324238</v>
      </c>
      <c r="G69" s="17">
        <v>160852439.12942487</v>
      </c>
      <c r="H69" s="18">
        <v>171785197.29801869</v>
      </c>
      <c r="I69" s="18">
        <v>40748709</v>
      </c>
      <c r="J69" s="18">
        <v>924195</v>
      </c>
      <c r="K69" s="18">
        <v>2243761</v>
      </c>
      <c r="L69" s="19">
        <v>9501.6894986349198</v>
      </c>
      <c r="M69" s="18">
        <v>150632.18620943007</v>
      </c>
      <c r="N69" s="18">
        <v>100094178.20999999</v>
      </c>
      <c r="O69" s="20">
        <v>44.61</v>
      </c>
      <c r="P69" s="18">
        <v>1682820.75</v>
      </c>
      <c r="Q69" s="20">
        <v>0.75</v>
      </c>
      <c r="R69" s="11"/>
      <c r="U69" s="21">
        <v>145329</v>
      </c>
      <c r="V69" s="21">
        <v>9567</v>
      </c>
      <c r="W69" s="21">
        <v>21288499</v>
      </c>
      <c r="X69" s="22">
        <v>0.25401839132138493</v>
      </c>
      <c r="Y69" s="22">
        <v>65.310501365079801</v>
      </c>
    </row>
    <row r="70" spans="1:25" ht="15" customHeight="1" x14ac:dyDescent="0.25">
      <c r="A70" s="15">
        <v>150</v>
      </c>
      <c r="B70" s="16" t="s">
        <v>31</v>
      </c>
      <c r="C70" s="15">
        <v>2017</v>
      </c>
      <c r="D70" s="17">
        <v>4145698780.8591876</v>
      </c>
      <c r="E70" s="18">
        <v>207478110.93694049</v>
      </c>
      <c r="F70" s="18">
        <v>180961591.70978332</v>
      </c>
      <c r="G70" s="17">
        <v>84822907.597572744</v>
      </c>
      <c r="H70" s="18">
        <v>66605038.040775932</v>
      </c>
      <c r="I70" s="18">
        <v>21316397</v>
      </c>
      <c r="J70" s="18">
        <v>1595656</v>
      </c>
      <c r="K70" s="18">
        <v>1135044</v>
      </c>
      <c r="L70" s="19">
        <v>3633.5021227971915</v>
      </c>
      <c r="M70" s="18">
        <v>34117.510000000009</v>
      </c>
      <c r="N70" s="18">
        <v>198632700</v>
      </c>
      <c r="O70" s="20">
        <v>175</v>
      </c>
      <c r="P70" s="18">
        <v>2043079.2</v>
      </c>
      <c r="Q70" s="20">
        <v>1.8</v>
      </c>
      <c r="R70" s="11"/>
      <c r="U70" s="21">
        <v>5910970</v>
      </c>
      <c r="V70" s="21">
        <v>4572</v>
      </c>
      <c r="W70" s="21">
        <v>28795968</v>
      </c>
      <c r="X70" s="22">
        <v>0.71898752381979647</v>
      </c>
      <c r="Y70" s="22">
        <v>938.49787720280835</v>
      </c>
    </row>
    <row r="71" spans="1:25" ht="15" customHeight="1" x14ac:dyDescent="0.25">
      <c r="A71" s="15">
        <v>151</v>
      </c>
      <c r="B71" s="16" t="s">
        <v>82</v>
      </c>
      <c r="C71" s="15">
        <v>2017</v>
      </c>
      <c r="D71" s="17">
        <v>1957676651.926013</v>
      </c>
      <c r="E71" s="18">
        <v>70510520.985197037</v>
      </c>
      <c r="F71" s="18">
        <v>85972267.132970706</v>
      </c>
      <c r="G71" s="17">
        <v>70635967.035427451</v>
      </c>
      <c r="H71" s="18">
        <v>39092859.945603125</v>
      </c>
      <c r="I71" s="18">
        <v>7015331</v>
      </c>
      <c r="J71" s="18">
        <v>292680</v>
      </c>
      <c r="K71" s="18">
        <v>378409</v>
      </c>
      <c r="L71" s="19">
        <v>1400.559131162267</v>
      </c>
      <c r="M71" s="18">
        <v>21676.996566586793</v>
      </c>
      <c r="N71" s="18">
        <v>23612721.599999998</v>
      </c>
      <c r="O71" s="20">
        <v>62.4</v>
      </c>
      <c r="P71" s="18">
        <v>503283.97000000003</v>
      </c>
      <c r="Q71" s="20">
        <v>1.33</v>
      </c>
      <c r="R71" s="11"/>
      <c r="U71" s="21">
        <v>200941</v>
      </c>
      <c r="V71" s="21">
        <v>1439</v>
      </c>
      <c r="W71" s="21">
        <v>7522049</v>
      </c>
      <c r="X71" s="22">
        <v>0.59672091222659063</v>
      </c>
      <c r="Y71" s="22">
        <v>38.440868837732914</v>
      </c>
    </row>
    <row r="72" spans="1:25" ht="15" customHeight="1" x14ac:dyDescent="0.25">
      <c r="A72" s="15">
        <v>152</v>
      </c>
      <c r="B72" s="16" t="s">
        <v>76</v>
      </c>
      <c r="C72" s="15">
        <v>2017</v>
      </c>
      <c r="D72" s="17">
        <v>341321176.93882209</v>
      </c>
      <c r="E72" s="18">
        <v>12089332.292049678</v>
      </c>
      <c r="F72" s="18">
        <v>16921497.771313906</v>
      </c>
      <c r="G72" s="17">
        <v>19006306.749910511</v>
      </c>
      <c r="H72" s="18">
        <v>19789055.256813072</v>
      </c>
      <c r="I72" s="18">
        <v>1538962</v>
      </c>
      <c r="J72" s="18">
        <v>66896</v>
      </c>
      <c r="K72" s="18">
        <v>73345</v>
      </c>
      <c r="L72" s="19">
        <v>399</v>
      </c>
      <c r="M72" s="18">
        <v>5111.1902678411507</v>
      </c>
      <c r="N72" s="18">
        <v>7248099.5899999999</v>
      </c>
      <c r="O72" s="20">
        <v>98.822000000000003</v>
      </c>
      <c r="P72" s="18">
        <v>60509.625</v>
      </c>
      <c r="Q72" s="20">
        <v>0.82499999999999996</v>
      </c>
      <c r="R72" s="11"/>
      <c r="U72" s="21">
        <v>0</v>
      </c>
      <c r="V72" s="21">
        <v>399</v>
      </c>
      <c r="W72" s="21">
        <v>1607147</v>
      </c>
      <c r="X72" s="22">
        <v>0.45981019901351555</v>
      </c>
      <c r="Y72" s="22">
        <v>0</v>
      </c>
    </row>
    <row r="73" spans="1:25" ht="15" customHeight="1" x14ac:dyDescent="0.25">
      <c r="A73" s="15">
        <v>155</v>
      </c>
      <c r="B73" s="16" t="s">
        <v>62</v>
      </c>
      <c r="C73" s="15">
        <v>2017</v>
      </c>
      <c r="D73" s="17">
        <v>5995760843.152832</v>
      </c>
      <c r="E73" s="18">
        <v>341265033.75182569</v>
      </c>
      <c r="F73" s="18">
        <v>239739460.80786851</v>
      </c>
      <c r="G73" s="17">
        <v>137653231.03637922</v>
      </c>
      <c r="H73" s="18">
        <v>325415563.49239713</v>
      </c>
      <c r="I73" s="18">
        <v>15623083</v>
      </c>
      <c r="J73" s="18">
        <v>1227213</v>
      </c>
      <c r="K73" s="18">
        <v>1434024</v>
      </c>
      <c r="L73" s="19">
        <v>2510.3655452940739</v>
      </c>
      <c r="M73" s="18">
        <v>21937.535345332955</v>
      </c>
      <c r="N73" s="18">
        <v>92508888.24000001</v>
      </c>
      <c r="O73" s="20">
        <v>64.510000000000005</v>
      </c>
      <c r="P73" s="18">
        <v>838904.03999999992</v>
      </c>
      <c r="Q73" s="20">
        <v>0.58499999999999996</v>
      </c>
      <c r="R73" s="11"/>
      <c r="U73" s="21">
        <v>13677887</v>
      </c>
      <c r="V73" s="21">
        <v>4544</v>
      </c>
      <c r="W73" s="21">
        <v>30562188</v>
      </c>
      <c r="X73" s="22">
        <v>0.76778922679915107</v>
      </c>
      <c r="Y73" s="22">
        <v>2033.6344547059261</v>
      </c>
    </row>
    <row r="74" spans="1:25" ht="15" customHeight="1" x14ac:dyDescent="0.25">
      <c r="A74" s="15">
        <v>157</v>
      </c>
      <c r="B74" s="16" t="s">
        <v>56</v>
      </c>
      <c r="C74" s="15">
        <v>2017</v>
      </c>
      <c r="D74" s="17">
        <v>1977155377.4322464</v>
      </c>
      <c r="E74" s="18">
        <v>84429189.514717579</v>
      </c>
      <c r="F74" s="18">
        <v>24926899.920723498</v>
      </c>
      <c r="G74" s="17">
        <v>26903990.290188927</v>
      </c>
      <c r="H74" s="18">
        <v>24721510.311461546</v>
      </c>
      <c r="I74" s="18">
        <v>8637624</v>
      </c>
      <c r="J74" s="18">
        <v>575707</v>
      </c>
      <c r="K74" s="18">
        <v>342120</v>
      </c>
      <c r="L74" s="19">
        <v>1756.2197115234862</v>
      </c>
      <c r="M74" s="18">
        <v>24815.12423740064</v>
      </c>
      <c r="N74" s="18">
        <v>74910595.200000003</v>
      </c>
      <c r="O74" s="20">
        <v>218.96</v>
      </c>
      <c r="P74" s="18">
        <v>670555.19999999995</v>
      </c>
      <c r="Q74" s="20">
        <v>1.96</v>
      </c>
      <c r="R74" s="11"/>
      <c r="U74" s="21">
        <v>561229</v>
      </c>
      <c r="V74" s="21">
        <v>1863</v>
      </c>
      <c r="W74" s="21">
        <v>9791785</v>
      </c>
      <c r="X74" s="22">
        <v>0.5999912376806692</v>
      </c>
      <c r="Y74" s="22">
        <v>106.78028847651373</v>
      </c>
    </row>
    <row r="75" spans="1:25" ht="15" customHeight="1" x14ac:dyDescent="0.25">
      <c r="A75" s="15">
        <v>159</v>
      </c>
      <c r="B75" s="16" t="s">
        <v>13</v>
      </c>
      <c r="C75" s="15">
        <v>2017</v>
      </c>
      <c r="D75" s="17">
        <v>3877911557.9627633</v>
      </c>
      <c r="E75" s="18">
        <v>178343329.06679964</v>
      </c>
      <c r="F75" s="18">
        <v>66259578.627732612</v>
      </c>
      <c r="G75" s="17">
        <v>54807156.751513347</v>
      </c>
      <c r="H75" s="18">
        <v>60351644.384830296</v>
      </c>
      <c r="I75" s="18">
        <v>21963071</v>
      </c>
      <c r="J75" s="18">
        <v>1037021</v>
      </c>
      <c r="K75" s="18">
        <v>715595</v>
      </c>
      <c r="L75" s="19">
        <v>4522.1159315375353</v>
      </c>
      <c r="M75" s="18">
        <v>39827.663016820959</v>
      </c>
      <c r="N75" s="18">
        <v>58549982.899999999</v>
      </c>
      <c r="O75" s="20">
        <v>81.819999999999993</v>
      </c>
      <c r="P75" s="18">
        <v>1323850.75</v>
      </c>
      <c r="Q75" s="20">
        <v>1.85</v>
      </c>
      <c r="R75" s="11"/>
      <c r="U75" s="21">
        <v>915998</v>
      </c>
      <c r="V75" s="21">
        <v>4701</v>
      </c>
      <c r="W75" s="21">
        <v>24072052</v>
      </c>
      <c r="X75" s="22">
        <v>0.58454608414220621</v>
      </c>
      <c r="Y75" s="22">
        <v>178.88406846246428</v>
      </c>
    </row>
    <row r="76" spans="1:25" ht="15" customHeight="1" x14ac:dyDescent="0.25">
      <c r="A76" s="15">
        <v>161</v>
      </c>
      <c r="B76" s="16" t="s">
        <v>85</v>
      </c>
      <c r="C76" s="15">
        <v>2017</v>
      </c>
      <c r="D76" s="17">
        <v>23694722027.802982</v>
      </c>
      <c r="E76" s="18">
        <v>1306379956.9491115</v>
      </c>
      <c r="F76" s="18">
        <v>729991086.44196987</v>
      </c>
      <c r="G76" s="17">
        <v>508256828.57385314</v>
      </c>
      <c r="H76" s="18">
        <v>737332118.88928473</v>
      </c>
      <c r="I76" s="18">
        <v>84311171</v>
      </c>
      <c r="J76" s="18">
        <v>6023102</v>
      </c>
      <c r="K76" s="18">
        <v>5071781</v>
      </c>
      <c r="L76" s="19">
        <v>21444.81315236423</v>
      </c>
      <c r="M76" s="18">
        <v>114808.89273066571</v>
      </c>
      <c r="N76" s="18">
        <v>465204040.44400001</v>
      </c>
      <c r="O76" s="20">
        <v>91.724000000000004</v>
      </c>
      <c r="P76" s="18">
        <v>6045562.9519999996</v>
      </c>
      <c r="Q76" s="20">
        <v>1.1919999999999999</v>
      </c>
      <c r="R76" s="11"/>
      <c r="U76" s="21">
        <v>6980555</v>
      </c>
      <c r="V76" s="21">
        <v>23355</v>
      </c>
      <c r="W76" s="21">
        <v>85348123</v>
      </c>
      <c r="X76" s="22">
        <v>0.41716704840612773</v>
      </c>
      <c r="Y76" s="22">
        <v>1910.1868476357706</v>
      </c>
    </row>
    <row r="77" spans="1:25" ht="15" customHeight="1" x14ac:dyDescent="0.25">
      <c r="A77" s="15">
        <v>163</v>
      </c>
      <c r="B77" s="16" t="s">
        <v>50</v>
      </c>
      <c r="C77" s="15">
        <v>2017</v>
      </c>
      <c r="D77" s="17">
        <v>1031024008.4421939</v>
      </c>
      <c r="E77" s="18">
        <v>25946176.021976881</v>
      </c>
      <c r="F77" s="18">
        <v>17468995.540632188</v>
      </c>
      <c r="G77" s="17">
        <v>16928282.258561034</v>
      </c>
      <c r="H77" s="18">
        <v>12979817.003099857</v>
      </c>
      <c r="I77" s="18">
        <v>4757567</v>
      </c>
      <c r="J77" s="18">
        <v>309840</v>
      </c>
      <c r="K77" s="18">
        <v>145277</v>
      </c>
      <c r="L77" s="19">
        <v>1013.5853659416447</v>
      </c>
      <c r="M77" s="18">
        <v>8599.2984249045257</v>
      </c>
      <c r="N77" s="18">
        <v>8542287.5999999996</v>
      </c>
      <c r="O77" s="20">
        <v>58.8</v>
      </c>
      <c r="P77" s="18">
        <v>116221.6</v>
      </c>
      <c r="Q77" s="20">
        <v>0.8</v>
      </c>
      <c r="R77" s="11"/>
      <c r="U77" s="21">
        <v>463252</v>
      </c>
      <c r="V77" s="21">
        <v>1106</v>
      </c>
      <c r="W77" s="21">
        <v>5544108</v>
      </c>
      <c r="X77" s="22">
        <v>0.57223240605415049</v>
      </c>
      <c r="Y77" s="22">
        <v>92.41463405835529</v>
      </c>
    </row>
    <row r="78" spans="1:25" ht="15" customHeight="1" x14ac:dyDescent="0.25">
      <c r="A78" s="15">
        <v>164</v>
      </c>
      <c r="B78" s="16" t="s">
        <v>41</v>
      </c>
      <c r="C78" s="15">
        <v>2017</v>
      </c>
      <c r="D78" s="17">
        <v>2541807455.1140656</v>
      </c>
      <c r="E78" s="18">
        <v>119672364.53656003</v>
      </c>
      <c r="F78" s="18">
        <v>41025855.516201399</v>
      </c>
      <c r="G78" s="17">
        <v>83914032.758905485</v>
      </c>
      <c r="H78" s="18">
        <v>22491896.123729624</v>
      </c>
      <c r="I78" s="18">
        <v>17147210</v>
      </c>
      <c r="J78" s="18">
        <v>660902</v>
      </c>
      <c r="K78" s="18">
        <v>534632</v>
      </c>
      <c r="L78" s="19">
        <v>3160.5532800681176</v>
      </c>
      <c r="M78" s="18">
        <v>44632.566128390725</v>
      </c>
      <c r="N78" s="18">
        <v>70036792</v>
      </c>
      <c r="O78" s="20">
        <v>131</v>
      </c>
      <c r="P78" s="18">
        <v>802482.63199999998</v>
      </c>
      <c r="Q78" s="20">
        <v>1.5009999999999999</v>
      </c>
      <c r="R78" s="11"/>
      <c r="U78" s="21">
        <v>9109824</v>
      </c>
      <c r="V78" s="21">
        <v>4768</v>
      </c>
      <c r="W78" s="21">
        <v>27021512</v>
      </c>
      <c r="X78" s="22">
        <v>0.64694787931721376</v>
      </c>
      <c r="Y78" s="22">
        <v>1607.4467199318824</v>
      </c>
    </row>
    <row r="79" spans="1:25" ht="15" customHeight="1" x14ac:dyDescent="0.25">
      <c r="A79" s="15">
        <v>166</v>
      </c>
      <c r="B79" s="16" t="s">
        <v>87</v>
      </c>
      <c r="C79" s="15">
        <v>2017</v>
      </c>
      <c r="D79" s="17">
        <v>2669248684.6011724</v>
      </c>
      <c r="E79" s="18">
        <v>91412783.727491841</v>
      </c>
      <c r="F79" s="18">
        <v>40704458.608817868</v>
      </c>
      <c r="G79" s="17">
        <v>47526712.769976951</v>
      </c>
      <c r="H79" s="18">
        <v>25801636.090949815</v>
      </c>
      <c r="I79" s="18">
        <v>19305301</v>
      </c>
      <c r="J79" s="18">
        <v>590905</v>
      </c>
      <c r="K79" s="18">
        <v>389818</v>
      </c>
      <c r="L79" s="19">
        <v>3140.7322537995196</v>
      </c>
      <c r="M79" s="18">
        <v>32542.984004098824</v>
      </c>
      <c r="N79" s="18">
        <v>35188870.859999999</v>
      </c>
      <c r="O79" s="20">
        <v>90.27</v>
      </c>
      <c r="P79" s="18">
        <v>366428.92</v>
      </c>
      <c r="Q79" s="20">
        <v>0.94</v>
      </c>
      <c r="R79" s="11"/>
      <c r="U79" s="21">
        <v>7818763</v>
      </c>
      <c r="V79" s="21">
        <v>4374</v>
      </c>
      <c r="W79" s="21">
        <v>27730612</v>
      </c>
      <c r="X79" s="22">
        <v>0.72372999020780748</v>
      </c>
      <c r="Y79" s="22">
        <v>1233.2677462004806</v>
      </c>
    </row>
    <row r="80" spans="1:25" ht="15" customHeight="1" x14ac:dyDescent="0.25">
      <c r="A80" s="15">
        <v>167</v>
      </c>
      <c r="B80" s="16" t="s">
        <v>89</v>
      </c>
      <c r="C80" s="15">
        <v>2017</v>
      </c>
      <c r="D80" s="17">
        <v>51373416.281421848</v>
      </c>
      <c r="E80" s="18">
        <v>5445451.8289773026</v>
      </c>
      <c r="F80" s="18">
        <v>2029145.8632272221</v>
      </c>
      <c r="G80" s="17">
        <v>1032379.2994413398</v>
      </c>
      <c r="H80" s="18">
        <v>3097922.935175654</v>
      </c>
      <c r="I80" s="18">
        <v>847824</v>
      </c>
      <c r="J80" s="18">
        <v>9938</v>
      </c>
      <c r="K80" s="18">
        <v>14782</v>
      </c>
      <c r="L80" s="19">
        <v>133</v>
      </c>
      <c r="M80" s="18">
        <v>419.78532923583305</v>
      </c>
      <c r="N80" s="18">
        <v>338064.34</v>
      </c>
      <c r="O80" s="20">
        <v>22.87</v>
      </c>
      <c r="P80" s="18">
        <v>8130.1</v>
      </c>
      <c r="Q80" s="20">
        <v>0.55000000000000004</v>
      </c>
      <c r="R80" s="11"/>
      <c r="U80" s="21">
        <v>0</v>
      </c>
      <c r="V80" s="21">
        <v>133</v>
      </c>
      <c r="W80" s="21">
        <v>857762</v>
      </c>
      <c r="X80" s="22">
        <v>0.73622583856902535</v>
      </c>
      <c r="Y80" s="22">
        <v>0</v>
      </c>
    </row>
    <row r="81" spans="1:25" ht="15" customHeight="1" x14ac:dyDescent="0.25">
      <c r="A81" s="15">
        <v>170</v>
      </c>
      <c r="B81" s="16" t="s">
        <v>5</v>
      </c>
      <c r="C81" s="15">
        <v>2017</v>
      </c>
      <c r="D81" s="17">
        <v>2390432544.3676124</v>
      </c>
      <c r="E81" s="18">
        <v>112725456.67768304</v>
      </c>
      <c r="F81" s="18">
        <v>84481903.334368199</v>
      </c>
      <c r="G81" s="17">
        <v>40623260.307026081</v>
      </c>
      <c r="H81" s="18">
        <v>54351644.241360821</v>
      </c>
      <c r="I81" s="18">
        <v>19186517</v>
      </c>
      <c r="J81" s="18">
        <v>1108904</v>
      </c>
      <c r="K81" s="18">
        <v>744691</v>
      </c>
      <c r="L81" s="19">
        <v>3861.6312131464297</v>
      </c>
      <c r="M81" s="18">
        <v>19588.628984720526</v>
      </c>
      <c r="N81" s="18">
        <v>64497687.509999998</v>
      </c>
      <c r="O81" s="20">
        <v>86.61</v>
      </c>
      <c r="P81" s="18">
        <v>990439.03</v>
      </c>
      <c r="Q81" s="20">
        <v>1.33</v>
      </c>
      <c r="R81" s="11"/>
      <c r="U81" s="21">
        <v>238901</v>
      </c>
      <c r="V81" s="21">
        <v>3907</v>
      </c>
      <c r="W81" s="21">
        <v>20573312</v>
      </c>
      <c r="X81" s="22">
        <v>0.60111379528372566</v>
      </c>
      <c r="Y81" s="22">
        <v>45.368786853570292</v>
      </c>
    </row>
    <row r="82" spans="1:25" ht="15" customHeight="1" x14ac:dyDescent="0.25">
      <c r="A82" s="15">
        <v>175</v>
      </c>
      <c r="B82" s="16" t="s">
        <v>14</v>
      </c>
      <c r="C82" s="15">
        <v>2017</v>
      </c>
      <c r="D82" s="17">
        <v>1338287345.726584</v>
      </c>
      <c r="E82" s="18">
        <v>77102532.216662377</v>
      </c>
      <c r="F82" s="18">
        <v>23006906.554128092</v>
      </c>
      <c r="G82" s="17">
        <v>18361029.769149411</v>
      </c>
      <c r="H82" s="18">
        <v>5989341.7643940579</v>
      </c>
      <c r="I82" s="18">
        <v>10380348</v>
      </c>
      <c r="J82" s="18">
        <v>158188</v>
      </c>
      <c r="K82" s="18">
        <v>310305</v>
      </c>
      <c r="L82" s="19">
        <v>1615.2782757050716</v>
      </c>
      <c r="M82" s="18">
        <v>28528.457252146683</v>
      </c>
      <c r="N82" s="18">
        <v>18476800.919999998</v>
      </c>
      <c r="O82" s="20">
        <v>59.543999999999997</v>
      </c>
      <c r="P82" s="18">
        <v>266241.69</v>
      </c>
      <c r="Q82" s="20">
        <v>0.85799999999999998</v>
      </c>
      <c r="R82" s="11"/>
      <c r="U82" s="21">
        <v>476397</v>
      </c>
      <c r="V82" s="21">
        <v>2205</v>
      </c>
      <c r="W82" s="21">
        <v>1781273</v>
      </c>
      <c r="X82" s="22">
        <v>9.2218442932728642E-2</v>
      </c>
      <c r="Y82" s="22">
        <v>589.72172429492844</v>
      </c>
    </row>
    <row r="83" spans="1:25" ht="15" customHeight="1" x14ac:dyDescent="0.25">
      <c r="A83" s="15">
        <v>177</v>
      </c>
      <c r="B83" s="16" t="s">
        <v>40</v>
      </c>
      <c r="C83" s="15">
        <v>2017</v>
      </c>
      <c r="D83" s="17">
        <v>7431731483.0491714</v>
      </c>
      <c r="E83" s="18">
        <v>166519669.93789011</v>
      </c>
      <c r="F83" s="18">
        <v>146149347.3804051</v>
      </c>
      <c r="G83" s="17">
        <v>137160862.42990857</v>
      </c>
      <c r="H83" s="18">
        <v>98957830.406888366</v>
      </c>
      <c r="I83" s="18">
        <v>31597238</v>
      </c>
      <c r="J83" s="18">
        <v>1510049</v>
      </c>
      <c r="K83" s="18">
        <v>1215799</v>
      </c>
      <c r="L83" s="19">
        <v>5593.3465693178177</v>
      </c>
      <c r="M83" s="18">
        <v>47884.175667896357</v>
      </c>
      <c r="N83" s="18">
        <v>103342915</v>
      </c>
      <c r="O83" s="20">
        <v>85</v>
      </c>
      <c r="P83" s="18">
        <v>1264430.96</v>
      </c>
      <c r="Q83" s="20">
        <v>1.04</v>
      </c>
      <c r="R83" s="11"/>
      <c r="U83" s="21">
        <v>10640397</v>
      </c>
      <c r="V83" s="21">
        <v>7391</v>
      </c>
      <c r="W83" s="21">
        <v>43747684</v>
      </c>
      <c r="X83" s="22">
        <v>0.67569041454218348</v>
      </c>
      <c r="Y83" s="22">
        <v>1797.653430682182</v>
      </c>
    </row>
    <row r="84" spans="1:25" ht="15" customHeight="1" x14ac:dyDescent="0.25">
      <c r="A84" s="15">
        <v>178</v>
      </c>
      <c r="B84" s="16" t="s">
        <v>46</v>
      </c>
      <c r="C84" s="15">
        <v>2017</v>
      </c>
      <c r="D84" s="17">
        <v>558711680.58669662</v>
      </c>
      <c r="E84" s="18">
        <v>29000933.909515079</v>
      </c>
      <c r="F84" s="18">
        <v>8366599.0179035533</v>
      </c>
      <c r="G84" s="17">
        <v>17475735.991611574</v>
      </c>
      <c r="H84" s="18">
        <v>6111234.586278419</v>
      </c>
      <c r="I84" s="18">
        <v>3957490</v>
      </c>
      <c r="J84" s="18">
        <v>326350</v>
      </c>
      <c r="K84" s="18">
        <v>141274</v>
      </c>
      <c r="L84" s="19">
        <v>658.82941434232657</v>
      </c>
      <c r="M84" s="18">
        <v>7734.5255619764048</v>
      </c>
      <c r="N84" s="18">
        <v>13858979.399999999</v>
      </c>
      <c r="O84" s="20">
        <v>98.1</v>
      </c>
      <c r="P84" s="18">
        <v>155401.40000000002</v>
      </c>
      <c r="Q84" s="20">
        <v>1.1000000000000001</v>
      </c>
      <c r="R84" s="11"/>
      <c r="U84" s="21">
        <v>950582</v>
      </c>
      <c r="V84" s="21">
        <v>805</v>
      </c>
      <c r="W84" s="21">
        <v>5235106</v>
      </c>
      <c r="X84" s="22">
        <v>0.7423786834567061</v>
      </c>
      <c r="Y84" s="22">
        <v>146.1705856576734</v>
      </c>
    </row>
    <row r="85" spans="1:25" ht="15" customHeight="1" x14ac:dyDescent="0.25">
      <c r="A85" s="15">
        <v>179</v>
      </c>
      <c r="B85" s="16" t="s">
        <v>48</v>
      </c>
      <c r="C85" s="15">
        <v>2017</v>
      </c>
      <c r="D85" s="17">
        <v>1617352072.1359577</v>
      </c>
      <c r="E85" s="18">
        <v>108006672.47244444</v>
      </c>
      <c r="F85" s="18">
        <v>77689415.567577988</v>
      </c>
      <c r="G85" s="17">
        <v>111332676.00108163</v>
      </c>
      <c r="H85" s="18">
        <v>14388840.927429432</v>
      </c>
      <c r="I85" s="18">
        <v>5093904</v>
      </c>
      <c r="J85" s="18">
        <v>241219</v>
      </c>
      <c r="K85" s="18">
        <v>333518</v>
      </c>
      <c r="L85" s="19">
        <v>1193</v>
      </c>
      <c r="M85" s="18">
        <v>8989.8186192633184</v>
      </c>
      <c r="N85" s="18">
        <v>11006094</v>
      </c>
      <c r="O85" s="20">
        <v>33</v>
      </c>
      <c r="P85" s="18">
        <v>200110.8</v>
      </c>
      <c r="Q85" s="20">
        <v>0.6</v>
      </c>
      <c r="R85" s="11"/>
      <c r="U85" s="21">
        <v>0</v>
      </c>
      <c r="V85" s="21">
        <v>1193</v>
      </c>
      <c r="W85" s="21">
        <v>5335123</v>
      </c>
      <c r="X85" s="22">
        <v>0.51050486666896311</v>
      </c>
      <c r="Y85" s="22">
        <v>0</v>
      </c>
    </row>
    <row r="86" spans="1:25" ht="15" customHeight="1" x14ac:dyDescent="0.25">
      <c r="A86" s="15">
        <v>181</v>
      </c>
      <c r="B86" s="16" t="s">
        <v>78</v>
      </c>
      <c r="C86" s="15">
        <v>2017</v>
      </c>
      <c r="D86" s="17">
        <v>243616043.42206436</v>
      </c>
      <c r="E86" s="18">
        <v>7743988.3192233751</v>
      </c>
      <c r="F86" s="18">
        <v>8493804.0716185421</v>
      </c>
      <c r="G86" s="17">
        <v>13581002.7034705</v>
      </c>
      <c r="H86" s="18">
        <v>7690582.2147374973</v>
      </c>
      <c r="I86" s="18">
        <v>731927</v>
      </c>
      <c r="J86" s="18">
        <v>42846</v>
      </c>
      <c r="K86" s="18">
        <v>52166</v>
      </c>
      <c r="L86" s="19">
        <v>131.7519348866384</v>
      </c>
      <c r="M86" s="18">
        <v>4477.2449599878146</v>
      </c>
      <c r="N86" s="18">
        <v>9186432.5999999996</v>
      </c>
      <c r="O86" s="20">
        <v>176.1</v>
      </c>
      <c r="P86" s="18">
        <v>114765.20000000001</v>
      </c>
      <c r="Q86" s="20">
        <v>2.2000000000000002</v>
      </c>
      <c r="R86" s="11"/>
      <c r="U86" s="21">
        <v>13266</v>
      </c>
      <c r="V86" s="21">
        <v>134</v>
      </c>
      <c r="W86" s="21">
        <v>790744</v>
      </c>
      <c r="X86" s="22">
        <v>0.67363865603489403</v>
      </c>
      <c r="Y86" s="22">
        <v>2.2480651133615939</v>
      </c>
    </row>
    <row r="87" spans="1:25" ht="15" customHeight="1" x14ac:dyDescent="0.25">
      <c r="A87" s="15">
        <v>187</v>
      </c>
      <c r="B87" s="16" t="s">
        <v>103</v>
      </c>
      <c r="C87" s="15">
        <v>2017</v>
      </c>
      <c r="D87" s="17">
        <v>2216932363.6898346</v>
      </c>
      <c r="E87" s="18">
        <v>72048645.114011824</v>
      </c>
      <c r="F87" s="18">
        <v>50094517.827949628</v>
      </c>
      <c r="G87" s="17">
        <v>32755985.706806466</v>
      </c>
      <c r="H87" s="18">
        <v>33954083.15288651</v>
      </c>
      <c r="I87" s="18">
        <v>8910726</v>
      </c>
      <c r="J87" s="18">
        <v>462993</v>
      </c>
      <c r="K87" s="18">
        <v>379027</v>
      </c>
      <c r="L87" s="19">
        <v>1266.6236005730993</v>
      </c>
      <c r="M87" s="18">
        <v>28962.016629107398</v>
      </c>
      <c r="N87" s="18">
        <v>54200861</v>
      </c>
      <c r="O87" s="20">
        <v>143</v>
      </c>
      <c r="P87" s="18">
        <v>371446.46</v>
      </c>
      <c r="Q87" s="20">
        <v>0.98</v>
      </c>
      <c r="R87" s="11"/>
      <c r="U87" s="21">
        <v>3070079</v>
      </c>
      <c r="V87" s="21">
        <v>1681</v>
      </c>
      <c r="W87" s="21">
        <v>12454384</v>
      </c>
      <c r="X87" s="22">
        <v>0.845766408883601</v>
      </c>
      <c r="Y87" s="22">
        <v>414.3763994269006</v>
      </c>
    </row>
    <row r="88" spans="1:25" ht="15" customHeight="1" x14ac:dyDescent="0.25">
      <c r="A88" s="15">
        <v>188</v>
      </c>
      <c r="B88" s="16" t="s">
        <v>7</v>
      </c>
      <c r="C88" s="15">
        <v>2017</v>
      </c>
      <c r="D88" s="17">
        <v>2739778711.2171397</v>
      </c>
      <c r="E88" s="18">
        <v>119582886.87527955</v>
      </c>
      <c r="F88" s="18">
        <v>78251376.466444671</v>
      </c>
      <c r="G88" s="17">
        <v>66130632.299520016</v>
      </c>
      <c r="H88" s="18">
        <v>42424033.956674173</v>
      </c>
      <c r="I88" s="18">
        <v>19585829</v>
      </c>
      <c r="J88" s="18">
        <v>343487</v>
      </c>
      <c r="K88" s="18">
        <v>724594</v>
      </c>
      <c r="L88" s="19">
        <v>3735.6103851691305</v>
      </c>
      <c r="M88" s="18">
        <v>32976.899622201643</v>
      </c>
      <c r="N88" s="18">
        <v>116691516.13600001</v>
      </c>
      <c r="O88" s="20">
        <v>161.04400000000001</v>
      </c>
      <c r="P88" s="18">
        <v>1088340.1880000001</v>
      </c>
      <c r="Q88" s="20">
        <v>1.502</v>
      </c>
      <c r="R88" s="11"/>
      <c r="U88" s="21">
        <v>31014</v>
      </c>
      <c r="V88" s="21">
        <v>3752</v>
      </c>
      <c r="W88" s="21">
        <v>7099894</v>
      </c>
      <c r="X88" s="22">
        <v>0.21601550710245251</v>
      </c>
      <c r="Y88" s="22">
        <v>16.389614830869306</v>
      </c>
    </row>
    <row r="89" spans="1:25" ht="15" customHeight="1" x14ac:dyDescent="0.25">
      <c r="A89" s="15">
        <v>192</v>
      </c>
      <c r="B89" s="16" t="s">
        <v>23</v>
      </c>
      <c r="C89" s="15">
        <v>2017</v>
      </c>
      <c r="D89" s="17">
        <v>185420632.76721779</v>
      </c>
      <c r="E89" s="18">
        <v>5971027.5004481031</v>
      </c>
      <c r="F89" s="18">
        <v>3557135.0892421477</v>
      </c>
      <c r="G89" s="17">
        <v>9229378.7177904099</v>
      </c>
      <c r="H89" s="18">
        <v>1469563.6947969815</v>
      </c>
      <c r="I89" s="18">
        <v>3916764</v>
      </c>
      <c r="J89" s="18">
        <v>115763</v>
      </c>
      <c r="K89" s="18">
        <v>41427</v>
      </c>
      <c r="L89" s="19">
        <v>453.46565098685869</v>
      </c>
      <c r="M89" s="18">
        <v>2539.9973187273799</v>
      </c>
      <c r="N89" s="18">
        <v>28621914.300000001</v>
      </c>
      <c r="O89" s="20">
        <v>690.9</v>
      </c>
      <c r="P89" s="18">
        <v>109450.13399999999</v>
      </c>
      <c r="Q89" s="20">
        <v>2.6419999999999999</v>
      </c>
      <c r="R89" s="11"/>
      <c r="U89" s="21">
        <v>1098552</v>
      </c>
      <c r="V89" s="21">
        <v>577</v>
      </c>
      <c r="W89" s="21">
        <v>5131079</v>
      </c>
      <c r="X89" s="22">
        <v>1.0151466410262497</v>
      </c>
      <c r="Y89" s="22">
        <v>123.53434901314129</v>
      </c>
    </row>
    <row r="90" spans="1:25" ht="15" customHeight="1" x14ac:dyDescent="0.25">
      <c r="A90" s="15">
        <v>193</v>
      </c>
      <c r="B90" s="16" t="s">
        <v>33</v>
      </c>
      <c r="C90" s="15">
        <v>2017</v>
      </c>
      <c r="D90" s="17">
        <v>4929847149.2366571</v>
      </c>
      <c r="E90" s="18">
        <v>277977619.00441015</v>
      </c>
      <c r="F90" s="18">
        <v>104350866.81220138</v>
      </c>
      <c r="G90" s="17">
        <v>77308238.140798882</v>
      </c>
      <c r="H90" s="18">
        <v>21587625.413968157</v>
      </c>
      <c r="I90" s="18">
        <v>24902091</v>
      </c>
      <c r="J90" s="18">
        <v>896030</v>
      </c>
      <c r="K90" s="18">
        <v>1122784</v>
      </c>
      <c r="L90" s="19">
        <v>3824.48938394676</v>
      </c>
      <c r="M90" s="18">
        <v>113409.51355885928</v>
      </c>
      <c r="N90" s="18">
        <v>63998688</v>
      </c>
      <c r="O90" s="20">
        <v>57</v>
      </c>
      <c r="P90" s="18">
        <v>839842.43200000003</v>
      </c>
      <c r="Q90" s="20">
        <v>0.748</v>
      </c>
      <c r="R90" s="11"/>
      <c r="U90" s="21">
        <v>10049659</v>
      </c>
      <c r="V90" s="21">
        <v>5311</v>
      </c>
      <c r="W90" s="21">
        <v>35905387</v>
      </c>
      <c r="X90" s="22">
        <v>0.77175456040663437</v>
      </c>
      <c r="Y90" s="22">
        <v>1486.51061605324</v>
      </c>
    </row>
    <row r="91" spans="1:25" ht="15" customHeight="1" x14ac:dyDescent="0.25">
      <c r="A91" s="15">
        <v>194</v>
      </c>
      <c r="B91" s="16" t="s">
        <v>68</v>
      </c>
      <c r="C91" s="15">
        <v>2017</v>
      </c>
      <c r="D91" s="17">
        <v>2710102281.3273978</v>
      </c>
      <c r="E91" s="18">
        <v>144080297.8484025</v>
      </c>
      <c r="F91" s="18">
        <v>31278579.528039083</v>
      </c>
      <c r="G91" s="17">
        <v>34667156.712682039</v>
      </c>
      <c r="H91" s="18">
        <v>19096416.759080894</v>
      </c>
      <c r="I91" s="18">
        <v>10791245</v>
      </c>
      <c r="J91" s="18">
        <v>355024</v>
      </c>
      <c r="K91" s="18">
        <v>469709</v>
      </c>
      <c r="L91" s="19">
        <v>1900.7866980072235</v>
      </c>
      <c r="M91" s="18">
        <v>31798.495139031096</v>
      </c>
      <c r="N91" s="18">
        <v>49695212.199999996</v>
      </c>
      <c r="O91" s="20">
        <v>105.8</v>
      </c>
      <c r="P91" s="18">
        <v>385161.38</v>
      </c>
      <c r="Q91" s="20">
        <v>0.82</v>
      </c>
      <c r="R91" s="11"/>
      <c r="U91" s="21">
        <v>3374421</v>
      </c>
      <c r="V91" s="21">
        <v>2476</v>
      </c>
      <c r="W91" s="21">
        <v>14525162</v>
      </c>
      <c r="X91" s="22">
        <v>0.66967831824787361</v>
      </c>
      <c r="Y91" s="22">
        <v>575.21330199277645</v>
      </c>
    </row>
    <row r="92" spans="1:25" ht="15" customHeight="1" x14ac:dyDescent="0.25">
      <c r="A92" s="15">
        <v>195</v>
      </c>
      <c r="B92" s="16" t="s">
        <v>54</v>
      </c>
      <c r="C92" s="15">
        <v>2017</v>
      </c>
      <c r="D92" s="17">
        <v>1630836491.534477</v>
      </c>
      <c r="E92" s="18">
        <v>120760478.25990196</v>
      </c>
      <c r="F92" s="18">
        <v>38261797.877892055</v>
      </c>
      <c r="G92" s="17">
        <v>32500557.766058411</v>
      </c>
      <c r="H92" s="18">
        <v>19016864.812134508</v>
      </c>
      <c r="I92" s="18">
        <v>10779183</v>
      </c>
      <c r="J92" s="18">
        <v>408340</v>
      </c>
      <c r="K92" s="18">
        <v>442281</v>
      </c>
      <c r="L92" s="19">
        <v>1545.2235444488404</v>
      </c>
      <c r="M92" s="18">
        <v>20289.964936014385</v>
      </c>
      <c r="N92" s="18">
        <v>42901257</v>
      </c>
      <c r="O92" s="20">
        <v>97</v>
      </c>
      <c r="P92" s="18">
        <v>663421.5</v>
      </c>
      <c r="Q92" s="20">
        <v>1.5</v>
      </c>
      <c r="R92" s="11"/>
      <c r="U92" s="21">
        <v>4035812</v>
      </c>
      <c r="V92" s="21">
        <v>2099</v>
      </c>
      <c r="W92" s="21">
        <v>15297092</v>
      </c>
      <c r="X92" s="22">
        <v>0.83194062839229821</v>
      </c>
      <c r="Y92" s="22">
        <v>553.77645555115964</v>
      </c>
    </row>
    <row r="93" spans="1:25" ht="15" customHeight="1" x14ac:dyDescent="0.25">
      <c r="A93" s="15">
        <v>281</v>
      </c>
      <c r="B93" s="16" t="s">
        <v>90</v>
      </c>
      <c r="C93" s="15">
        <v>2017</v>
      </c>
      <c r="D93" s="17">
        <v>3395874798.7418575</v>
      </c>
      <c r="E93" s="18">
        <v>165775152.74954137</v>
      </c>
      <c r="F93" s="18">
        <v>69569428.721386045</v>
      </c>
      <c r="G93" s="17">
        <v>35630931.027765416</v>
      </c>
      <c r="H93" s="18">
        <v>25843063.979469359</v>
      </c>
      <c r="I93" s="18">
        <v>14393847</v>
      </c>
      <c r="J93" s="18">
        <v>193592</v>
      </c>
      <c r="K93" s="18">
        <v>489611</v>
      </c>
      <c r="L93" s="19">
        <v>2460.5087342974903</v>
      </c>
      <c r="M93" s="18">
        <v>36508.066002292704</v>
      </c>
      <c r="N93" s="18">
        <v>41763818.299999997</v>
      </c>
      <c r="O93" s="20">
        <v>85.3</v>
      </c>
      <c r="P93" s="18">
        <v>455338.23000000004</v>
      </c>
      <c r="Q93" s="20">
        <v>0.93</v>
      </c>
      <c r="R93" s="11"/>
      <c r="U93" s="21">
        <v>3013148</v>
      </c>
      <c r="V93" s="21">
        <v>2968</v>
      </c>
      <c r="W93" s="21">
        <v>17622024</v>
      </c>
      <c r="X93" s="22">
        <v>0.67777849573533211</v>
      </c>
      <c r="Y93" s="22">
        <v>507.49126570250951</v>
      </c>
    </row>
    <row r="94" spans="1:25" ht="15" customHeight="1" x14ac:dyDescent="0.25">
      <c r="A94" s="15">
        <v>288</v>
      </c>
      <c r="B94" s="16" t="s">
        <v>20</v>
      </c>
      <c r="C94" s="15">
        <v>2017</v>
      </c>
      <c r="D94" s="17">
        <v>779277454.66624033</v>
      </c>
      <c r="E94" s="18">
        <v>21439734.480912287</v>
      </c>
      <c r="F94" s="18">
        <v>9106395.2256172132</v>
      </c>
      <c r="G94" s="17">
        <v>6453673.4823142728</v>
      </c>
      <c r="H94" s="18">
        <v>4443555.0883950749</v>
      </c>
      <c r="I94" s="18">
        <v>1659423</v>
      </c>
      <c r="J94" s="18">
        <v>120113</v>
      </c>
      <c r="K94" s="18">
        <v>96138</v>
      </c>
      <c r="L94" s="19">
        <v>323.26419006627879</v>
      </c>
      <c r="M94" s="18">
        <v>10859.444026792258</v>
      </c>
      <c r="N94" s="18">
        <v>8917760.8800000008</v>
      </c>
      <c r="O94" s="20">
        <v>92.76</v>
      </c>
      <c r="P94" s="18">
        <v>158627.69999999998</v>
      </c>
      <c r="Q94" s="20">
        <v>1.65</v>
      </c>
      <c r="R94" s="11"/>
      <c r="U94" s="21">
        <v>257376</v>
      </c>
      <c r="V94" s="21">
        <v>370</v>
      </c>
      <c r="W94" s="21">
        <v>2037605</v>
      </c>
      <c r="X94" s="22">
        <v>0.62865759595211645</v>
      </c>
      <c r="Y94" s="22">
        <v>46.735809933721214</v>
      </c>
    </row>
    <row r="95" spans="1:25" ht="15" customHeight="1" x14ac:dyDescent="0.25">
      <c r="A95" s="15">
        <v>290</v>
      </c>
      <c r="B95" s="16" t="s">
        <v>86</v>
      </c>
      <c r="C95" s="15">
        <v>2017</v>
      </c>
      <c r="D95" s="17">
        <v>356631932.33259004</v>
      </c>
      <c r="E95" s="18">
        <v>20089898.756689817</v>
      </c>
      <c r="F95" s="18">
        <v>7340796.8521507839</v>
      </c>
      <c r="G95" s="17">
        <v>8653739.7846336942</v>
      </c>
      <c r="H95" s="18">
        <v>3495341.4363919604</v>
      </c>
      <c r="I95" s="18">
        <v>1193912</v>
      </c>
      <c r="J95" s="18">
        <v>59373</v>
      </c>
      <c r="K95" s="18">
        <v>78722</v>
      </c>
      <c r="L95" s="19">
        <v>256.79041041400956</v>
      </c>
      <c r="M95" s="18">
        <v>2127.5873122703724</v>
      </c>
      <c r="N95" s="18">
        <v>8870394.9600000009</v>
      </c>
      <c r="O95" s="20">
        <v>112.68</v>
      </c>
      <c r="P95" s="18">
        <v>215777.00200000001</v>
      </c>
      <c r="Q95" s="20">
        <v>2.7410000000000001</v>
      </c>
      <c r="R95" s="11"/>
      <c r="U95" s="21">
        <v>21885</v>
      </c>
      <c r="V95" s="21">
        <v>265</v>
      </c>
      <c r="W95" s="21">
        <v>706433</v>
      </c>
      <c r="X95" s="22">
        <v>0.3043133453950202</v>
      </c>
      <c r="Y95" s="22">
        <v>8.2095895859904626</v>
      </c>
    </row>
    <row r="96" spans="1:25" ht="15" customHeight="1" x14ac:dyDescent="0.25">
      <c r="A96" s="15">
        <v>309</v>
      </c>
      <c r="B96" s="16" t="s">
        <v>98</v>
      </c>
      <c r="C96" s="15">
        <v>2017</v>
      </c>
      <c r="D96" s="17">
        <v>6278588180.290556</v>
      </c>
      <c r="E96" s="18">
        <v>305304551.78335714</v>
      </c>
      <c r="F96" s="18">
        <v>352829068.52161086</v>
      </c>
      <c r="G96" s="17">
        <v>114185291.00907761</v>
      </c>
      <c r="H96" s="18">
        <v>75947706.263425425</v>
      </c>
      <c r="I96" s="18">
        <v>20096988</v>
      </c>
      <c r="J96" s="18">
        <v>1194187</v>
      </c>
      <c r="K96" s="18">
        <v>1207095</v>
      </c>
      <c r="L96" s="19">
        <v>4017.9352026786178</v>
      </c>
      <c r="M96" s="18">
        <v>24831.992881104146</v>
      </c>
      <c r="N96" s="18">
        <v>89687158.5</v>
      </c>
      <c r="O96" s="20">
        <v>74.3</v>
      </c>
      <c r="P96" s="18">
        <v>1259000.085</v>
      </c>
      <c r="Q96" s="20">
        <v>1.0429999999999999</v>
      </c>
      <c r="R96" s="11"/>
      <c r="U96" s="21">
        <v>1432751</v>
      </c>
      <c r="V96" s="21">
        <v>4288</v>
      </c>
      <c r="W96" s="21">
        <v>22748749</v>
      </c>
      <c r="X96" s="22">
        <v>0.60561780672834453</v>
      </c>
      <c r="Y96" s="22">
        <v>270.0647973213824</v>
      </c>
    </row>
    <row r="97" spans="1:25" ht="15" customHeight="1" x14ac:dyDescent="0.25">
      <c r="A97" s="15">
        <v>315</v>
      </c>
      <c r="B97" s="16" t="s">
        <v>39</v>
      </c>
      <c r="C97" s="15">
        <v>2017</v>
      </c>
      <c r="D97" s="17">
        <v>1978742514.616807</v>
      </c>
      <c r="E97" s="18">
        <v>66023618.454112567</v>
      </c>
      <c r="F97" s="18">
        <v>32655180.281137716</v>
      </c>
      <c r="G97" s="17">
        <v>35931331.762165897</v>
      </c>
      <c r="H97" s="18">
        <v>35712957.53780435</v>
      </c>
      <c r="I97" s="18">
        <v>18058445</v>
      </c>
      <c r="J97" s="18">
        <v>618936</v>
      </c>
      <c r="K97" s="18">
        <v>446771</v>
      </c>
      <c r="L97" s="19">
        <v>3097.9053447409633</v>
      </c>
      <c r="M97" s="18">
        <v>15960.09202800638</v>
      </c>
      <c r="N97" s="18">
        <v>99897995.599999994</v>
      </c>
      <c r="O97" s="20">
        <v>223.6</v>
      </c>
      <c r="P97" s="18">
        <v>1040529.6590000001</v>
      </c>
      <c r="Q97" s="20">
        <v>2.3290000000000002</v>
      </c>
      <c r="R97" s="11"/>
      <c r="U97" s="21">
        <v>2262975</v>
      </c>
      <c r="V97" s="21">
        <v>3473</v>
      </c>
      <c r="W97" s="21">
        <v>20952877</v>
      </c>
      <c r="X97" s="22">
        <v>0.68870743912267762</v>
      </c>
      <c r="Y97" s="22">
        <v>375.09465525903676</v>
      </c>
    </row>
    <row r="98" spans="1:25" ht="15" customHeight="1" x14ac:dyDescent="0.25">
      <c r="A98" s="15">
        <v>403</v>
      </c>
      <c r="B98" s="16" t="s">
        <v>9</v>
      </c>
      <c r="C98" s="15">
        <v>2017</v>
      </c>
      <c r="D98" s="17">
        <v>219326363.005595</v>
      </c>
      <c r="E98" s="18">
        <v>6973049.2772725401</v>
      </c>
      <c r="F98" s="18">
        <v>1495344.3489307628</v>
      </c>
      <c r="G98" s="17">
        <v>4138565.7226839522</v>
      </c>
      <c r="H98" s="18">
        <v>1758823.8950327078</v>
      </c>
      <c r="I98" s="18">
        <v>1528083</v>
      </c>
      <c r="J98" s="18">
        <v>114470</v>
      </c>
      <c r="K98" s="18">
        <v>42013</v>
      </c>
      <c r="L98" s="19">
        <v>232.10473368113469</v>
      </c>
      <c r="M98" s="18">
        <v>2877.9810746048311</v>
      </c>
      <c r="N98" s="18">
        <v>1860587.7180000001</v>
      </c>
      <c r="O98" s="20">
        <v>44.286000000000001</v>
      </c>
      <c r="P98" s="18">
        <v>54742.938999999998</v>
      </c>
      <c r="Q98" s="20">
        <v>1.3029999999999999</v>
      </c>
      <c r="R98" s="11"/>
      <c r="U98" s="21">
        <v>119564</v>
      </c>
      <c r="V98" s="21">
        <v>249</v>
      </c>
      <c r="W98" s="21">
        <v>1762117</v>
      </c>
      <c r="X98" s="22">
        <v>0.80785103885863085</v>
      </c>
      <c r="Y98" s="22">
        <v>16.895266318865318</v>
      </c>
    </row>
    <row r="99" spans="1:25" ht="15" customHeight="1" x14ac:dyDescent="0.25">
      <c r="A99" s="15">
        <v>428</v>
      </c>
      <c r="B99" s="16" t="s">
        <v>17</v>
      </c>
      <c r="C99" s="15">
        <v>2017</v>
      </c>
      <c r="D99" s="17">
        <v>199217639.86349985</v>
      </c>
      <c r="E99" s="18">
        <v>14950839.325682107</v>
      </c>
      <c r="F99" s="18">
        <v>4023975.6416755724</v>
      </c>
      <c r="G99" s="17">
        <v>7154339.3483130019</v>
      </c>
      <c r="H99" s="18">
        <v>5507536.2106509246</v>
      </c>
      <c r="I99" s="18">
        <v>956351</v>
      </c>
      <c r="J99" s="18">
        <v>58283</v>
      </c>
      <c r="K99" s="18">
        <v>62107</v>
      </c>
      <c r="L99" s="19">
        <v>202.92043571564392</v>
      </c>
      <c r="M99" s="18">
        <v>2625.4915994588464</v>
      </c>
      <c r="N99" s="18">
        <v>3974848</v>
      </c>
      <c r="O99" s="20">
        <v>64</v>
      </c>
      <c r="P99" s="18">
        <v>30432.43</v>
      </c>
      <c r="Q99" s="20">
        <v>0.49</v>
      </c>
      <c r="R99" s="11"/>
      <c r="U99" s="21">
        <v>303</v>
      </c>
      <c r="V99" s="21">
        <v>203</v>
      </c>
      <c r="W99" s="21">
        <v>773073</v>
      </c>
      <c r="X99" s="22">
        <v>0.43473075106282472</v>
      </c>
      <c r="Y99" s="22">
        <v>7.9564284356069867E-2</v>
      </c>
    </row>
    <row r="100" spans="1:25" ht="15" customHeight="1" x14ac:dyDescent="0.25">
      <c r="A100" s="15">
        <v>432</v>
      </c>
      <c r="B100" s="16" t="s">
        <v>66</v>
      </c>
      <c r="C100" s="15">
        <v>2017</v>
      </c>
      <c r="D100" s="17">
        <v>596608625.73577046</v>
      </c>
      <c r="E100" s="18">
        <v>26055895.732328814</v>
      </c>
      <c r="F100" s="18">
        <v>5094285.4686311651</v>
      </c>
      <c r="G100" s="17">
        <v>15583629.422070175</v>
      </c>
      <c r="H100" s="18">
        <v>13379626.182289101</v>
      </c>
      <c r="I100" s="18">
        <v>1901235</v>
      </c>
      <c r="J100" s="18">
        <v>155314</v>
      </c>
      <c r="K100" s="18">
        <v>96126</v>
      </c>
      <c r="L100" s="19">
        <v>391.9611431030155</v>
      </c>
      <c r="M100" s="18">
        <v>4710.1976827485641</v>
      </c>
      <c r="N100" s="18">
        <v>9176956.9680000003</v>
      </c>
      <c r="O100" s="20">
        <v>95.468000000000004</v>
      </c>
      <c r="P100" s="18">
        <v>459770.65800000005</v>
      </c>
      <c r="Q100" s="20">
        <v>4.7830000000000004</v>
      </c>
      <c r="R100" s="11"/>
      <c r="U100" s="21">
        <v>31737</v>
      </c>
      <c r="V100" s="21">
        <v>398</v>
      </c>
      <c r="W100" s="21">
        <v>2091675</v>
      </c>
      <c r="X100" s="22">
        <v>0.59993890686308249</v>
      </c>
      <c r="Y100" s="22">
        <v>6.0388568969844751</v>
      </c>
    </row>
    <row r="101" spans="1:25" ht="15" customHeight="1" x14ac:dyDescent="0.25">
      <c r="A101" s="15">
        <v>443</v>
      </c>
      <c r="B101" s="16" t="s">
        <v>6</v>
      </c>
      <c r="C101" s="15">
        <v>2017</v>
      </c>
      <c r="D101" s="17">
        <v>7940250387.2737141</v>
      </c>
      <c r="E101" s="18">
        <v>374185319.57473242</v>
      </c>
      <c r="F101" s="18">
        <v>115243383.08982173</v>
      </c>
      <c r="G101" s="17">
        <v>227049770.52051997</v>
      </c>
      <c r="H101" s="18">
        <v>137005441.72466394</v>
      </c>
      <c r="I101" s="18">
        <v>35241466</v>
      </c>
      <c r="J101" s="18">
        <v>297060</v>
      </c>
      <c r="K101" s="18">
        <v>1221130</v>
      </c>
      <c r="L101" s="19">
        <v>1881.6304251653282</v>
      </c>
      <c r="M101" s="18">
        <v>72250.51046070944</v>
      </c>
      <c r="N101" s="18">
        <v>144093340</v>
      </c>
      <c r="O101" s="20">
        <v>118</v>
      </c>
      <c r="P101" s="18">
        <v>1367665.6</v>
      </c>
      <c r="Q101" s="20">
        <v>1.1200000000000001</v>
      </c>
      <c r="R101" s="11"/>
      <c r="U101" s="21">
        <v>295965</v>
      </c>
      <c r="V101" s="21">
        <v>1948</v>
      </c>
      <c r="W101" s="21">
        <v>8686809</v>
      </c>
      <c r="X101" s="22">
        <v>0.50905793789204246</v>
      </c>
      <c r="Y101" s="22">
        <v>66.369574834671738</v>
      </c>
    </row>
    <row r="102" spans="1:25" ht="15" customHeight="1" x14ac:dyDescent="0.25">
      <c r="A102" s="15">
        <v>454</v>
      </c>
      <c r="B102" s="16" t="s">
        <v>32</v>
      </c>
      <c r="C102" s="15">
        <v>2017</v>
      </c>
      <c r="D102" s="17">
        <v>4916212259.1374416</v>
      </c>
      <c r="E102" s="18">
        <v>215920082.41058412</v>
      </c>
      <c r="F102" s="18">
        <v>77400237.725546867</v>
      </c>
      <c r="G102" s="17">
        <v>81653360.265111268</v>
      </c>
      <c r="H102" s="18">
        <v>63366267.563971616</v>
      </c>
      <c r="I102" s="18">
        <v>55243264</v>
      </c>
      <c r="J102" s="18">
        <v>2137765</v>
      </c>
      <c r="K102" s="18">
        <v>1078549</v>
      </c>
      <c r="L102" s="19">
        <v>8701.1892454520621</v>
      </c>
      <c r="M102" s="18">
        <v>65004.325752203775</v>
      </c>
      <c r="N102" s="18">
        <v>186373267.20000002</v>
      </c>
      <c r="O102" s="20">
        <v>172.8</v>
      </c>
      <c r="P102" s="18">
        <v>2263874.3510000003</v>
      </c>
      <c r="Q102" s="20">
        <v>2.0990000000000002</v>
      </c>
      <c r="R102" s="11"/>
      <c r="U102" s="21">
        <v>6503865</v>
      </c>
      <c r="V102" s="21">
        <v>9686</v>
      </c>
      <c r="W102" s="21">
        <v>63968063</v>
      </c>
      <c r="X102" s="22">
        <v>0.75390153797270842</v>
      </c>
      <c r="Y102" s="22">
        <v>984.81075454793745</v>
      </c>
    </row>
    <row r="103" spans="1:25" ht="15" customHeight="1" x14ac:dyDescent="0.25">
      <c r="A103" s="60">
        <v>500</v>
      </c>
      <c r="B103" s="23" t="s">
        <v>34</v>
      </c>
      <c r="C103" s="15">
        <v>2017</v>
      </c>
      <c r="D103" s="17">
        <v>1369233250.3099296</v>
      </c>
      <c r="E103" s="18">
        <v>109437245.1384073</v>
      </c>
      <c r="F103" s="18">
        <v>48286435.896144509</v>
      </c>
      <c r="G103" s="17">
        <v>39769486.574784569</v>
      </c>
      <c r="H103" s="18">
        <v>39229281.27098272</v>
      </c>
      <c r="I103" s="18">
        <v>3399232.7819319996</v>
      </c>
      <c r="J103" s="18">
        <v>465806.4211344613</v>
      </c>
      <c r="K103" s="18">
        <v>450345</v>
      </c>
      <c r="L103" s="19">
        <v>636.46</v>
      </c>
      <c r="M103" s="18">
        <v>10620.218730381954</v>
      </c>
      <c r="N103" s="18">
        <v>0</v>
      </c>
      <c r="O103" s="20">
        <v>0</v>
      </c>
      <c r="P103" s="18">
        <v>0</v>
      </c>
      <c r="Q103" s="20">
        <v>0</v>
      </c>
      <c r="R103" s="11"/>
      <c r="U103" s="21">
        <v>0</v>
      </c>
      <c r="V103" s="21">
        <v>636.46</v>
      </c>
      <c r="W103" s="21">
        <v>0</v>
      </c>
      <c r="X103" s="22">
        <v>0</v>
      </c>
      <c r="Y103" s="22">
        <v>0</v>
      </c>
    </row>
    <row r="104" spans="1:25" ht="15" customHeight="1" x14ac:dyDescent="0.25">
      <c r="A104" s="60">
        <v>501</v>
      </c>
      <c r="B104" s="23" t="s">
        <v>91</v>
      </c>
      <c r="C104" s="15">
        <v>2017</v>
      </c>
      <c r="D104" s="17">
        <v>2430305036.5977397</v>
      </c>
      <c r="E104" s="18">
        <v>133420567.47679703</v>
      </c>
      <c r="F104" s="18">
        <v>27281472.273780007</v>
      </c>
      <c r="G104" s="17">
        <v>78051446.614589959</v>
      </c>
      <c r="H104" s="18">
        <v>47320263.032524541</v>
      </c>
      <c r="I104" s="18">
        <v>4114051.0450000009</v>
      </c>
      <c r="J104" s="18">
        <v>611508.00000000093</v>
      </c>
      <c r="K104" s="18">
        <v>498699.99212749343</v>
      </c>
      <c r="L104" s="19">
        <v>820.28874743283779</v>
      </c>
      <c r="M104" s="18">
        <v>15666.019999999999</v>
      </c>
      <c r="N104" s="18">
        <v>0</v>
      </c>
      <c r="O104" s="20">
        <v>0</v>
      </c>
      <c r="P104" s="18">
        <v>0</v>
      </c>
      <c r="Q104" s="20">
        <v>0</v>
      </c>
      <c r="R104" s="11"/>
      <c r="U104" s="21">
        <v>0</v>
      </c>
      <c r="V104" s="21">
        <v>820.28874743283779</v>
      </c>
      <c r="W104" s="21">
        <v>0</v>
      </c>
      <c r="X104" s="22">
        <v>0</v>
      </c>
      <c r="Y104" s="22">
        <v>0</v>
      </c>
    </row>
    <row r="105" spans="1:25" ht="15" customHeight="1" x14ac:dyDescent="0.25">
      <c r="A105" s="60">
        <v>502</v>
      </c>
      <c r="B105" s="23" t="s">
        <v>27</v>
      </c>
      <c r="C105" s="15">
        <v>2017</v>
      </c>
      <c r="D105" s="17">
        <v>539241532.80258071</v>
      </c>
      <c r="E105" s="18">
        <v>23094600.421680745</v>
      </c>
      <c r="F105" s="18">
        <v>6400269.8847188838</v>
      </c>
      <c r="G105" s="17">
        <v>18113170.904723588</v>
      </c>
      <c r="H105" s="18">
        <v>8791910.6609236691</v>
      </c>
      <c r="I105" s="18">
        <v>810706.56799999997</v>
      </c>
      <c r="J105" s="18">
        <v>107576.00000000023</v>
      </c>
      <c r="K105" s="18">
        <v>154710</v>
      </c>
      <c r="L105" s="19">
        <v>128.67647729999999</v>
      </c>
      <c r="M105" s="18">
        <v>6496.5599999999995</v>
      </c>
      <c r="N105" s="18">
        <v>0</v>
      </c>
      <c r="O105" s="20">
        <v>0</v>
      </c>
      <c r="P105" s="18">
        <v>0</v>
      </c>
      <c r="Q105" s="20">
        <v>0</v>
      </c>
      <c r="R105" s="11"/>
      <c r="U105" s="21">
        <v>0</v>
      </c>
      <c r="V105" s="21">
        <v>128.67647729999999</v>
      </c>
      <c r="W105" s="21">
        <v>0</v>
      </c>
      <c r="X105" s="22">
        <v>0</v>
      </c>
      <c r="Y105" s="22">
        <v>0</v>
      </c>
    </row>
    <row r="106" spans="1:25" ht="15" customHeight="1" x14ac:dyDescent="0.25">
      <c r="A106" s="15">
        <v>2</v>
      </c>
      <c r="B106" s="16" t="s">
        <v>80</v>
      </c>
      <c r="C106" s="15">
        <v>2018</v>
      </c>
      <c r="D106" s="17">
        <v>11946837470.549404</v>
      </c>
      <c r="E106" s="18">
        <v>573127870.26113105</v>
      </c>
      <c r="F106" s="18">
        <v>152127461.03473783</v>
      </c>
      <c r="G106" s="17">
        <v>278179975.94241732</v>
      </c>
      <c r="H106" s="18">
        <v>133729001.16422579</v>
      </c>
      <c r="I106" s="18">
        <v>55686193</v>
      </c>
      <c r="J106" s="18">
        <v>3129924</v>
      </c>
      <c r="K106" s="18">
        <v>1480475</v>
      </c>
      <c r="L106" s="19">
        <v>10312.499618874484</v>
      </c>
      <c r="M106" s="18">
        <v>131571.0765751643</v>
      </c>
      <c r="N106" s="18">
        <v>167589770</v>
      </c>
      <c r="O106" s="20">
        <v>113.2</v>
      </c>
      <c r="P106" s="18">
        <v>2117079.25</v>
      </c>
      <c r="Q106" s="20">
        <v>1.43</v>
      </c>
      <c r="R106" s="11"/>
      <c r="U106" s="21">
        <v>9583354</v>
      </c>
      <c r="V106" s="21">
        <v>11989</v>
      </c>
      <c r="W106" s="21">
        <v>68532541</v>
      </c>
      <c r="X106" s="22">
        <v>0.65254395105711438</v>
      </c>
      <c r="Y106" s="22">
        <v>1676.5003811255151</v>
      </c>
    </row>
    <row r="107" spans="1:25" ht="15" customHeight="1" x14ac:dyDescent="0.25">
      <c r="A107" s="15">
        <v>3</v>
      </c>
      <c r="B107" s="16" t="s">
        <v>22</v>
      </c>
      <c r="C107" s="15">
        <v>2018</v>
      </c>
      <c r="D107" s="17">
        <v>141889039.28372955</v>
      </c>
      <c r="E107" s="18">
        <v>10735995.37778016</v>
      </c>
      <c r="F107" s="18">
        <v>1469422.16413304</v>
      </c>
      <c r="G107" s="17">
        <v>3607783.6389189088</v>
      </c>
      <c r="H107" s="18">
        <v>3199086.5493638841</v>
      </c>
      <c r="I107" s="18">
        <v>388979</v>
      </c>
      <c r="J107" s="18">
        <v>17672</v>
      </c>
      <c r="K107" s="18">
        <v>17165</v>
      </c>
      <c r="L107" s="19">
        <v>74</v>
      </c>
      <c r="M107" s="18">
        <v>302.48649829345487</v>
      </c>
      <c r="N107" s="18">
        <v>1716500</v>
      </c>
      <c r="O107" s="20">
        <v>100</v>
      </c>
      <c r="P107" s="18">
        <v>48062</v>
      </c>
      <c r="Q107" s="20">
        <v>2.8</v>
      </c>
      <c r="R107" s="11"/>
      <c r="U107" s="21">
        <v>0</v>
      </c>
      <c r="V107" s="21">
        <v>74</v>
      </c>
      <c r="W107" s="21">
        <v>411263</v>
      </c>
      <c r="X107" s="22">
        <v>0.6344301493274096</v>
      </c>
      <c r="Y107" s="22">
        <v>0</v>
      </c>
    </row>
    <row r="108" spans="1:25" ht="15" customHeight="1" x14ac:dyDescent="0.25">
      <c r="A108" s="15">
        <v>6</v>
      </c>
      <c r="B108" s="16" t="s">
        <v>25</v>
      </c>
      <c r="C108" s="15">
        <v>2018</v>
      </c>
      <c r="D108" s="17">
        <v>4419565400.0630093</v>
      </c>
      <c r="E108" s="18">
        <v>195103264.6330758</v>
      </c>
      <c r="F108" s="18">
        <v>63235417.990649596</v>
      </c>
      <c r="G108" s="17">
        <v>202165434.55827165</v>
      </c>
      <c r="H108" s="18">
        <v>37766021.176325418</v>
      </c>
      <c r="I108" s="18">
        <v>28894678</v>
      </c>
      <c r="J108" s="18">
        <v>2318809</v>
      </c>
      <c r="K108" s="18">
        <v>955609</v>
      </c>
      <c r="L108" s="19">
        <v>6520.8196351020997</v>
      </c>
      <c r="M108" s="18">
        <v>79824.44675770351</v>
      </c>
      <c r="N108" s="18">
        <v>407567238.5</v>
      </c>
      <c r="O108" s="20">
        <v>426.5</v>
      </c>
      <c r="P108" s="18">
        <v>2303017.69</v>
      </c>
      <c r="Q108" s="20">
        <v>2.41</v>
      </c>
      <c r="R108" s="11"/>
      <c r="U108" s="21">
        <v>5961450</v>
      </c>
      <c r="V108" s="21">
        <v>7782</v>
      </c>
      <c r="W108" s="21">
        <v>36784591</v>
      </c>
      <c r="X108" s="22">
        <v>0.53959833252946443</v>
      </c>
      <c r="Y108" s="22">
        <v>1261.1803648978998</v>
      </c>
    </row>
    <row r="109" spans="1:25" ht="15" customHeight="1" x14ac:dyDescent="0.25">
      <c r="A109" s="15">
        <v>7</v>
      </c>
      <c r="B109" s="16" t="s">
        <v>92</v>
      </c>
      <c r="C109" s="15">
        <v>2018</v>
      </c>
      <c r="D109" s="17">
        <v>7225657853.2725992</v>
      </c>
      <c r="E109" s="18">
        <v>448344924.08108485</v>
      </c>
      <c r="F109" s="18">
        <v>132474931.38178669</v>
      </c>
      <c r="G109" s="17">
        <v>117465278.83156115</v>
      </c>
      <c r="H109" s="18">
        <v>55905063.708370149</v>
      </c>
      <c r="I109" s="18">
        <v>27943387</v>
      </c>
      <c r="J109" s="18">
        <v>1857592</v>
      </c>
      <c r="K109" s="18">
        <v>1235489</v>
      </c>
      <c r="L109" s="19">
        <v>6603.6142144940422</v>
      </c>
      <c r="M109" s="18">
        <v>54381.466108809327</v>
      </c>
      <c r="N109" s="18">
        <v>106622700.7</v>
      </c>
      <c r="O109" s="20">
        <v>86.3</v>
      </c>
      <c r="P109" s="18">
        <v>1330621.6529999999</v>
      </c>
      <c r="Q109" s="20">
        <v>1.077</v>
      </c>
      <c r="R109" s="11"/>
      <c r="U109" s="21">
        <v>2936450</v>
      </c>
      <c r="V109" s="21">
        <v>7253</v>
      </c>
      <c r="W109" s="21">
        <v>32797256</v>
      </c>
      <c r="X109" s="22">
        <v>0.5161972970403681</v>
      </c>
      <c r="Y109" s="22">
        <v>649.38578550595821</v>
      </c>
    </row>
    <row r="110" spans="1:25" ht="15" customHeight="1" x14ac:dyDescent="0.25">
      <c r="A110" s="15">
        <v>8</v>
      </c>
      <c r="B110" s="16" t="s">
        <v>99</v>
      </c>
      <c r="C110" s="15">
        <v>2018</v>
      </c>
      <c r="D110" s="17">
        <v>4694249975.8163939</v>
      </c>
      <c r="E110" s="18">
        <v>179891347.10209975</v>
      </c>
      <c r="F110" s="18">
        <v>113134843.79898432</v>
      </c>
      <c r="G110" s="17">
        <v>85484369.402670681</v>
      </c>
      <c r="H110" s="18">
        <v>57191399.346238337</v>
      </c>
      <c r="I110" s="18">
        <v>22524808</v>
      </c>
      <c r="J110" s="18">
        <v>1142052</v>
      </c>
      <c r="K110" s="18">
        <v>711939</v>
      </c>
      <c r="L110" s="19">
        <v>3419.5661031139671</v>
      </c>
      <c r="M110" s="18">
        <v>64959.514915724554</v>
      </c>
      <c r="N110" s="18">
        <v>211588270.79999998</v>
      </c>
      <c r="O110" s="20">
        <v>297.2</v>
      </c>
      <c r="P110" s="18">
        <v>1371906.453</v>
      </c>
      <c r="Q110" s="20">
        <v>1.927</v>
      </c>
      <c r="R110" s="11"/>
      <c r="U110" s="21">
        <v>8220184</v>
      </c>
      <c r="V110" s="21">
        <v>4604</v>
      </c>
      <c r="W110" s="21">
        <v>31952587</v>
      </c>
      <c r="X110" s="22">
        <v>0.79225794822052698</v>
      </c>
      <c r="Y110" s="22">
        <v>1184.4338968860329</v>
      </c>
    </row>
    <row r="111" spans="1:25" ht="15" customHeight="1" x14ac:dyDescent="0.25">
      <c r="A111" s="15">
        <v>9</v>
      </c>
      <c r="B111" s="16" t="s">
        <v>16</v>
      </c>
      <c r="C111" s="15">
        <v>2018</v>
      </c>
      <c r="D111" s="17">
        <v>2961670845.7088432</v>
      </c>
      <c r="E111" s="18">
        <v>82845817.72386229</v>
      </c>
      <c r="F111" s="18">
        <v>111574949.39554341</v>
      </c>
      <c r="G111" s="17">
        <v>102666599.42857534</v>
      </c>
      <c r="H111" s="18">
        <v>99769983.715216458</v>
      </c>
      <c r="I111" s="18">
        <v>9159778</v>
      </c>
      <c r="J111" s="18">
        <v>493252</v>
      </c>
      <c r="K111" s="18">
        <v>554881</v>
      </c>
      <c r="L111" s="19">
        <v>2138.9762790345953</v>
      </c>
      <c r="M111" s="18">
        <v>15281.959605680953</v>
      </c>
      <c r="N111" s="18">
        <v>42392908.400000006</v>
      </c>
      <c r="O111" s="20">
        <v>76.400000000000006</v>
      </c>
      <c r="P111" s="18">
        <v>737991.73</v>
      </c>
      <c r="Q111" s="20">
        <v>1.33</v>
      </c>
      <c r="R111" s="11"/>
      <c r="U111" s="21">
        <v>1405137</v>
      </c>
      <c r="V111" s="21">
        <v>2450</v>
      </c>
      <c r="W111" s="21">
        <v>11068563</v>
      </c>
      <c r="X111" s="22">
        <v>0.5157284036902432</v>
      </c>
      <c r="Y111" s="22">
        <v>311.02372096540449</v>
      </c>
    </row>
    <row r="112" spans="1:25" ht="15" customHeight="1" x14ac:dyDescent="0.25">
      <c r="A112" s="15">
        <v>17</v>
      </c>
      <c r="B112" s="16" t="s">
        <v>26</v>
      </c>
      <c r="C112" s="15">
        <v>2018</v>
      </c>
      <c r="D112" s="17">
        <v>9434661680.0967693</v>
      </c>
      <c r="E112" s="18">
        <v>414988994.02695644</v>
      </c>
      <c r="F112" s="18">
        <v>75817760.976518825</v>
      </c>
      <c r="G112" s="17">
        <v>194886654.78878132</v>
      </c>
      <c r="H112" s="18">
        <v>95306150.479457065</v>
      </c>
      <c r="I112" s="18">
        <v>44827278</v>
      </c>
      <c r="J112" s="18">
        <v>2533249</v>
      </c>
      <c r="K112" s="18">
        <v>1571020</v>
      </c>
      <c r="L112" s="19">
        <v>10105.008993006599</v>
      </c>
      <c r="M112" s="18">
        <v>104028.93150256193</v>
      </c>
      <c r="N112" s="18">
        <v>259218300</v>
      </c>
      <c r="O112" s="20">
        <v>165</v>
      </c>
      <c r="P112" s="18">
        <v>4697349.8000000007</v>
      </c>
      <c r="Q112" s="20">
        <v>2.99</v>
      </c>
      <c r="R112" s="11"/>
      <c r="U112" s="21">
        <v>24505471</v>
      </c>
      <c r="V112" s="21">
        <v>15322</v>
      </c>
      <c r="W112" s="21">
        <v>71971147</v>
      </c>
      <c r="X112" s="22">
        <v>0.53621487800095247</v>
      </c>
      <c r="Y112" s="22">
        <v>5216.9910069934003</v>
      </c>
    </row>
    <row r="113" spans="1:25" ht="15" customHeight="1" x14ac:dyDescent="0.25">
      <c r="A113" s="15">
        <v>22</v>
      </c>
      <c r="B113" s="16" t="s">
        <v>104</v>
      </c>
      <c r="C113" s="15">
        <v>2018</v>
      </c>
      <c r="D113" s="17">
        <v>1762138495.954675</v>
      </c>
      <c r="E113" s="18">
        <v>110661240.35846713</v>
      </c>
      <c r="F113" s="18">
        <v>28223321.060353342</v>
      </c>
      <c r="G113" s="17">
        <v>30846057.065612886</v>
      </c>
      <c r="H113" s="18">
        <v>17200259.423892502</v>
      </c>
      <c r="I113" s="18">
        <v>8909074</v>
      </c>
      <c r="J113" s="18">
        <v>768100</v>
      </c>
      <c r="K113" s="18">
        <v>290747</v>
      </c>
      <c r="L113" s="19">
        <v>2198.5130226385604</v>
      </c>
      <c r="M113" s="18">
        <v>16697.47058610657</v>
      </c>
      <c r="N113" s="18">
        <v>50008484</v>
      </c>
      <c r="O113" s="20">
        <v>172</v>
      </c>
      <c r="P113" s="18">
        <v>552419.29999999993</v>
      </c>
      <c r="Q113" s="20">
        <v>1.9</v>
      </c>
      <c r="R113" s="11"/>
      <c r="U113" s="21">
        <v>3008371</v>
      </c>
      <c r="V113" s="21">
        <v>2879</v>
      </c>
      <c r="W113" s="21">
        <v>12727797</v>
      </c>
      <c r="X113" s="22">
        <v>0.50466997673278868</v>
      </c>
      <c r="Y113" s="22">
        <v>680.4869773614397</v>
      </c>
    </row>
    <row r="114" spans="1:25" ht="15" customHeight="1" x14ac:dyDescent="0.25">
      <c r="A114" s="15">
        <v>27</v>
      </c>
      <c r="B114" s="16" t="s">
        <v>24</v>
      </c>
      <c r="C114" s="15">
        <v>2018</v>
      </c>
      <c r="D114" s="17">
        <v>3021186868.9573288</v>
      </c>
      <c r="E114" s="18">
        <v>169317422.23551047</v>
      </c>
      <c r="F114" s="18">
        <v>32137866.119621795</v>
      </c>
      <c r="G114" s="17">
        <v>78762150.730599269</v>
      </c>
      <c r="H114" s="18">
        <v>49064664.190902308</v>
      </c>
      <c r="I114" s="18">
        <v>20687064</v>
      </c>
      <c r="J114" s="18">
        <v>226999</v>
      </c>
      <c r="K114" s="18">
        <v>718099</v>
      </c>
      <c r="L114" s="19">
        <v>847.85643207604892</v>
      </c>
      <c r="M114" s="18">
        <v>27801.724274865788</v>
      </c>
      <c r="N114" s="18">
        <v>102688157</v>
      </c>
      <c r="O114" s="20">
        <v>143</v>
      </c>
      <c r="P114" s="18">
        <v>1105872.46</v>
      </c>
      <c r="Q114" s="20">
        <v>1.54</v>
      </c>
      <c r="R114" s="11"/>
      <c r="U114" s="21">
        <v>1098814</v>
      </c>
      <c r="V114" s="21">
        <v>1062</v>
      </c>
      <c r="W114" s="21">
        <v>5449337</v>
      </c>
      <c r="X114" s="22">
        <v>0.58575370413366701</v>
      </c>
      <c r="Y114" s="22">
        <v>214.14356792395111</v>
      </c>
    </row>
    <row r="115" spans="1:25" ht="15" customHeight="1" x14ac:dyDescent="0.25">
      <c r="A115" s="15">
        <v>30</v>
      </c>
      <c r="B115" s="16" t="s">
        <v>12</v>
      </c>
      <c r="C115" s="15">
        <v>2018</v>
      </c>
      <c r="D115" s="17">
        <v>2695565639.4220586</v>
      </c>
      <c r="E115" s="18">
        <v>185215618.79831377</v>
      </c>
      <c r="F115" s="18">
        <v>52819290.666019864</v>
      </c>
      <c r="G115" s="17">
        <v>50409329.706721671</v>
      </c>
      <c r="H115" s="18">
        <v>15841135.900321504</v>
      </c>
      <c r="I115" s="18">
        <v>18806107</v>
      </c>
      <c r="J115" s="18">
        <v>136980</v>
      </c>
      <c r="K115" s="18">
        <v>751980</v>
      </c>
      <c r="L115" s="19">
        <v>4301</v>
      </c>
      <c r="M115" s="18">
        <v>51154.032077543307</v>
      </c>
      <c r="N115" s="18">
        <v>95042752.200000003</v>
      </c>
      <c r="O115" s="20">
        <v>126.39</v>
      </c>
      <c r="P115" s="18">
        <v>941478.96</v>
      </c>
      <c r="Q115" s="20">
        <v>1.252</v>
      </c>
      <c r="R115" s="11"/>
      <c r="U115" s="21">
        <v>0</v>
      </c>
      <c r="V115" s="21">
        <v>4301</v>
      </c>
      <c r="W115" s="21">
        <v>2297991</v>
      </c>
      <c r="X115" s="22">
        <v>6.0992266850971262E-2</v>
      </c>
      <c r="Y115" s="22">
        <v>0</v>
      </c>
    </row>
    <row r="116" spans="1:25" ht="15" customHeight="1" x14ac:dyDescent="0.25">
      <c r="A116" s="15">
        <v>32</v>
      </c>
      <c r="B116" s="16" t="s">
        <v>15</v>
      </c>
      <c r="C116" s="15">
        <v>2018</v>
      </c>
      <c r="D116" s="17">
        <v>20994968220.764816</v>
      </c>
      <c r="E116" s="18">
        <v>1097031020.2847793</v>
      </c>
      <c r="F116" s="18">
        <v>275741979.4928863</v>
      </c>
      <c r="G116" s="17">
        <v>456352200.62771606</v>
      </c>
      <c r="H116" s="18">
        <v>326597546.28718543</v>
      </c>
      <c r="I116" s="18">
        <v>89439930</v>
      </c>
      <c r="J116" s="18">
        <v>6848504</v>
      </c>
      <c r="K116" s="18">
        <v>4021991</v>
      </c>
      <c r="L116" s="19">
        <v>21129.551267949682</v>
      </c>
      <c r="M116" s="18">
        <v>166907.17888435209</v>
      </c>
      <c r="N116" s="18">
        <v>232587717.539</v>
      </c>
      <c r="O116" s="20">
        <v>57.829000000000001</v>
      </c>
      <c r="P116" s="18">
        <v>3298032.6199999996</v>
      </c>
      <c r="Q116" s="20">
        <v>0.82</v>
      </c>
      <c r="R116" s="11"/>
      <c r="U116" s="21">
        <v>1005450</v>
      </c>
      <c r="V116" s="21">
        <v>21349</v>
      </c>
      <c r="W116" s="21">
        <v>97814883</v>
      </c>
      <c r="X116" s="22">
        <v>0.52302602155822642</v>
      </c>
      <c r="Y116" s="22">
        <v>219.4487320503159</v>
      </c>
    </row>
    <row r="117" spans="1:25" ht="15" customHeight="1" x14ac:dyDescent="0.25">
      <c r="A117" s="15">
        <v>39</v>
      </c>
      <c r="B117" s="16" t="s">
        <v>72</v>
      </c>
      <c r="C117" s="15">
        <v>2018</v>
      </c>
      <c r="D117" s="17">
        <v>7364538425.7681456</v>
      </c>
      <c r="E117" s="18">
        <v>223959551.7246128</v>
      </c>
      <c r="F117" s="18">
        <v>225438725.50390303</v>
      </c>
      <c r="G117" s="17">
        <v>188227908.78471166</v>
      </c>
      <c r="H117" s="18">
        <v>142068816.79935205</v>
      </c>
      <c r="I117" s="18">
        <v>21467269</v>
      </c>
      <c r="J117" s="18">
        <v>768915</v>
      </c>
      <c r="K117" s="18">
        <v>1251083</v>
      </c>
      <c r="L117" s="19">
        <v>4934.2546628938489</v>
      </c>
      <c r="M117" s="18">
        <v>33301.242558752929</v>
      </c>
      <c r="N117" s="18">
        <v>101337723</v>
      </c>
      <c r="O117" s="20">
        <v>81</v>
      </c>
      <c r="P117" s="18">
        <v>1613897.07</v>
      </c>
      <c r="Q117" s="20">
        <v>1.29</v>
      </c>
      <c r="R117" s="11"/>
      <c r="U117" s="21">
        <v>553151</v>
      </c>
      <c r="V117" s="21">
        <v>5057</v>
      </c>
      <c r="W117" s="21">
        <v>22789335</v>
      </c>
      <c r="X117" s="22">
        <v>0.51443983790270376</v>
      </c>
      <c r="Y117" s="22">
        <v>122.74533710615073</v>
      </c>
    </row>
    <row r="118" spans="1:25" ht="15" customHeight="1" x14ac:dyDescent="0.25">
      <c r="A118" s="15">
        <v>41</v>
      </c>
      <c r="B118" s="16" t="s">
        <v>44</v>
      </c>
      <c r="C118" s="15">
        <v>2018</v>
      </c>
      <c r="D118" s="17">
        <v>8805667038.8124599</v>
      </c>
      <c r="E118" s="18">
        <v>726095792.51029539</v>
      </c>
      <c r="F118" s="18">
        <v>232127967.08289587</v>
      </c>
      <c r="G118" s="17">
        <v>197275484.21184942</v>
      </c>
      <c r="H118" s="18">
        <v>52627567.319858812</v>
      </c>
      <c r="I118" s="18">
        <v>34088752</v>
      </c>
      <c r="J118" s="18">
        <v>2104270</v>
      </c>
      <c r="K118" s="18">
        <v>1826167</v>
      </c>
      <c r="L118" s="19">
        <v>6878.8048552885648</v>
      </c>
      <c r="M118" s="18">
        <v>131631.34185400716</v>
      </c>
      <c r="N118" s="18">
        <v>366876950.30000001</v>
      </c>
      <c r="O118" s="20">
        <v>200.9</v>
      </c>
      <c r="P118" s="18">
        <v>2364886.2649999997</v>
      </c>
      <c r="Q118" s="20">
        <v>1.2949999999999999</v>
      </c>
      <c r="R118" s="11"/>
      <c r="U118" s="21">
        <v>3629042</v>
      </c>
      <c r="V118" s="21">
        <v>7568</v>
      </c>
      <c r="W118" s="21">
        <v>39850237</v>
      </c>
      <c r="X118" s="22">
        <v>0.60109854820102915</v>
      </c>
      <c r="Y118" s="22">
        <v>689.19514471143543</v>
      </c>
    </row>
    <row r="119" spans="1:25" ht="15" customHeight="1" x14ac:dyDescent="0.25">
      <c r="A119" s="15">
        <v>42</v>
      </c>
      <c r="B119" s="16" t="s">
        <v>58</v>
      </c>
      <c r="C119" s="15">
        <v>2018</v>
      </c>
      <c r="D119" s="17">
        <v>2511174655.4140038</v>
      </c>
      <c r="E119" s="18">
        <v>81488206.851970538</v>
      </c>
      <c r="F119" s="18">
        <v>15282375.422267081</v>
      </c>
      <c r="G119" s="17">
        <v>40671233.121601343</v>
      </c>
      <c r="H119" s="18">
        <v>33283617.016183786</v>
      </c>
      <c r="I119" s="18">
        <v>3977393</v>
      </c>
      <c r="J119" s="18">
        <v>35608</v>
      </c>
      <c r="K119" s="18">
        <v>264944</v>
      </c>
      <c r="L119" s="19">
        <v>3077.675031381184</v>
      </c>
      <c r="M119" s="18">
        <v>13209.414836606544</v>
      </c>
      <c r="N119" s="18">
        <v>27583319.84</v>
      </c>
      <c r="O119" s="20">
        <v>104.11</v>
      </c>
      <c r="P119" s="18">
        <v>302036.15999999997</v>
      </c>
      <c r="Q119" s="20">
        <v>1.1399999999999999</v>
      </c>
      <c r="R119" s="11"/>
      <c r="U119" s="21">
        <v>258691</v>
      </c>
      <c r="V119" s="21">
        <v>3249</v>
      </c>
      <c r="W119" s="21">
        <v>4905806</v>
      </c>
      <c r="X119" s="22">
        <v>0.172367964291085</v>
      </c>
      <c r="Y119" s="22">
        <v>171.32496861881614</v>
      </c>
    </row>
    <row r="120" spans="1:25" ht="15" customHeight="1" x14ac:dyDescent="0.25">
      <c r="A120" s="15">
        <v>43</v>
      </c>
      <c r="B120" s="16" t="s">
        <v>100</v>
      </c>
      <c r="C120" s="15">
        <v>2018</v>
      </c>
      <c r="D120" s="17">
        <v>2786250881.6737065</v>
      </c>
      <c r="E120" s="18">
        <v>163988072.08896181</v>
      </c>
      <c r="F120" s="18">
        <v>65744235.488745503</v>
      </c>
      <c r="G120" s="17">
        <v>78803838.611453697</v>
      </c>
      <c r="H120" s="18">
        <v>91128118.605791122</v>
      </c>
      <c r="I120" s="18">
        <v>12498259</v>
      </c>
      <c r="J120" s="18">
        <v>644124</v>
      </c>
      <c r="K120" s="18">
        <v>525355</v>
      </c>
      <c r="L120" s="19">
        <v>3845.9720621797865</v>
      </c>
      <c r="M120" s="18">
        <v>27918.333227062438</v>
      </c>
      <c r="N120" s="18">
        <v>37195134</v>
      </c>
      <c r="O120" s="20">
        <v>70.8</v>
      </c>
      <c r="P120" s="18">
        <v>451805.3</v>
      </c>
      <c r="Q120" s="20">
        <v>0.86</v>
      </c>
      <c r="R120" s="11"/>
      <c r="U120" s="21">
        <v>339094</v>
      </c>
      <c r="V120" s="21">
        <v>3945</v>
      </c>
      <c r="W120" s="21">
        <v>13508570</v>
      </c>
      <c r="X120" s="22">
        <v>0.39089333356482686</v>
      </c>
      <c r="Y120" s="22">
        <v>99.027937820213396</v>
      </c>
    </row>
    <row r="121" spans="1:25" ht="15" customHeight="1" x14ac:dyDescent="0.25">
      <c r="A121" s="15">
        <v>44</v>
      </c>
      <c r="B121" s="16" t="s">
        <v>19</v>
      </c>
      <c r="C121" s="15">
        <v>2018</v>
      </c>
      <c r="D121" s="17">
        <v>9163250459.6190548</v>
      </c>
      <c r="E121" s="18">
        <v>519416813.10503227</v>
      </c>
      <c r="F121" s="18">
        <v>316781420.06123114</v>
      </c>
      <c r="G121" s="17">
        <v>280157553.81492066</v>
      </c>
      <c r="H121" s="18">
        <v>155383737.29838243</v>
      </c>
      <c r="I121" s="18">
        <v>43789344</v>
      </c>
      <c r="J121" s="18">
        <v>1982548</v>
      </c>
      <c r="K121" s="18">
        <v>2196473</v>
      </c>
      <c r="L121" s="19">
        <v>10759.825766926864</v>
      </c>
      <c r="M121" s="18">
        <v>85379.294001776856</v>
      </c>
      <c r="N121" s="18">
        <v>389188657.92399997</v>
      </c>
      <c r="O121" s="20">
        <v>177.18799999999999</v>
      </c>
      <c r="P121" s="18">
        <v>2978417.3880000003</v>
      </c>
      <c r="Q121" s="20">
        <v>1.3560000000000001</v>
      </c>
      <c r="R121" s="11"/>
      <c r="U121" s="21">
        <v>2803802</v>
      </c>
      <c r="V121" s="21">
        <v>11418</v>
      </c>
      <c r="W121" s="21">
        <v>48640329</v>
      </c>
      <c r="X121" s="22">
        <v>0.48629786062381675</v>
      </c>
      <c r="Y121" s="22">
        <v>658.17423307313572</v>
      </c>
    </row>
    <row r="122" spans="1:25" ht="15" customHeight="1" x14ac:dyDescent="0.25">
      <c r="A122" s="15">
        <v>45</v>
      </c>
      <c r="B122" s="16" t="s">
        <v>18</v>
      </c>
      <c r="C122" s="15">
        <v>2018</v>
      </c>
      <c r="D122" s="17">
        <v>18271301779.989178</v>
      </c>
      <c r="E122" s="18">
        <v>999788122.23330009</v>
      </c>
      <c r="F122" s="18">
        <v>134253242.00877383</v>
      </c>
      <c r="G122" s="17">
        <v>337593500.2810629</v>
      </c>
      <c r="H122" s="18">
        <v>168645611.55238983</v>
      </c>
      <c r="I122" s="18">
        <v>81033245</v>
      </c>
      <c r="J122" s="18">
        <v>5070681</v>
      </c>
      <c r="K122" s="18">
        <v>2596470</v>
      </c>
      <c r="L122" s="19">
        <v>16751.716635375629</v>
      </c>
      <c r="M122" s="18">
        <v>150052.59402334067</v>
      </c>
      <c r="N122" s="18">
        <v>527083410</v>
      </c>
      <c r="O122" s="20">
        <v>203</v>
      </c>
      <c r="P122" s="18">
        <v>4673646</v>
      </c>
      <c r="Q122" s="20">
        <v>1.8</v>
      </c>
      <c r="R122" s="11"/>
      <c r="U122" s="21">
        <v>11246968</v>
      </c>
      <c r="V122" s="21">
        <v>18935</v>
      </c>
      <c r="W122" s="21">
        <v>97541777</v>
      </c>
      <c r="X122" s="22">
        <v>0.5880594692489205</v>
      </c>
      <c r="Y122" s="22">
        <v>2183.2833646243703</v>
      </c>
    </row>
    <row r="123" spans="1:25" ht="15" customHeight="1" x14ac:dyDescent="0.25">
      <c r="A123" s="15">
        <v>46</v>
      </c>
      <c r="B123" s="16" t="s">
        <v>60</v>
      </c>
      <c r="C123" s="15">
        <v>2018</v>
      </c>
      <c r="D123" s="17">
        <v>3146820953.8427482</v>
      </c>
      <c r="E123" s="18">
        <v>178596614.44403088</v>
      </c>
      <c r="F123" s="18">
        <v>68678849.380169719</v>
      </c>
      <c r="G123" s="17">
        <v>43412700.813232392</v>
      </c>
      <c r="H123" s="18">
        <v>108940107.8792727</v>
      </c>
      <c r="I123" s="18">
        <v>13153523</v>
      </c>
      <c r="J123" s="18">
        <v>838099</v>
      </c>
      <c r="K123" s="18">
        <v>597498</v>
      </c>
      <c r="L123" s="19">
        <v>2790.120121245644</v>
      </c>
      <c r="M123" s="18">
        <v>63861.123175820583</v>
      </c>
      <c r="N123" s="18">
        <v>53177322</v>
      </c>
      <c r="O123" s="20">
        <v>89</v>
      </c>
      <c r="P123" s="18">
        <v>561648.12</v>
      </c>
      <c r="Q123" s="20">
        <v>0.94</v>
      </c>
      <c r="R123" s="11"/>
      <c r="U123" s="21">
        <v>24526</v>
      </c>
      <c r="V123" s="21">
        <v>2795</v>
      </c>
      <c r="W123" s="21">
        <v>14047515</v>
      </c>
      <c r="X123" s="22">
        <v>0.57373796162423107</v>
      </c>
      <c r="Y123" s="22">
        <v>4.8798787543561986</v>
      </c>
    </row>
    <row r="124" spans="1:25" ht="15" customHeight="1" x14ac:dyDescent="0.25">
      <c r="A124" s="15">
        <v>49</v>
      </c>
      <c r="B124" s="16" t="s">
        <v>29</v>
      </c>
      <c r="C124" s="15">
        <v>2018</v>
      </c>
      <c r="D124" s="17">
        <v>1802635738.2734051</v>
      </c>
      <c r="E124" s="18">
        <v>92647439.333092481</v>
      </c>
      <c r="F124" s="18">
        <v>22590533.744238377</v>
      </c>
      <c r="G124" s="17">
        <v>23173263.661782812</v>
      </c>
      <c r="H124" s="18">
        <v>29517493.486055348</v>
      </c>
      <c r="I124" s="18">
        <v>8034676</v>
      </c>
      <c r="J124" s="18">
        <v>504449</v>
      </c>
      <c r="K124" s="18">
        <v>422305</v>
      </c>
      <c r="L124" s="19">
        <v>1347.0866951316375</v>
      </c>
      <c r="M124" s="18">
        <v>12979.958861542465</v>
      </c>
      <c r="N124" s="18">
        <v>35680549.449999996</v>
      </c>
      <c r="O124" s="20">
        <v>84.49</v>
      </c>
      <c r="P124" s="18">
        <v>416392.73</v>
      </c>
      <c r="Q124" s="20">
        <v>0.98599999999999999</v>
      </c>
      <c r="R124" s="11"/>
      <c r="U124" s="21">
        <v>3694319</v>
      </c>
      <c r="V124" s="21">
        <v>1929</v>
      </c>
      <c r="W124" s="21">
        <v>12246397</v>
      </c>
      <c r="X124" s="22">
        <v>0.7247229264459073</v>
      </c>
      <c r="Y124" s="22">
        <v>581.9133048683625</v>
      </c>
    </row>
    <row r="125" spans="1:25" ht="15" customHeight="1" x14ac:dyDescent="0.25">
      <c r="A125" s="15">
        <v>51</v>
      </c>
      <c r="B125" s="16" t="s">
        <v>8</v>
      </c>
      <c r="C125" s="15">
        <v>2018</v>
      </c>
      <c r="D125" s="17">
        <v>1376478074.6394539</v>
      </c>
      <c r="E125" s="18">
        <v>35189707.797689945</v>
      </c>
      <c r="F125" s="18">
        <v>17843244.239473779</v>
      </c>
      <c r="G125" s="17">
        <v>25109111.010145959</v>
      </c>
      <c r="H125" s="18">
        <v>21382589.623980772</v>
      </c>
      <c r="I125" s="18">
        <v>4891522</v>
      </c>
      <c r="J125" s="18">
        <v>54264</v>
      </c>
      <c r="K125" s="18">
        <v>173045</v>
      </c>
      <c r="L125" s="19">
        <v>1149.7558385830152</v>
      </c>
      <c r="M125" s="18">
        <v>11778.098598611845</v>
      </c>
      <c r="N125" s="18">
        <v>4410917.05</v>
      </c>
      <c r="O125" s="20">
        <v>25.49</v>
      </c>
      <c r="P125" s="18">
        <v>241916.90999999997</v>
      </c>
      <c r="Q125" s="20">
        <v>1.3979999999999999</v>
      </c>
      <c r="R125" s="11"/>
      <c r="U125" s="21">
        <v>345155</v>
      </c>
      <c r="V125" s="21">
        <v>1211</v>
      </c>
      <c r="W125" s="21">
        <v>6824858</v>
      </c>
      <c r="X125" s="22">
        <v>0.6433471337699701</v>
      </c>
      <c r="Y125" s="22">
        <v>61.244161416984795</v>
      </c>
    </row>
    <row r="126" spans="1:25" ht="15" customHeight="1" x14ac:dyDescent="0.25">
      <c r="A126" s="15">
        <v>54</v>
      </c>
      <c r="B126" s="16" t="s">
        <v>42</v>
      </c>
      <c r="C126" s="15">
        <v>2018</v>
      </c>
      <c r="D126" s="17">
        <v>154212695.36465555</v>
      </c>
      <c r="E126" s="18">
        <v>9380489.3326230925</v>
      </c>
      <c r="F126" s="18">
        <v>9327167.0871057175</v>
      </c>
      <c r="G126" s="17">
        <v>4480294.5623902706</v>
      </c>
      <c r="H126" s="18">
        <v>3770274.1187722986</v>
      </c>
      <c r="I126" s="18">
        <v>451320</v>
      </c>
      <c r="J126" s="18">
        <v>6336</v>
      </c>
      <c r="K126" s="18">
        <v>29904</v>
      </c>
      <c r="L126" s="19">
        <v>79.943472677133215</v>
      </c>
      <c r="M126" s="18">
        <v>732.32814870334857</v>
      </c>
      <c r="N126" s="18">
        <v>3228585.36</v>
      </c>
      <c r="O126" s="20">
        <v>107.965</v>
      </c>
      <c r="P126" s="18">
        <v>56518.559999999998</v>
      </c>
      <c r="Q126" s="20">
        <v>1.89</v>
      </c>
      <c r="R126" s="11"/>
      <c r="U126" s="21">
        <v>26327</v>
      </c>
      <c r="V126" s="21">
        <v>92</v>
      </c>
      <c r="W126" s="21">
        <v>200894</v>
      </c>
      <c r="X126" s="22">
        <v>0.2492728806829462</v>
      </c>
      <c r="Y126" s="22">
        <v>12.056527322866785</v>
      </c>
    </row>
    <row r="127" spans="1:25" ht="15" customHeight="1" x14ac:dyDescent="0.25">
      <c r="A127" s="15">
        <v>55</v>
      </c>
      <c r="B127" s="16" t="s">
        <v>21</v>
      </c>
      <c r="C127" s="15">
        <v>2018</v>
      </c>
      <c r="D127" s="17">
        <v>7454506761.5383825</v>
      </c>
      <c r="E127" s="18">
        <v>247624962.18653059</v>
      </c>
      <c r="F127" s="18">
        <v>191278406.95882773</v>
      </c>
      <c r="G127" s="17">
        <v>147834447.50812873</v>
      </c>
      <c r="H127" s="18">
        <v>228404330.96204919</v>
      </c>
      <c r="I127" s="18">
        <v>39144651</v>
      </c>
      <c r="J127" s="18">
        <v>2550043</v>
      </c>
      <c r="K127" s="18">
        <v>1801563</v>
      </c>
      <c r="L127" s="19">
        <v>9767.1250972196212</v>
      </c>
      <c r="M127" s="18">
        <v>63380.489452734779</v>
      </c>
      <c r="N127" s="18">
        <v>199973493</v>
      </c>
      <c r="O127" s="20">
        <v>111</v>
      </c>
      <c r="P127" s="18">
        <v>2486156.94</v>
      </c>
      <c r="Q127" s="20">
        <v>1.38</v>
      </c>
      <c r="R127" s="11"/>
      <c r="U127" s="21">
        <v>2383631</v>
      </c>
      <c r="V127" s="21">
        <v>10323</v>
      </c>
      <c r="W127" s="21">
        <v>44265756</v>
      </c>
      <c r="X127" s="22">
        <v>0.48950581160037637</v>
      </c>
      <c r="Y127" s="22">
        <v>555.87490278037944</v>
      </c>
    </row>
    <row r="128" spans="1:25" ht="15" customHeight="1" x14ac:dyDescent="0.25">
      <c r="A128" s="15">
        <v>56</v>
      </c>
      <c r="B128" s="16" t="s">
        <v>45</v>
      </c>
      <c r="C128" s="15">
        <v>2018</v>
      </c>
      <c r="D128" s="17">
        <v>17681299543.918144</v>
      </c>
      <c r="E128" s="18">
        <v>1054202916.0893908</v>
      </c>
      <c r="F128" s="18">
        <v>149855040.62979782</v>
      </c>
      <c r="G128" s="17">
        <v>273925610.38420069</v>
      </c>
      <c r="H128" s="18">
        <v>135750995.56086591</v>
      </c>
      <c r="I128" s="18">
        <v>110053141</v>
      </c>
      <c r="J128" s="18">
        <v>6399057</v>
      </c>
      <c r="K128" s="18">
        <v>4961329</v>
      </c>
      <c r="L128" s="19">
        <v>21408.166397875582</v>
      </c>
      <c r="M128" s="18">
        <v>175607.08005810183</v>
      </c>
      <c r="N128" s="18">
        <v>270838950.11000001</v>
      </c>
      <c r="O128" s="20">
        <v>54.59</v>
      </c>
      <c r="P128" s="18">
        <v>3522543.59</v>
      </c>
      <c r="Q128" s="20">
        <v>0.71</v>
      </c>
      <c r="R128" s="11"/>
      <c r="U128" s="21">
        <v>9857076</v>
      </c>
      <c r="V128" s="21">
        <v>23217</v>
      </c>
      <c r="W128" s="21">
        <v>126518953</v>
      </c>
      <c r="X128" s="22">
        <v>0.62207877218767615</v>
      </c>
      <c r="Y128" s="22">
        <v>1808.8336021244186</v>
      </c>
    </row>
    <row r="129" spans="1:25" ht="15" customHeight="1" x14ac:dyDescent="0.25">
      <c r="A129" s="15">
        <v>57</v>
      </c>
      <c r="B129" s="16" t="s">
        <v>47</v>
      </c>
      <c r="C129" s="15">
        <v>2018</v>
      </c>
      <c r="D129" s="17">
        <v>12333610886.217007</v>
      </c>
      <c r="E129" s="18">
        <v>675605519.77039659</v>
      </c>
      <c r="F129" s="18">
        <v>309279221.46629077</v>
      </c>
      <c r="G129" s="17">
        <v>276096690.62495822</v>
      </c>
      <c r="H129" s="18">
        <v>156530364.65288174</v>
      </c>
      <c r="I129" s="18">
        <v>85492162</v>
      </c>
      <c r="J129" s="18">
        <v>4114551</v>
      </c>
      <c r="K129" s="18">
        <v>2536685</v>
      </c>
      <c r="L129" s="19">
        <v>15129.320671675207</v>
      </c>
      <c r="M129" s="18">
        <v>114186.26481946849</v>
      </c>
      <c r="N129" s="18">
        <v>317592962</v>
      </c>
      <c r="O129" s="20">
        <v>125.2</v>
      </c>
      <c r="P129" s="18">
        <v>3754293.8</v>
      </c>
      <c r="Q129" s="20">
        <v>1.48</v>
      </c>
      <c r="R129" s="11"/>
      <c r="U129" s="21">
        <v>3667160</v>
      </c>
      <c r="V129" s="21">
        <v>15748</v>
      </c>
      <c r="W129" s="21">
        <v>93344699</v>
      </c>
      <c r="X129" s="22">
        <v>0.67664386316215552</v>
      </c>
      <c r="Y129" s="22">
        <v>618.67932832479323</v>
      </c>
    </row>
    <row r="130" spans="1:25" ht="15" customHeight="1" x14ac:dyDescent="0.25">
      <c r="A130" s="15">
        <v>59</v>
      </c>
      <c r="B130" s="16" t="s">
        <v>57</v>
      </c>
      <c r="C130" s="15">
        <v>2018</v>
      </c>
      <c r="D130" s="17">
        <v>296536310.70593345</v>
      </c>
      <c r="E130" s="18">
        <v>5795978.2955688639</v>
      </c>
      <c r="F130" s="18">
        <v>2522296.5938321482</v>
      </c>
      <c r="G130" s="17">
        <v>8124273.8019330362</v>
      </c>
      <c r="H130" s="18">
        <v>2277910.5530923684</v>
      </c>
      <c r="I130" s="18">
        <v>917100</v>
      </c>
      <c r="J130" s="18">
        <v>30099</v>
      </c>
      <c r="K130" s="18">
        <v>44145</v>
      </c>
      <c r="L130" s="19">
        <v>197.58047264173939</v>
      </c>
      <c r="M130" s="18">
        <v>4836.8184613350377</v>
      </c>
      <c r="N130" s="18">
        <v>6978000.1499999994</v>
      </c>
      <c r="O130" s="20">
        <v>158.07</v>
      </c>
      <c r="P130" s="18">
        <v>82551.150000000009</v>
      </c>
      <c r="Q130" s="20">
        <v>1.87</v>
      </c>
      <c r="R130" s="11"/>
      <c r="U130" s="21">
        <v>1017</v>
      </c>
      <c r="V130" s="21">
        <v>198</v>
      </c>
      <c r="W130" s="21">
        <v>479983</v>
      </c>
      <c r="X130" s="22">
        <v>0.27673020155896866</v>
      </c>
      <c r="Y130" s="22">
        <v>0.41952735826060505</v>
      </c>
    </row>
    <row r="131" spans="1:25" ht="15" customHeight="1" x14ac:dyDescent="0.25">
      <c r="A131" s="15">
        <v>61</v>
      </c>
      <c r="B131" s="16" t="s">
        <v>37</v>
      </c>
      <c r="C131" s="15">
        <v>2018</v>
      </c>
      <c r="D131" s="17">
        <v>1385141638.2593651</v>
      </c>
      <c r="E131" s="18">
        <v>66915909.544135645</v>
      </c>
      <c r="F131" s="18">
        <v>10267120.929400694</v>
      </c>
      <c r="G131" s="17">
        <v>39234267.78121803</v>
      </c>
      <c r="H131" s="18">
        <v>11660494.633942328</v>
      </c>
      <c r="I131" s="18">
        <v>4222266</v>
      </c>
      <c r="J131" s="18">
        <v>102287</v>
      </c>
      <c r="K131" s="18">
        <v>264811</v>
      </c>
      <c r="L131" s="19">
        <v>509.39708112461869</v>
      </c>
      <c r="M131" s="18">
        <v>16564.419315708994</v>
      </c>
      <c r="N131" s="18">
        <v>64918416.649999999</v>
      </c>
      <c r="O131" s="20">
        <v>245.15</v>
      </c>
      <c r="P131" s="18">
        <v>712341.59</v>
      </c>
      <c r="Q131" s="20">
        <v>2.69</v>
      </c>
      <c r="R131" s="11"/>
      <c r="U131" s="21">
        <v>1374862</v>
      </c>
      <c r="V131" s="21">
        <v>671</v>
      </c>
      <c r="W131" s="21">
        <v>5708637</v>
      </c>
      <c r="X131" s="22">
        <v>0.97119357736357514</v>
      </c>
      <c r="Y131" s="22">
        <v>161.60291887538128</v>
      </c>
    </row>
    <row r="132" spans="1:25" ht="15" customHeight="1" x14ac:dyDescent="0.25">
      <c r="A132" s="15">
        <v>62</v>
      </c>
      <c r="B132" s="16" t="s">
        <v>49</v>
      </c>
      <c r="C132" s="15">
        <v>2018</v>
      </c>
      <c r="D132" s="17">
        <v>1723610372.0030394</v>
      </c>
      <c r="E132" s="18">
        <v>111208129.59082572</v>
      </c>
      <c r="F132" s="18">
        <v>47820633.123033315</v>
      </c>
      <c r="G132" s="17">
        <v>45633030.656026565</v>
      </c>
      <c r="H132" s="18">
        <v>40564246.232109785</v>
      </c>
      <c r="I132" s="18">
        <v>11132383</v>
      </c>
      <c r="J132" s="18">
        <v>608069</v>
      </c>
      <c r="K132" s="18">
        <v>464683</v>
      </c>
      <c r="L132" s="19">
        <v>2049.1556627115915</v>
      </c>
      <c r="M132" s="18">
        <v>29778.31248766827</v>
      </c>
      <c r="N132" s="18">
        <v>57778684.219999999</v>
      </c>
      <c r="O132" s="20">
        <v>124.34</v>
      </c>
      <c r="P132" s="18">
        <v>1143120.18</v>
      </c>
      <c r="Q132" s="20">
        <v>2.46</v>
      </c>
      <c r="R132" s="11"/>
      <c r="U132" s="21">
        <v>4360461</v>
      </c>
      <c r="V132" s="21">
        <v>2809</v>
      </c>
      <c r="W132" s="21">
        <v>16119795</v>
      </c>
      <c r="X132" s="22">
        <v>0.65509407140453624</v>
      </c>
      <c r="Y132" s="22">
        <v>759.8443372884085</v>
      </c>
    </row>
    <row r="133" spans="1:25" ht="15" customHeight="1" x14ac:dyDescent="0.25">
      <c r="A133" s="15">
        <v>70</v>
      </c>
      <c r="B133" s="16" t="s">
        <v>74</v>
      </c>
      <c r="C133" s="15">
        <v>2018</v>
      </c>
      <c r="D133" s="17">
        <v>2477957861.7424836</v>
      </c>
      <c r="E133" s="18">
        <v>147732383.3869155</v>
      </c>
      <c r="F133" s="18">
        <v>70556392.700439855</v>
      </c>
      <c r="G133" s="17">
        <v>50918261.934860699</v>
      </c>
      <c r="H133" s="18">
        <v>80002465.320444405</v>
      </c>
      <c r="I133" s="18">
        <v>14586522</v>
      </c>
      <c r="J133" s="18">
        <v>1267436</v>
      </c>
      <c r="K133" s="18">
        <v>551455</v>
      </c>
      <c r="L133" s="19">
        <v>2873.0520954214471</v>
      </c>
      <c r="M133" s="18">
        <v>45206.675754394586</v>
      </c>
      <c r="N133" s="18">
        <v>67023840.700000003</v>
      </c>
      <c r="O133" s="20">
        <v>121.54</v>
      </c>
      <c r="P133" s="18">
        <v>590056.85</v>
      </c>
      <c r="Q133" s="20">
        <v>1.07</v>
      </c>
      <c r="R133" s="11"/>
      <c r="U133" s="21">
        <v>2863637</v>
      </c>
      <c r="V133" s="21">
        <v>3392</v>
      </c>
      <c r="W133" s="21">
        <v>18717595</v>
      </c>
      <c r="X133" s="22">
        <v>0.62992681544542095</v>
      </c>
      <c r="Y133" s="22">
        <v>518.94790457855288</v>
      </c>
    </row>
    <row r="134" spans="1:25" ht="15" customHeight="1" x14ac:dyDescent="0.25">
      <c r="A134" s="15">
        <v>73</v>
      </c>
      <c r="B134" s="16" t="s">
        <v>10</v>
      </c>
      <c r="C134" s="15">
        <v>2018</v>
      </c>
      <c r="D134" s="17">
        <v>2355783674.6203184</v>
      </c>
      <c r="E134" s="18">
        <v>123128576.57847688</v>
      </c>
      <c r="F134" s="18">
        <v>46791170.338326968</v>
      </c>
      <c r="G134" s="17">
        <v>78956187.925507888</v>
      </c>
      <c r="H134" s="18">
        <v>18920154.367091779</v>
      </c>
      <c r="I134" s="18">
        <v>18488640</v>
      </c>
      <c r="J134" s="18">
        <v>1848251</v>
      </c>
      <c r="K134" s="18">
        <v>595229</v>
      </c>
      <c r="L134" s="19">
        <v>2780.8238786074476</v>
      </c>
      <c r="M134" s="18">
        <v>34352.871540357344</v>
      </c>
      <c r="N134" s="18">
        <v>104581735.3</v>
      </c>
      <c r="O134" s="20">
        <v>175.7</v>
      </c>
      <c r="P134" s="18">
        <v>759512.20400000003</v>
      </c>
      <c r="Q134" s="20">
        <v>1.276</v>
      </c>
      <c r="R134" s="11"/>
      <c r="U134" s="21">
        <v>11614786</v>
      </c>
      <c r="V134" s="21">
        <v>4369</v>
      </c>
      <c r="W134" s="21">
        <v>31951746</v>
      </c>
      <c r="X134" s="22">
        <v>0.83484998604740124</v>
      </c>
      <c r="Y134" s="22">
        <v>1588.1761213925524</v>
      </c>
    </row>
    <row r="135" spans="1:25" ht="15" customHeight="1" x14ac:dyDescent="0.25">
      <c r="A135" s="15">
        <v>74</v>
      </c>
      <c r="B135" s="16" t="s">
        <v>51</v>
      </c>
      <c r="C135" s="15">
        <v>2018</v>
      </c>
      <c r="D135" s="17">
        <v>2907424528.0154734</v>
      </c>
      <c r="E135" s="18">
        <v>218003741.21161485</v>
      </c>
      <c r="F135" s="18">
        <v>24837644.153652355</v>
      </c>
      <c r="G135" s="17">
        <v>39925930.518828593</v>
      </c>
      <c r="H135" s="18">
        <v>31800257.199923631</v>
      </c>
      <c r="I135" s="18">
        <v>13850563</v>
      </c>
      <c r="J135" s="18">
        <v>471538</v>
      </c>
      <c r="K135" s="18">
        <v>498193</v>
      </c>
      <c r="L135" s="19">
        <v>2593.5733226545804</v>
      </c>
      <c r="M135" s="18">
        <v>18193.887359213299</v>
      </c>
      <c r="N135" s="18">
        <v>33607601.587000005</v>
      </c>
      <c r="O135" s="20">
        <v>67.459000000000003</v>
      </c>
      <c r="P135" s="18">
        <v>564950.86199999996</v>
      </c>
      <c r="Q135" s="20">
        <v>1.1339999999999999</v>
      </c>
      <c r="R135" s="11"/>
      <c r="U135" s="21">
        <v>1241382</v>
      </c>
      <c r="V135" s="21">
        <v>2818</v>
      </c>
      <c r="W135" s="21">
        <v>15587338</v>
      </c>
      <c r="X135" s="22">
        <v>0.63143239319313871</v>
      </c>
      <c r="Y135" s="22">
        <v>224.42667734541973</v>
      </c>
    </row>
    <row r="136" spans="1:25" ht="15" customHeight="1" x14ac:dyDescent="0.25">
      <c r="A136" s="15">
        <v>77</v>
      </c>
      <c r="B136" s="16" t="s">
        <v>88</v>
      </c>
      <c r="C136" s="15">
        <v>2018</v>
      </c>
      <c r="D136" s="17">
        <v>5981035428.8541613</v>
      </c>
      <c r="E136" s="18">
        <v>226252617.76134139</v>
      </c>
      <c r="F136" s="18">
        <v>166328053.03353187</v>
      </c>
      <c r="G136" s="17">
        <v>252656224.27948526</v>
      </c>
      <c r="H136" s="18">
        <v>56366457.328437269</v>
      </c>
      <c r="I136" s="18">
        <v>21084909</v>
      </c>
      <c r="J136" s="18">
        <v>843368</v>
      </c>
      <c r="K136" s="18">
        <v>1131190</v>
      </c>
      <c r="L136" s="19">
        <v>5895.8597518113693</v>
      </c>
      <c r="M136" s="18">
        <v>37471.83888392205</v>
      </c>
      <c r="N136" s="18">
        <v>182791254.48000002</v>
      </c>
      <c r="O136" s="20">
        <v>161.59200000000001</v>
      </c>
      <c r="P136" s="18">
        <v>2456944.6800000002</v>
      </c>
      <c r="Q136" s="20">
        <v>2.1720000000000002</v>
      </c>
      <c r="R136" s="11"/>
      <c r="U136" s="21">
        <v>158227</v>
      </c>
      <c r="V136" s="21">
        <v>5977</v>
      </c>
      <c r="W136" s="21">
        <v>11655409</v>
      </c>
      <c r="X136" s="22">
        <v>0.22260768638991324</v>
      </c>
      <c r="Y136" s="22">
        <v>81.140248188630707</v>
      </c>
    </row>
    <row r="137" spans="1:25" ht="15" customHeight="1" x14ac:dyDescent="0.25">
      <c r="A137" s="15">
        <v>81</v>
      </c>
      <c r="B137" s="16" t="s">
        <v>52</v>
      </c>
      <c r="C137" s="15">
        <v>2018</v>
      </c>
      <c r="D137" s="17">
        <v>985109643.99271965</v>
      </c>
      <c r="E137" s="18">
        <v>31047699.498874996</v>
      </c>
      <c r="F137" s="18">
        <v>9897597.2138343919</v>
      </c>
      <c r="G137" s="17">
        <v>42785383.980181165</v>
      </c>
      <c r="H137" s="18">
        <v>8427584.8886701688</v>
      </c>
      <c r="I137" s="18">
        <v>5847628</v>
      </c>
      <c r="J137" s="18">
        <v>395604</v>
      </c>
      <c r="K137" s="18">
        <v>166627</v>
      </c>
      <c r="L137" s="19">
        <v>1249.1763064636132</v>
      </c>
      <c r="M137" s="18">
        <v>16105.132438662169</v>
      </c>
      <c r="N137" s="18">
        <v>80680793.399999991</v>
      </c>
      <c r="O137" s="20">
        <v>484.2</v>
      </c>
      <c r="P137" s="18">
        <v>425565.35799999995</v>
      </c>
      <c r="Q137" s="20">
        <v>2.5539999999999998</v>
      </c>
      <c r="R137" s="11"/>
      <c r="U137" s="21">
        <v>983701</v>
      </c>
      <c r="V137" s="21">
        <v>1446</v>
      </c>
      <c r="W137" s="21">
        <v>7226933</v>
      </c>
      <c r="X137" s="22">
        <v>0.57053412973594297</v>
      </c>
      <c r="Y137" s="22">
        <v>196.82369353638674</v>
      </c>
    </row>
    <row r="138" spans="1:25" ht="15" customHeight="1" x14ac:dyDescent="0.25">
      <c r="A138" s="15">
        <v>82</v>
      </c>
      <c r="B138" s="16" t="s">
        <v>53</v>
      </c>
      <c r="C138" s="15">
        <v>2018</v>
      </c>
      <c r="D138" s="17">
        <v>2862537949.9737887</v>
      </c>
      <c r="E138" s="18">
        <v>120106546.40832916</v>
      </c>
      <c r="F138" s="18">
        <v>61144338.478650339</v>
      </c>
      <c r="G138" s="17">
        <v>58807495.514382884</v>
      </c>
      <c r="H138" s="18">
        <v>41860871.300301492</v>
      </c>
      <c r="I138" s="18">
        <v>19124695</v>
      </c>
      <c r="J138" s="18">
        <v>1356230</v>
      </c>
      <c r="K138" s="18">
        <v>552947</v>
      </c>
      <c r="L138" s="19">
        <v>4276.2263948321233</v>
      </c>
      <c r="M138" s="18">
        <v>24947.482927666912</v>
      </c>
      <c r="N138" s="18">
        <v>55372112.579999998</v>
      </c>
      <c r="O138" s="20">
        <v>100.14</v>
      </c>
      <c r="P138" s="18">
        <v>739290.13899999997</v>
      </c>
      <c r="Q138" s="20">
        <v>1.337</v>
      </c>
      <c r="R138" s="11"/>
      <c r="U138" s="21">
        <v>2463012</v>
      </c>
      <c r="V138" s="21">
        <v>4790</v>
      </c>
      <c r="W138" s="21">
        <v>22963086</v>
      </c>
      <c r="X138" s="22">
        <v>0.54725612720565098</v>
      </c>
      <c r="Y138" s="22">
        <v>513.77360516787689</v>
      </c>
    </row>
    <row r="139" spans="1:25" ht="15" customHeight="1" x14ac:dyDescent="0.25">
      <c r="A139" s="15">
        <v>83</v>
      </c>
      <c r="B139" s="16" t="s">
        <v>55</v>
      </c>
      <c r="C139" s="15">
        <v>2018</v>
      </c>
      <c r="D139" s="17">
        <v>193713517.785166</v>
      </c>
      <c r="E139" s="18">
        <v>8631717.2078994289</v>
      </c>
      <c r="F139" s="18">
        <v>1890402.072978785</v>
      </c>
      <c r="G139" s="17">
        <v>6278884.1574993059</v>
      </c>
      <c r="H139" s="18">
        <v>1733340.1219400524</v>
      </c>
      <c r="I139" s="18">
        <v>2053098</v>
      </c>
      <c r="J139" s="18">
        <v>55378</v>
      </c>
      <c r="K139" s="18">
        <v>48032</v>
      </c>
      <c r="L139" s="19">
        <v>484</v>
      </c>
      <c r="M139" s="18">
        <v>1984.8662405146993</v>
      </c>
      <c r="N139" s="18">
        <v>14558499.200000001</v>
      </c>
      <c r="O139" s="20">
        <v>303.10000000000002</v>
      </c>
      <c r="P139" s="18">
        <v>120704.416</v>
      </c>
      <c r="Q139" s="20">
        <v>2.5129999999999999</v>
      </c>
      <c r="R139" s="11"/>
      <c r="U139" s="21">
        <v>0</v>
      </c>
      <c r="V139" s="21">
        <v>484</v>
      </c>
      <c r="W139" s="21">
        <v>2108476</v>
      </c>
      <c r="X139" s="22">
        <v>0.49730084154119025</v>
      </c>
      <c r="Y139" s="22">
        <v>0</v>
      </c>
    </row>
    <row r="140" spans="1:25" ht="15" customHeight="1" x14ac:dyDescent="0.25">
      <c r="A140" s="15">
        <v>88</v>
      </c>
      <c r="B140" s="16" t="s">
        <v>59</v>
      </c>
      <c r="C140" s="15">
        <v>2018</v>
      </c>
      <c r="D140" s="17">
        <v>1625502824.8104711</v>
      </c>
      <c r="E140" s="18">
        <v>61277458.939407147</v>
      </c>
      <c r="F140" s="18">
        <v>36060480.681688264</v>
      </c>
      <c r="G140" s="17">
        <v>48368189.56076926</v>
      </c>
      <c r="H140" s="18">
        <v>31926513.796543088</v>
      </c>
      <c r="I140" s="18">
        <v>12063888</v>
      </c>
      <c r="J140" s="18">
        <v>540646</v>
      </c>
      <c r="K140" s="18">
        <v>411724</v>
      </c>
      <c r="L140" s="19">
        <v>2292.6577354870642</v>
      </c>
      <c r="M140" s="18">
        <v>25428.143092473936</v>
      </c>
      <c r="N140" s="18">
        <v>35292981.280000001</v>
      </c>
      <c r="O140" s="20">
        <v>85.72</v>
      </c>
      <c r="P140" s="18">
        <v>610174.96799999999</v>
      </c>
      <c r="Q140" s="20">
        <v>1.482</v>
      </c>
      <c r="R140" s="11"/>
      <c r="U140" s="21">
        <v>1792146</v>
      </c>
      <c r="V140" s="21">
        <v>2618</v>
      </c>
      <c r="W140" s="21">
        <v>14421238</v>
      </c>
      <c r="X140" s="22">
        <v>0.6288235468533615</v>
      </c>
      <c r="Y140" s="22">
        <v>325.34226451293569</v>
      </c>
    </row>
    <row r="141" spans="1:25" ht="15" customHeight="1" x14ac:dyDescent="0.25">
      <c r="A141" s="15">
        <v>93</v>
      </c>
      <c r="B141" s="16" t="s">
        <v>4</v>
      </c>
      <c r="C141" s="15">
        <v>2018</v>
      </c>
      <c r="D141" s="17">
        <v>4930961170.8324347</v>
      </c>
      <c r="E141" s="18">
        <v>202539962.11154386</v>
      </c>
      <c r="F141" s="18">
        <v>357319967.42583358</v>
      </c>
      <c r="G141" s="17">
        <v>153321446.06108394</v>
      </c>
      <c r="H141" s="18">
        <v>141749780.29747069</v>
      </c>
      <c r="I141" s="18">
        <v>6490442</v>
      </c>
      <c r="J141" s="18">
        <v>414191</v>
      </c>
      <c r="K141" s="18">
        <v>746881</v>
      </c>
      <c r="L141" s="19">
        <v>4667.9865642607028</v>
      </c>
      <c r="M141" s="18">
        <v>113524.02130056339</v>
      </c>
      <c r="N141" s="18">
        <v>91371927.777999997</v>
      </c>
      <c r="O141" s="20">
        <v>122.33799999999999</v>
      </c>
      <c r="P141" s="18">
        <v>1089699.379</v>
      </c>
      <c r="Q141" s="20">
        <v>1.4590000000000001</v>
      </c>
      <c r="R141" s="11"/>
      <c r="U141" s="21">
        <v>2992</v>
      </c>
      <c r="V141" s="21">
        <v>4670</v>
      </c>
      <c r="W141" s="21">
        <v>6939700</v>
      </c>
      <c r="X141" s="22">
        <v>0.16963665874668779</v>
      </c>
      <c r="Y141" s="22">
        <v>2.0134357392970879</v>
      </c>
    </row>
    <row r="142" spans="1:25" ht="15" customHeight="1" x14ac:dyDescent="0.25">
      <c r="A142" s="15">
        <v>95</v>
      </c>
      <c r="B142" s="16" t="s">
        <v>30</v>
      </c>
      <c r="C142" s="15">
        <v>2018</v>
      </c>
      <c r="D142" s="17">
        <v>473007932.84796894</v>
      </c>
      <c r="E142" s="18">
        <v>27599636.97649765</v>
      </c>
      <c r="F142" s="18">
        <v>6353052.9794851784</v>
      </c>
      <c r="G142" s="17">
        <v>14986717.391132249</v>
      </c>
      <c r="H142" s="18">
        <v>6326192.892975728</v>
      </c>
      <c r="I142" s="18">
        <v>3354401</v>
      </c>
      <c r="J142" s="18">
        <v>293828</v>
      </c>
      <c r="K142" s="18">
        <v>143022</v>
      </c>
      <c r="L142" s="19">
        <v>564.88151517390895</v>
      </c>
      <c r="M142" s="18">
        <v>7716.5279163479117</v>
      </c>
      <c r="N142" s="18">
        <v>20881212</v>
      </c>
      <c r="O142" s="20">
        <v>146</v>
      </c>
      <c r="P142" s="18">
        <v>165905.51999999999</v>
      </c>
      <c r="Q142" s="20">
        <v>1.1599999999999999</v>
      </c>
      <c r="R142" s="11"/>
      <c r="U142" s="21">
        <v>45974</v>
      </c>
      <c r="V142" s="21">
        <v>572</v>
      </c>
      <c r="W142" s="21">
        <v>3694203</v>
      </c>
      <c r="X142" s="22">
        <v>0.7372599147427914</v>
      </c>
      <c r="Y142" s="22">
        <v>7.1184848260910405</v>
      </c>
    </row>
    <row r="143" spans="1:25" ht="15" customHeight="1" x14ac:dyDescent="0.25">
      <c r="A143" s="15">
        <v>96</v>
      </c>
      <c r="B143" s="16" t="s">
        <v>84</v>
      </c>
      <c r="C143" s="15">
        <v>2018</v>
      </c>
      <c r="D143" s="17">
        <v>2934779290.954361</v>
      </c>
      <c r="E143" s="18">
        <v>143687569.7742542</v>
      </c>
      <c r="F143" s="18">
        <v>64084928.845584333</v>
      </c>
      <c r="G143" s="17">
        <v>111283356.45204778</v>
      </c>
      <c r="H143" s="18">
        <v>43965104.402768821</v>
      </c>
      <c r="I143" s="18">
        <v>14424630</v>
      </c>
      <c r="J143" s="18">
        <v>445932</v>
      </c>
      <c r="K143" s="18">
        <v>569982</v>
      </c>
      <c r="L143" s="19">
        <v>3025.7568963793146</v>
      </c>
      <c r="M143" s="18">
        <v>28456.647608697353</v>
      </c>
      <c r="N143" s="18">
        <v>92035563.522</v>
      </c>
      <c r="O143" s="20">
        <v>161.471</v>
      </c>
      <c r="P143" s="18">
        <v>1142243.9280000001</v>
      </c>
      <c r="Q143" s="20">
        <v>2.004</v>
      </c>
      <c r="R143" s="11"/>
      <c r="U143" s="21">
        <v>425</v>
      </c>
      <c r="V143" s="21">
        <v>3026</v>
      </c>
      <c r="W143" s="21">
        <v>5290131</v>
      </c>
      <c r="X143" s="22">
        <v>0.19956914503526516</v>
      </c>
      <c r="Y143" s="22">
        <v>0.24310362068538566</v>
      </c>
    </row>
    <row r="144" spans="1:25" ht="15" customHeight="1" x14ac:dyDescent="0.25">
      <c r="A144" s="15">
        <v>98</v>
      </c>
      <c r="B144" s="16" t="s">
        <v>187</v>
      </c>
      <c r="C144" s="15">
        <v>2018</v>
      </c>
      <c r="D144" s="17">
        <v>917982050.96220028</v>
      </c>
      <c r="E144" s="18">
        <v>94196860.875529394</v>
      </c>
      <c r="F144" s="18">
        <v>21839561.605345987</v>
      </c>
      <c r="G144" s="17">
        <v>22602061.666266214</v>
      </c>
      <c r="H144" s="18">
        <v>15786312.737284921</v>
      </c>
      <c r="I144" s="18">
        <v>9027899</v>
      </c>
      <c r="J144" s="18">
        <v>500856</v>
      </c>
      <c r="K144" s="18">
        <v>146758</v>
      </c>
      <c r="L144" s="19">
        <v>1003.9552888814649</v>
      </c>
      <c r="M144" s="18">
        <v>10244.81801183047</v>
      </c>
      <c r="N144" s="18">
        <v>19665572</v>
      </c>
      <c r="O144" s="20">
        <v>134</v>
      </c>
      <c r="P144" s="18">
        <v>218669.42</v>
      </c>
      <c r="Q144" s="20">
        <v>1.49</v>
      </c>
      <c r="R144" s="11"/>
      <c r="U144" s="21">
        <v>5563354</v>
      </c>
      <c r="V144" s="21">
        <v>1589</v>
      </c>
      <c r="W144" s="21">
        <v>15110246</v>
      </c>
      <c r="X144" s="22">
        <v>1.0855342523226175</v>
      </c>
      <c r="Y144" s="22">
        <v>585.04471111853513</v>
      </c>
    </row>
    <row r="145" spans="1:25" ht="15" customHeight="1" x14ac:dyDescent="0.25">
      <c r="A145" s="15">
        <v>100</v>
      </c>
      <c r="B145" s="16" t="s">
        <v>43</v>
      </c>
      <c r="C145" s="15">
        <v>2018</v>
      </c>
      <c r="D145" s="17">
        <v>2763180400.7783389</v>
      </c>
      <c r="E145" s="18">
        <v>19936446.876725156</v>
      </c>
      <c r="F145" s="18">
        <v>38646469.861105211</v>
      </c>
      <c r="G145" s="17">
        <v>54889313.513241075</v>
      </c>
      <c r="H145" s="18">
        <v>45587642.643110774</v>
      </c>
      <c r="I145" s="18">
        <v>13690520</v>
      </c>
      <c r="J145" s="18">
        <v>672733</v>
      </c>
      <c r="K145" s="18">
        <v>450060</v>
      </c>
      <c r="L145" s="19">
        <v>2716.6838127858628</v>
      </c>
      <c r="M145" s="18">
        <v>16727.716222070998</v>
      </c>
      <c r="N145" s="18">
        <v>114405252</v>
      </c>
      <c r="O145" s="20">
        <v>254.2</v>
      </c>
      <c r="P145" s="18">
        <v>813258.41999999993</v>
      </c>
      <c r="Q145" s="20">
        <v>1.8069999999999999</v>
      </c>
      <c r="R145" s="11"/>
      <c r="U145" s="21">
        <v>1060167</v>
      </c>
      <c r="V145" s="21">
        <v>2917</v>
      </c>
      <c r="W145" s="21">
        <v>15438129</v>
      </c>
      <c r="X145" s="22">
        <v>0.60416300759365271</v>
      </c>
      <c r="Y145" s="22">
        <v>200.31618721413716</v>
      </c>
    </row>
    <row r="146" spans="1:25" ht="15" customHeight="1" x14ac:dyDescent="0.25">
      <c r="A146" s="15">
        <v>101</v>
      </c>
      <c r="B146" s="16" t="s">
        <v>101</v>
      </c>
      <c r="C146" s="15">
        <v>2018</v>
      </c>
      <c r="D146" s="17">
        <v>2501215313.1743031</v>
      </c>
      <c r="E146" s="18">
        <v>119973006.19157955</v>
      </c>
      <c r="F146" s="18">
        <v>25826386.209864177</v>
      </c>
      <c r="G146" s="17">
        <v>63946595.773015045</v>
      </c>
      <c r="H146" s="18">
        <v>21234831.074155025</v>
      </c>
      <c r="I146" s="18">
        <v>12292728</v>
      </c>
      <c r="J146" s="18">
        <v>486229</v>
      </c>
      <c r="K146" s="18">
        <v>391875</v>
      </c>
      <c r="L146" s="19">
        <v>1524.0885005492232</v>
      </c>
      <c r="M146" s="18">
        <v>45337.244043233513</v>
      </c>
      <c r="N146" s="18">
        <v>165887349.375</v>
      </c>
      <c r="O146" s="20">
        <v>423.31700000000001</v>
      </c>
      <c r="P146" s="18">
        <v>980079.375</v>
      </c>
      <c r="Q146" s="20">
        <v>2.5009999999999999</v>
      </c>
      <c r="R146" s="11"/>
      <c r="U146" s="21">
        <v>4745195</v>
      </c>
      <c r="V146" s="21">
        <v>2090</v>
      </c>
      <c r="W146" s="21">
        <v>17524750</v>
      </c>
      <c r="X146" s="22">
        <v>0.95719724279565666</v>
      </c>
      <c r="Y146" s="22">
        <v>565.91149945077677</v>
      </c>
    </row>
    <row r="147" spans="1:25" ht="15" customHeight="1" x14ac:dyDescent="0.25">
      <c r="A147" s="15">
        <v>105</v>
      </c>
      <c r="B147" s="16" t="s">
        <v>61</v>
      </c>
      <c r="C147" s="15">
        <v>2018</v>
      </c>
      <c r="D147" s="17">
        <v>37876647.475071296</v>
      </c>
      <c r="E147" s="18">
        <v>2459370.0421491843</v>
      </c>
      <c r="F147" s="18">
        <v>876148.28367101296</v>
      </c>
      <c r="G147" s="17">
        <v>1598487.5547067847</v>
      </c>
      <c r="H147" s="18">
        <v>2008078.1816972068</v>
      </c>
      <c r="I147" s="18">
        <v>98781</v>
      </c>
      <c r="J147" s="18">
        <v>6846</v>
      </c>
      <c r="K147" s="18">
        <v>5320</v>
      </c>
      <c r="L147" s="19">
        <v>25.121524211215242</v>
      </c>
      <c r="M147" s="18">
        <v>374.25106929906224</v>
      </c>
      <c r="N147" s="18">
        <v>0</v>
      </c>
      <c r="O147" s="20">
        <v>0</v>
      </c>
      <c r="P147" s="18">
        <v>15800.400000000001</v>
      </c>
      <c r="Q147" s="20">
        <v>2.97</v>
      </c>
      <c r="R147" s="11"/>
      <c r="U147" s="21">
        <v>3717</v>
      </c>
      <c r="V147" s="21">
        <v>26</v>
      </c>
      <c r="W147" s="21">
        <v>110011</v>
      </c>
      <c r="X147" s="22">
        <v>0.48301282051282052</v>
      </c>
      <c r="Y147" s="22">
        <v>0.87847578878475796</v>
      </c>
    </row>
    <row r="148" spans="1:25" ht="15" customHeight="1" x14ac:dyDescent="0.25">
      <c r="A148" s="15">
        <v>107</v>
      </c>
      <c r="B148" s="16" t="s">
        <v>64</v>
      </c>
      <c r="C148" s="15">
        <v>2018</v>
      </c>
      <c r="D148" s="17">
        <v>2270107821.1558032</v>
      </c>
      <c r="E148" s="18">
        <v>82671231.250905171</v>
      </c>
      <c r="F148" s="18">
        <v>132763970.88513336</v>
      </c>
      <c r="G148" s="17">
        <v>44912088.234981067</v>
      </c>
      <c r="H148" s="18">
        <v>88903083.607061058</v>
      </c>
      <c r="I148" s="18">
        <v>4034872</v>
      </c>
      <c r="J148" s="18">
        <v>288180</v>
      </c>
      <c r="K148" s="18">
        <v>431913</v>
      </c>
      <c r="L148" s="19">
        <v>1845</v>
      </c>
      <c r="M148" s="18">
        <v>25211.400622318783</v>
      </c>
      <c r="N148" s="18">
        <v>28121855.43</v>
      </c>
      <c r="O148" s="20">
        <v>65.11</v>
      </c>
      <c r="P148" s="18">
        <v>678103.41</v>
      </c>
      <c r="Q148" s="20">
        <v>1.57</v>
      </c>
      <c r="R148" s="11"/>
      <c r="U148" s="21">
        <v>0</v>
      </c>
      <c r="V148" s="21">
        <v>1845</v>
      </c>
      <c r="W148" s="21">
        <v>4335003</v>
      </c>
      <c r="X148" s="22">
        <v>0.26821862122730816</v>
      </c>
      <c r="Y148" s="22">
        <v>0</v>
      </c>
    </row>
    <row r="149" spans="1:25" ht="15" customHeight="1" x14ac:dyDescent="0.25">
      <c r="A149" s="15">
        <v>108</v>
      </c>
      <c r="B149" s="16" t="s">
        <v>63</v>
      </c>
      <c r="C149" s="15">
        <v>2018</v>
      </c>
      <c r="D149" s="17">
        <v>3414801991.8180594</v>
      </c>
      <c r="E149" s="18">
        <v>208816511.82392019</v>
      </c>
      <c r="F149" s="18">
        <v>75924080.710634187</v>
      </c>
      <c r="G149" s="17">
        <v>22268009.378178034</v>
      </c>
      <c r="H149" s="18">
        <v>44692971.72685241</v>
      </c>
      <c r="I149" s="18">
        <v>20495914</v>
      </c>
      <c r="J149" s="18">
        <v>945463</v>
      </c>
      <c r="K149" s="18">
        <v>934562</v>
      </c>
      <c r="L149" s="19">
        <v>5468.8157383727985</v>
      </c>
      <c r="M149" s="18">
        <v>35811.813449226887</v>
      </c>
      <c r="N149" s="18">
        <v>43410404.900000006</v>
      </c>
      <c r="O149" s="20">
        <v>46.45</v>
      </c>
      <c r="P149" s="18">
        <v>644847.77999999991</v>
      </c>
      <c r="Q149" s="20">
        <v>0.69</v>
      </c>
      <c r="R149" s="11"/>
      <c r="U149" s="21">
        <v>1911700</v>
      </c>
      <c r="V149" s="21">
        <v>5956</v>
      </c>
      <c r="W149" s="21">
        <v>23371209</v>
      </c>
      <c r="X149" s="22">
        <v>0.44794261801153662</v>
      </c>
      <c r="Y149" s="22">
        <v>487.18426162720124</v>
      </c>
    </row>
    <row r="150" spans="1:25" ht="15" customHeight="1" x14ac:dyDescent="0.25">
      <c r="A150" s="15">
        <v>114</v>
      </c>
      <c r="B150" s="16" t="s">
        <v>36</v>
      </c>
      <c r="C150" s="15">
        <v>2018</v>
      </c>
      <c r="D150" s="17">
        <v>761136133.16986668</v>
      </c>
      <c r="E150" s="18">
        <v>47031624.259479113</v>
      </c>
      <c r="F150" s="18">
        <v>24225414.002429917</v>
      </c>
      <c r="G150" s="17">
        <v>20373768.557316326</v>
      </c>
      <c r="H150" s="18">
        <v>29170326.624219276</v>
      </c>
      <c r="I150" s="18">
        <v>5916322</v>
      </c>
      <c r="J150" s="18">
        <v>114442</v>
      </c>
      <c r="K150" s="18">
        <v>202634</v>
      </c>
      <c r="L150" s="19">
        <v>947.92524682933038</v>
      </c>
      <c r="M150" s="18">
        <v>2318.1437068272789</v>
      </c>
      <c r="N150" s="18">
        <v>29787198</v>
      </c>
      <c r="O150" s="20">
        <v>147</v>
      </c>
      <c r="P150" s="18">
        <v>366970.174</v>
      </c>
      <c r="Q150" s="20">
        <v>1.8109999999999999</v>
      </c>
      <c r="R150" s="11"/>
      <c r="U150" s="21">
        <v>1483715</v>
      </c>
      <c r="V150" s="21">
        <v>1181</v>
      </c>
      <c r="W150" s="21">
        <v>7518049</v>
      </c>
      <c r="X150" s="22">
        <v>0.72669328678196254</v>
      </c>
      <c r="Y150" s="22">
        <v>233.07475317066965</v>
      </c>
    </row>
    <row r="151" spans="1:25" ht="15" customHeight="1" x14ac:dyDescent="0.25">
      <c r="A151" s="15">
        <v>115</v>
      </c>
      <c r="B151" s="16" t="s">
        <v>65</v>
      </c>
      <c r="C151" s="15">
        <v>2018</v>
      </c>
      <c r="D151" s="17">
        <v>3764879470.2633061</v>
      </c>
      <c r="E151" s="18">
        <v>176120692.93940705</v>
      </c>
      <c r="F151" s="18">
        <v>165731986.09641388</v>
      </c>
      <c r="G151" s="17">
        <v>209982204.6495809</v>
      </c>
      <c r="H151" s="18">
        <v>116625395.55386168</v>
      </c>
      <c r="I151" s="18">
        <v>15716582</v>
      </c>
      <c r="J151" s="18">
        <v>1356139</v>
      </c>
      <c r="K151" s="18">
        <v>898695</v>
      </c>
      <c r="L151" s="19">
        <v>2682.7796528911099</v>
      </c>
      <c r="M151" s="18">
        <v>46495.923378028463</v>
      </c>
      <c r="N151" s="18">
        <v>139657203</v>
      </c>
      <c r="O151" s="20">
        <v>155.4</v>
      </c>
      <c r="P151" s="18">
        <v>2058011.55</v>
      </c>
      <c r="Q151" s="20">
        <v>2.29</v>
      </c>
      <c r="R151" s="11"/>
      <c r="U151" s="21">
        <v>2411817</v>
      </c>
      <c r="V151" s="21">
        <v>3061</v>
      </c>
      <c r="W151" s="21">
        <v>19519235</v>
      </c>
      <c r="X151" s="22">
        <v>0.72793961892060821</v>
      </c>
      <c r="Y151" s="22">
        <v>378.22034710889028</v>
      </c>
    </row>
    <row r="152" spans="1:25" ht="15" customHeight="1" x14ac:dyDescent="0.25">
      <c r="A152" s="15">
        <v>117</v>
      </c>
      <c r="B152" s="16" t="s">
        <v>38</v>
      </c>
      <c r="C152" s="15">
        <v>2018</v>
      </c>
      <c r="D152" s="17">
        <v>7922645771.5890169</v>
      </c>
      <c r="E152" s="18">
        <v>257066899.18455797</v>
      </c>
      <c r="F152" s="18">
        <v>325369463.05692768</v>
      </c>
      <c r="G152" s="17">
        <v>308653012.52117968</v>
      </c>
      <c r="H152" s="18">
        <v>289905159.45927334</v>
      </c>
      <c r="I152" s="18">
        <v>14267670</v>
      </c>
      <c r="J152" s="18">
        <v>526223</v>
      </c>
      <c r="K152" s="18">
        <v>1378105</v>
      </c>
      <c r="L152" s="19">
        <v>6607.2275129111404</v>
      </c>
      <c r="M152" s="18">
        <v>114322.21321114905</v>
      </c>
      <c r="N152" s="18">
        <v>202635181.09499997</v>
      </c>
      <c r="O152" s="20">
        <v>147.03899999999999</v>
      </c>
      <c r="P152" s="18">
        <v>2107122.5449999999</v>
      </c>
      <c r="Q152" s="20">
        <v>1.5289999999999999</v>
      </c>
      <c r="R152" s="11"/>
      <c r="U152" s="21">
        <v>6215</v>
      </c>
      <c r="V152" s="21">
        <v>6610</v>
      </c>
      <c r="W152" s="21">
        <v>14817436</v>
      </c>
      <c r="X152" s="22">
        <v>0.2558983551972589</v>
      </c>
      <c r="Y152" s="22">
        <v>2.7724870888593678</v>
      </c>
    </row>
    <row r="153" spans="1:25" ht="15" customHeight="1" x14ac:dyDescent="0.25">
      <c r="A153" s="15">
        <v>119</v>
      </c>
      <c r="B153" s="16" t="s">
        <v>67</v>
      </c>
      <c r="C153" s="15">
        <v>2018</v>
      </c>
      <c r="D153" s="17">
        <v>3047308130.3639693</v>
      </c>
      <c r="E153" s="18">
        <v>127370500.60488327</v>
      </c>
      <c r="F153" s="18">
        <v>20102787.735323809</v>
      </c>
      <c r="G153" s="17">
        <v>56046693.71024666</v>
      </c>
      <c r="H153" s="18">
        <v>46444923.720145203</v>
      </c>
      <c r="I153" s="18">
        <v>16333672</v>
      </c>
      <c r="J153" s="18">
        <v>538502</v>
      </c>
      <c r="K153" s="18">
        <v>469917</v>
      </c>
      <c r="L153" s="19">
        <v>3146.6888258294466</v>
      </c>
      <c r="M153" s="18">
        <v>21242.609326928861</v>
      </c>
      <c r="N153" s="18">
        <v>0</v>
      </c>
      <c r="O153" s="20">
        <v>0</v>
      </c>
      <c r="P153" s="18">
        <v>0</v>
      </c>
      <c r="Q153" s="20">
        <v>0</v>
      </c>
      <c r="R153" s="11"/>
      <c r="U153" s="21">
        <v>114268</v>
      </c>
      <c r="V153" s="21">
        <v>3168</v>
      </c>
      <c r="W153" s="21">
        <v>16986442</v>
      </c>
      <c r="X153" s="22">
        <v>0.61208697995941153</v>
      </c>
      <c r="Y153" s="22">
        <v>21.311174170553198</v>
      </c>
    </row>
    <row r="154" spans="1:25" ht="15" customHeight="1" x14ac:dyDescent="0.25">
      <c r="A154" s="15">
        <v>120</v>
      </c>
      <c r="B154" s="16" t="s">
        <v>69</v>
      </c>
      <c r="C154" s="15">
        <v>2018</v>
      </c>
      <c r="D154" s="17">
        <v>5752249351.0538349</v>
      </c>
      <c r="E154" s="18">
        <v>160534176.73188442</v>
      </c>
      <c r="F154" s="18">
        <v>162250228.64596036</v>
      </c>
      <c r="G154" s="17">
        <v>133921188.03352579</v>
      </c>
      <c r="H154" s="18">
        <v>71087848.354083478</v>
      </c>
      <c r="I154" s="18">
        <v>34908071</v>
      </c>
      <c r="J154" s="18">
        <v>1087680</v>
      </c>
      <c r="K154" s="18">
        <v>1478542</v>
      </c>
      <c r="L154" s="19">
        <v>6445.4892357544313</v>
      </c>
      <c r="M154" s="18">
        <v>127198.10971517157</v>
      </c>
      <c r="N154" s="18">
        <v>140491060.84</v>
      </c>
      <c r="O154" s="20">
        <v>95.02</v>
      </c>
      <c r="P154" s="18">
        <v>1404614.9</v>
      </c>
      <c r="Q154" s="20">
        <v>0.95</v>
      </c>
      <c r="R154" s="11"/>
      <c r="U154" s="21">
        <v>7656805</v>
      </c>
      <c r="V154" s="21">
        <v>7609</v>
      </c>
      <c r="W154" s="21">
        <v>50073133</v>
      </c>
      <c r="X154" s="22">
        <v>0.75123026324870035</v>
      </c>
      <c r="Y154" s="22">
        <v>1163.5107642455685</v>
      </c>
    </row>
    <row r="155" spans="1:25" ht="15" customHeight="1" x14ac:dyDescent="0.25">
      <c r="A155" s="15">
        <v>121</v>
      </c>
      <c r="B155" s="16" t="s">
        <v>95</v>
      </c>
      <c r="C155" s="15">
        <v>2018</v>
      </c>
      <c r="D155" s="17">
        <v>1789942728.6587694</v>
      </c>
      <c r="E155" s="18">
        <v>56776434.005761176</v>
      </c>
      <c r="F155" s="18">
        <v>22115614.252627097</v>
      </c>
      <c r="G155" s="17">
        <v>35497145.058590837</v>
      </c>
      <c r="H155" s="18">
        <v>17420690.225960799</v>
      </c>
      <c r="I155" s="18">
        <v>6987962</v>
      </c>
      <c r="J155" s="18">
        <v>560728</v>
      </c>
      <c r="K155" s="18">
        <v>259379</v>
      </c>
      <c r="L155" s="19">
        <v>1335</v>
      </c>
      <c r="M155" s="18">
        <v>41395.036099115656</v>
      </c>
      <c r="N155" s="18">
        <v>33729645.159999996</v>
      </c>
      <c r="O155" s="20">
        <v>130.04</v>
      </c>
      <c r="P155" s="18">
        <v>282723.11000000004</v>
      </c>
      <c r="Q155" s="20">
        <v>1.0900000000000001</v>
      </c>
      <c r="R155" s="11"/>
      <c r="U155" s="21">
        <v>0</v>
      </c>
      <c r="V155" s="21">
        <v>1335</v>
      </c>
      <c r="W155" s="21">
        <v>7555332</v>
      </c>
      <c r="X155" s="22">
        <v>0.64605305012569902</v>
      </c>
      <c r="Y155" s="22">
        <v>0</v>
      </c>
    </row>
    <row r="156" spans="1:25" ht="15" customHeight="1" x14ac:dyDescent="0.25">
      <c r="A156" s="15">
        <v>126</v>
      </c>
      <c r="B156" s="16" t="s">
        <v>71</v>
      </c>
      <c r="C156" s="15">
        <v>2018</v>
      </c>
      <c r="D156" s="17">
        <v>3605766017.2014475</v>
      </c>
      <c r="E156" s="18">
        <v>238942459.22003892</v>
      </c>
      <c r="F156" s="18">
        <v>66561116.300428592</v>
      </c>
      <c r="G156" s="17">
        <v>68075508.200049981</v>
      </c>
      <c r="H156" s="18">
        <v>36407186.223289341</v>
      </c>
      <c r="I156" s="18">
        <v>24413580</v>
      </c>
      <c r="J156" s="18">
        <v>360047</v>
      </c>
      <c r="K156" s="18">
        <v>1050129</v>
      </c>
      <c r="L156" s="19">
        <v>5604</v>
      </c>
      <c r="M156" s="18">
        <v>105517.63387629898</v>
      </c>
      <c r="N156" s="18">
        <v>113084191.494</v>
      </c>
      <c r="O156" s="20">
        <v>107.68600000000001</v>
      </c>
      <c r="P156" s="18">
        <v>1396671.57</v>
      </c>
      <c r="Q156" s="20">
        <v>1.33</v>
      </c>
      <c r="R156" s="11"/>
      <c r="U156" s="21">
        <v>0</v>
      </c>
      <c r="V156" s="21">
        <v>5604</v>
      </c>
      <c r="W156" s="21">
        <v>4306987</v>
      </c>
      <c r="X156" s="22">
        <v>8.7734686411206603E-2</v>
      </c>
      <c r="Y156" s="22">
        <v>0</v>
      </c>
    </row>
    <row r="157" spans="1:25" ht="15" customHeight="1" x14ac:dyDescent="0.25">
      <c r="A157" s="15">
        <v>127</v>
      </c>
      <c r="B157" s="16" t="s">
        <v>73</v>
      </c>
      <c r="C157" s="15">
        <v>2018</v>
      </c>
      <c r="D157" s="17">
        <v>5385475738.1341896</v>
      </c>
      <c r="E157" s="18">
        <v>353059178.37693065</v>
      </c>
      <c r="F157" s="18">
        <v>211988138.31235346</v>
      </c>
      <c r="G157" s="17">
        <v>188267668.95710829</v>
      </c>
      <c r="H157" s="18">
        <v>38738250.427995138</v>
      </c>
      <c r="I157" s="18">
        <v>44566969</v>
      </c>
      <c r="J157" s="18">
        <v>708334</v>
      </c>
      <c r="K157" s="18">
        <v>1484327</v>
      </c>
      <c r="L157" s="19">
        <v>2692.0752108733423</v>
      </c>
      <c r="M157" s="18">
        <v>69765.102384607948</v>
      </c>
      <c r="N157" s="18">
        <v>324177016.80000001</v>
      </c>
      <c r="O157" s="20">
        <v>218.4</v>
      </c>
      <c r="P157" s="18">
        <v>2337815.0249999999</v>
      </c>
      <c r="Q157" s="20">
        <v>1.575</v>
      </c>
      <c r="R157" s="11"/>
      <c r="U157" s="21">
        <v>2990575</v>
      </c>
      <c r="V157" s="21">
        <v>3316</v>
      </c>
      <c r="W157" s="21">
        <v>15894138</v>
      </c>
      <c r="X157" s="22">
        <v>0.54716505279508243</v>
      </c>
      <c r="Y157" s="22">
        <v>623.92478912665786</v>
      </c>
    </row>
    <row r="158" spans="1:25" ht="15" customHeight="1" x14ac:dyDescent="0.25">
      <c r="A158" s="15">
        <v>130</v>
      </c>
      <c r="B158" s="16" t="s">
        <v>94</v>
      </c>
      <c r="C158" s="15">
        <v>2018</v>
      </c>
      <c r="D158" s="17">
        <v>4415800042.9422951</v>
      </c>
      <c r="E158" s="18">
        <v>269744287.17787123</v>
      </c>
      <c r="F158" s="18">
        <v>80443996.843746752</v>
      </c>
      <c r="G158" s="17">
        <v>109414422.51806313</v>
      </c>
      <c r="H158" s="18">
        <v>51674810.858369417</v>
      </c>
      <c r="I158" s="18">
        <v>28068624</v>
      </c>
      <c r="J158" s="18">
        <v>1218052</v>
      </c>
      <c r="K158" s="18">
        <v>845498</v>
      </c>
      <c r="L158" s="19">
        <v>6556.1351780896821</v>
      </c>
      <c r="M158" s="18">
        <v>50907.884924735321</v>
      </c>
      <c r="N158" s="18">
        <v>122766309.59999999</v>
      </c>
      <c r="O158" s="20">
        <v>145.19999999999999</v>
      </c>
      <c r="P158" s="18">
        <v>1521896.4000000001</v>
      </c>
      <c r="Q158" s="20">
        <v>1.8</v>
      </c>
      <c r="R158" s="11"/>
      <c r="U158" s="21">
        <v>1377130</v>
      </c>
      <c r="V158" s="21">
        <v>6863</v>
      </c>
      <c r="W158" s="21">
        <v>30799370</v>
      </c>
      <c r="X158" s="22">
        <v>0.51229925941302612</v>
      </c>
      <c r="Y158" s="22">
        <v>306.86482191031831</v>
      </c>
    </row>
    <row r="159" spans="1:25" ht="15" customHeight="1" x14ac:dyDescent="0.25">
      <c r="A159" s="15">
        <v>131</v>
      </c>
      <c r="B159" s="16" t="s">
        <v>93</v>
      </c>
      <c r="C159" s="15">
        <v>2018</v>
      </c>
      <c r="D159" s="17">
        <v>1095900304.7871585</v>
      </c>
      <c r="E159" s="18">
        <v>65040900.775247797</v>
      </c>
      <c r="F159" s="18">
        <v>58459832.774323732</v>
      </c>
      <c r="G159" s="17">
        <v>46315777.813907579</v>
      </c>
      <c r="H159" s="18">
        <v>58458305.893536337</v>
      </c>
      <c r="I159" s="18">
        <v>4041856</v>
      </c>
      <c r="J159" s="18">
        <v>151140</v>
      </c>
      <c r="K159" s="18">
        <v>232718</v>
      </c>
      <c r="L159" s="19">
        <v>994.90398025084767</v>
      </c>
      <c r="M159" s="18">
        <v>9073.6652745314896</v>
      </c>
      <c r="N159" s="18">
        <v>28002956.940000001</v>
      </c>
      <c r="O159" s="20">
        <v>120.33</v>
      </c>
      <c r="P159" s="18">
        <v>402602.14</v>
      </c>
      <c r="Q159" s="20">
        <v>1.73</v>
      </c>
      <c r="R159" s="11"/>
      <c r="U159" s="21">
        <v>190720</v>
      </c>
      <c r="V159" s="21">
        <v>1040</v>
      </c>
      <c r="W159" s="21">
        <v>4398366</v>
      </c>
      <c r="X159" s="22">
        <v>0.48278516859852477</v>
      </c>
      <c r="Y159" s="22">
        <v>45.096019749152298</v>
      </c>
    </row>
    <row r="160" spans="1:25" ht="15" customHeight="1" x14ac:dyDescent="0.25">
      <c r="A160" s="15">
        <v>134</v>
      </c>
      <c r="B160" s="16" t="s">
        <v>75</v>
      </c>
      <c r="C160" s="15">
        <v>2018</v>
      </c>
      <c r="D160" s="17">
        <v>11025961028.743391</v>
      </c>
      <c r="E160" s="18">
        <v>384308870.82680446</v>
      </c>
      <c r="F160" s="18">
        <v>184365838.86383608</v>
      </c>
      <c r="G160" s="17">
        <v>202670004.10524136</v>
      </c>
      <c r="H160" s="18">
        <v>53399082.043356478</v>
      </c>
      <c r="I160" s="18">
        <v>55115456</v>
      </c>
      <c r="J160" s="18">
        <v>3484684</v>
      </c>
      <c r="K160" s="18">
        <v>1899813</v>
      </c>
      <c r="L160" s="19">
        <v>9243.2021691547379</v>
      </c>
      <c r="M160" s="18">
        <v>90182.910425226451</v>
      </c>
      <c r="N160" s="18">
        <v>206973227.472</v>
      </c>
      <c r="O160" s="20">
        <v>108.944</v>
      </c>
      <c r="P160" s="18">
        <v>5397368.733</v>
      </c>
      <c r="Q160" s="20">
        <v>2.8410000000000002</v>
      </c>
      <c r="R160" s="11"/>
      <c r="U160" s="21">
        <v>8309472</v>
      </c>
      <c r="V160" s="21">
        <v>10551</v>
      </c>
      <c r="W160" s="21">
        <v>67038832</v>
      </c>
      <c r="X160" s="22">
        <v>0.72531842509680089</v>
      </c>
      <c r="Y160" s="22">
        <v>1307.797830845263</v>
      </c>
    </row>
    <row r="161" spans="1:25" ht="15" customHeight="1" x14ac:dyDescent="0.25">
      <c r="A161" s="15">
        <v>135</v>
      </c>
      <c r="B161" s="16" t="s">
        <v>70</v>
      </c>
      <c r="C161" s="15">
        <v>2018</v>
      </c>
      <c r="D161" s="17">
        <v>6793398252.8958321</v>
      </c>
      <c r="E161" s="18">
        <v>421569396.95311803</v>
      </c>
      <c r="F161" s="18">
        <v>191415513.86349326</v>
      </c>
      <c r="G161" s="17">
        <v>328892371.3960709</v>
      </c>
      <c r="H161" s="18">
        <v>145043278.56129938</v>
      </c>
      <c r="I161" s="18">
        <v>38464989</v>
      </c>
      <c r="J161" s="18">
        <v>2080970</v>
      </c>
      <c r="K161" s="18">
        <v>1640278</v>
      </c>
      <c r="L161" s="19">
        <v>8607.2609560121255</v>
      </c>
      <c r="M161" s="18">
        <v>31066.212589489252</v>
      </c>
      <c r="N161" s="18">
        <v>144180436.20000002</v>
      </c>
      <c r="O161" s="20">
        <v>87.9</v>
      </c>
      <c r="P161" s="18">
        <v>2476819.7799999998</v>
      </c>
      <c r="Q161" s="20">
        <v>1.51</v>
      </c>
      <c r="R161" s="11"/>
      <c r="U161" s="21">
        <v>3484</v>
      </c>
      <c r="V161" s="21">
        <v>8608</v>
      </c>
      <c r="W161" s="21">
        <v>40579820</v>
      </c>
      <c r="X161" s="22">
        <v>0.53815050457469737</v>
      </c>
      <c r="Y161" s="22">
        <v>0.73904398787377579</v>
      </c>
    </row>
    <row r="162" spans="1:25" ht="15" customHeight="1" x14ac:dyDescent="0.25">
      <c r="A162" s="15">
        <v>136</v>
      </c>
      <c r="B162" s="16" t="s">
        <v>96</v>
      </c>
      <c r="C162" s="15">
        <v>2018</v>
      </c>
      <c r="D162" s="17">
        <v>3554625481.4941087</v>
      </c>
      <c r="E162" s="18">
        <v>170208416.71983713</v>
      </c>
      <c r="F162" s="18">
        <v>70067933.591821343</v>
      </c>
      <c r="G162" s="17">
        <v>81367146.927486032</v>
      </c>
      <c r="H162" s="18">
        <v>39732330.118658014</v>
      </c>
      <c r="I162" s="18">
        <v>13867194</v>
      </c>
      <c r="J162" s="18">
        <v>366928</v>
      </c>
      <c r="K162" s="18">
        <v>586891</v>
      </c>
      <c r="L162" s="19">
        <v>2535.8115381394628</v>
      </c>
      <c r="M162" s="18">
        <v>42818.920161953291</v>
      </c>
      <c r="N162" s="18">
        <v>127077747.557</v>
      </c>
      <c r="O162" s="20">
        <v>216.52699999999999</v>
      </c>
      <c r="P162" s="18">
        <v>1241861.3560000001</v>
      </c>
      <c r="Q162" s="20">
        <v>2.1160000000000001</v>
      </c>
      <c r="R162" s="11"/>
      <c r="U162" s="21">
        <v>840926</v>
      </c>
      <c r="V162" s="21">
        <v>2993</v>
      </c>
      <c r="W162" s="21">
        <v>5505151</v>
      </c>
      <c r="X162" s="22">
        <v>0.2099705629726592</v>
      </c>
      <c r="Y162" s="22">
        <v>457.18846186053747</v>
      </c>
    </row>
    <row r="163" spans="1:25" ht="15" customHeight="1" x14ac:dyDescent="0.25">
      <c r="A163" s="15">
        <v>137</v>
      </c>
      <c r="B163" s="16" t="s">
        <v>77</v>
      </c>
      <c r="C163" s="15">
        <v>2018</v>
      </c>
      <c r="D163" s="17">
        <v>753582797.38197231</v>
      </c>
      <c r="E163" s="18">
        <v>55524620.218715288</v>
      </c>
      <c r="F163" s="18">
        <v>18497715.211780306</v>
      </c>
      <c r="G163" s="17">
        <v>20471451.249031059</v>
      </c>
      <c r="H163" s="18">
        <v>25920995.944658957</v>
      </c>
      <c r="I163" s="18">
        <v>4897635</v>
      </c>
      <c r="J163" s="18">
        <v>41016</v>
      </c>
      <c r="K163" s="18">
        <v>166182</v>
      </c>
      <c r="L163" s="19">
        <v>950</v>
      </c>
      <c r="M163" s="18">
        <v>19674.306854147577</v>
      </c>
      <c r="N163" s="18">
        <v>22215375.942000002</v>
      </c>
      <c r="O163" s="20">
        <v>133.68100000000001</v>
      </c>
      <c r="P163" s="18">
        <v>259742.46599999999</v>
      </c>
      <c r="Q163" s="20">
        <v>1.5629999999999999</v>
      </c>
      <c r="R163" s="11"/>
      <c r="U163" s="21">
        <v>0</v>
      </c>
      <c r="V163" s="21">
        <v>950</v>
      </c>
      <c r="W163" s="21">
        <v>1665683</v>
      </c>
      <c r="X163" s="22">
        <v>0.20015416967075222</v>
      </c>
      <c r="Y163" s="22">
        <v>0</v>
      </c>
    </row>
    <row r="164" spans="1:25" ht="15" customHeight="1" x14ac:dyDescent="0.25">
      <c r="A164" s="15">
        <v>138</v>
      </c>
      <c r="B164" s="16" t="s">
        <v>97</v>
      </c>
      <c r="C164" s="15">
        <v>2018</v>
      </c>
      <c r="D164" s="17">
        <v>9178909305.3301144</v>
      </c>
      <c r="E164" s="18">
        <v>434722212.43669629</v>
      </c>
      <c r="F164" s="18">
        <v>193591192.0254513</v>
      </c>
      <c r="G164" s="17">
        <v>178112204.6435228</v>
      </c>
      <c r="H164" s="18">
        <v>114867321.21762085</v>
      </c>
      <c r="I164" s="18">
        <v>37489410</v>
      </c>
      <c r="J164" s="18">
        <v>2341677</v>
      </c>
      <c r="K164" s="18">
        <v>1440600</v>
      </c>
      <c r="L164" s="19">
        <v>7286.8060367206172</v>
      </c>
      <c r="M164" s="18">
        <v>70839.680552695179</v>
      </c>
      <c r="N164" s="18">
        <v>116112359.99999999</v>
      </c>
      <c r="O164" s="20">
        <v>80.599999999999994</v>
      </c>
      <c r="P164" s="18">
        <v>1511189.4</v>
      </c>
      <c r="Q164" s="20">
        <v>1.0489999999999999</v>
      </c>
      <c r="R164" s="11"/>
      <c r="U164" s="21">
        <v>992598</v>
      </c>
      <c r="V164" s="21">
        <v>7468</v>
      </c>
      <c r="W164" s="21">
        <v>40910424</v>
      </c>
      <c r="X164" s="22">
        <v>0.62535347161588073</v>
      </c>
      <c r="Y164" s="22">
        <v>181.19396327938327</v>
      </c>
    </row>
    <row r="165" spans="1:25" ht="15" customHeight="1" x14ac:dyDescent="0.25">
      <c r="A165" s="15">
        <v>141</v>
      </c>
      <c r="B165" s="16" t="s">
        <v>102</v>
      </c>
      <c r="C165" s="15">
        <v>2018</v>
      </c>
      <c r="D165" s="17">
        <v>5066037737.8478909</v>
      </c>
      <c r="E165" s="18">
        <v>284147085.132514</v>
      </c>
      <c r="F165" s="18">
        <v>90159284.824304655</v>
      </c>
      <c r="G165" s="17">
        <v>110510340.39410375</v>
      </c>
      <c r="H165" s="18">
        <v>88704017.075274646</v>
      </c>
      <c r="I165" s="18">
        <v>17186002</v>
      </c>
      <c r="J165" s="18">
        <v>654470</v>
      </c>
      <c r="K165" s="18">
        <v>881803</v>
      </c>
      <c r="L165" s="19">
        <v>3022.4505863840586</v>
      </c>
      <c r="M165" s="18">
        <v>40920.251382176328</v>
      </c>
      <c r="N165" s="18">
        <v>77598664</v>
      </c>
      <c r="O165" s="20">
        <v>88</v>
      </c>
      <c r="P165" s="18">
        <v>458537.56</v>
      </c>
      <c r="Q165" s="20">
        <v>0.52</v>
      </c>
      <c r="R165" s="11"/>
      <c r="U165" s="21">
        <v>4690990</v>
      </c>
      <c r="V165" s="21">
        <v>3816</v>
      </c>
      <c r="W165" s="21">
        <v>22557912</v>
      </c>
      <c r="X165" s="22">
        <v>0.67481763878119516</v>
      </c>
      <c r="Y165" s="22">
        <v>793.54941361594115</v>
      </c>
    </row>
    <row r="166" spans="1:25" ht="15" customHeight="1" x14ac:dyDescent="0.25">
      <c r="A166" s="15">
        <v>142</v>
      </c>
      <c r="B166" s="16" t="s">
        <v>11</v>
      </c>
      <c r="C166" s="15">
        <v>2018</v>
      </c>
      <c r="D166" s="17">
        <v>2112921979.7804592</v>
      </c>
      <c r="E166" s="18">
        <v>111256306.06903644</v>
      </c>
      <c r="F166" s="18">
        <v>33248253.913138106</v>
      </c>
      <c r="G166" s="17">
        <v>34818581.889563084</v>
      </c>
      <c r="H166" s="18">
        <v>7706592.6584536871</v>
      </c>
      <c r="I166" s="18">
        <v>10836821</v>
      </c>
      <c r="J166" s="18">
        <v>260058</v>
      </c>
      <c r="K166" s="18">
        <v>411627</v>
      </c>
      <c r="L166" s="19">
        <v>3028.2434375287648</v>
      </c>
      <c r="M166" s="18">
        <v>30593.29281231709</v>
      </c>
      <c r="N166" s="18">
        <v>57120243.909000002</v>
      </c>
      <c r="O166" s="20">
        <v>138.767</v>
      </c>
      <c r="P166" s="18">
        <v>459787.359</v>
      </c>
      <c r="Q166" s="20">
        <v>1.117</v>
      </c>
      <c r="R166" s="11"/>
      <c r="U166" s="21">
        <v>1181752</v>
      </c>
      <c r="V166" s="21">
        <v>3498</v>
      </c>
      <c r="W166" s="21">
        <v>8799810</v>
      </c>
      <c r="X166" s="22">
        <v>0.28717682119723992</v>
      </c>
      <c r="Y166" s="22">
        <v>469.7565624712351</v>
      </c>
    </row>
    <row r="167" spans="1:25" ht="15" customHeight="1" x14ac:dyDescent="0.25">
      <c r="A167" s="15">
        <v>143</v>
      </c>
      <c r="B167" s="16" t="s">
        <v>79</v>
      </c>
      <c r="C167" s="15">
        <v>2018</v>
      </c>
      <c r="D167" s="17">
        <v>7699840602.0714455</v>
      </c>
      <c r="E167" s="18">
        <v>232986003.39340562</v>
      </c>
      <c r="F167" s="18">
        <v>108299439.35841672</v>
      </c>
      <c r="G167" s="17">
        <v>165621676.73545343</v>
      </c>
      <c r="H167" s="18">
        <v>162570477.78806698</v>
      </c>
      <c r="I167" s="18">
        <v>25836914</v>
      </c>
      <c r="J167" s="18">
        <v>1018954</v>
      </c>
      <c r="K167" s="18">
        <v>875876</v>
      </c>
      <c r="L167" s="19">
        <v>5660</v>
      </c>
      <c r="M167" s="18">
        <v>17320.599036340383</v>
      </c>
      <c r="N167" s="18">
        <v>46298805.359999999</v>
      </c>
      <c r="O167" s="20">
        <v>52.86</v>
      </c>
      <c r="P167" s="18">
        <v>563188.26800000004</v>
      </c>
      <c r="Q167" s="20">
        <v>0.64300000000000002</v>
      </c>
      <c r="R167" s="11"/>
      <c r="U167" s="21">
        <v>0</v>
      </c>
      <c r="V167" s="21">
        <v>5660</v>
      </c>
      <c r="W167" s="21">
        <v>26884926</v>
      </c>
      <c r="X167" s="22">
        <v>0.54223595043322526</v>
      </c>
      <c r="Y167" s="22">
        <v>0</v>
      </c>
    </row>
    <row r="168" spans="1:25" ht="15" customHeight="1" x14ac:dyDescent="0.25">
      <c r="A168" s="15">
        <v>144</v>
      </c>
      <c r="B168" s="16" t="s">
        <v>28</v>
      </c>
      <c r="C168" s="15">
        <v>2018</v>
      </c>
      <c r="D168" s="17">
        <v>3823055383.1942191</v>
      </c>
      <c r="E168" s="18">
        <v>238152511.39417571</v>
      </c>
      <c r="F168" s="18">
        <v>45316212.495274484</v>
      </c>
      <c r="G168" s="17">
        <v>107268728.00282323</v>
      </c>
      <c r="H168" s="18">
        <v>40556402.081004597</v>
      </c>
      <c r="I168" s="18">
        <v>28630670</v>
      </c>
      <c r="J168" s="18">
        <v>2026076</v>
      </c>
      <c r="K168" s="18">
        <v>830270</v>
      </c>
      <c r="L168" s="19">
        <v>4881.4125336726283</v>
      </c>
      <c r="M168" s="18">
        <v>40668.162086732431</v>
      </c>
      <c r="N168" s="18">
        <v>129522120</v>
      </c>
      <c r="O168" s="20">
        <v>156</v>
      </c>
      <c r="P168" s="18">
        <v>1203891.5</v>
      </c>
      <c r="Q168" s="20">
        <v>1.45</v>
      </c>
      <c r="R168" s="11"/>
      <c r="U168" s="21">
        <v>5624027</v>
      </c>
      <c r="V168" s="21">
        <v>5776</v>
      </c>
      <c r="W168" s="21">
        <v>36312134</v>
      </c>
      <c r="X168" s="22">
        <v>0.71766287677557272</v>
      </c>
      <c r="Y168" s="22">
        <v>894.58746632737143</v>
      </c>
    </row>
    <row r="169" spans="1:25" ht="15" customHeight="1" x14ac:dyDescent="0.25">
      <c r="A169" s="15">
        <v>145</v>
      </c>
      <c r="B169" s="16" t="s">
        <v>81</v>
      </c>
      <c r="C169" s="15">
        <v>2018</v>
      </c>
      <c r="D169" s="17">
        <v>4878561681.5711374</v>
      </c>
      <c r="E169" s="18">
        <v>303174903.04763436</v>
      </c>
      <c r="F169" s="18">
        <v>167453283.66875729</v>
      </c>
      <c r="G169" s="17">
        <v>111967348.87199205</v>
      </c>
      <c r="H169" s="18">
        <v>99881065.510127977</v>
      </c>
      <c r="I169" s="18">
        <v>29249478</v>
      </c>
      <c r="J169" s="18">
        <v>1969621</v>
      </c>
      <c r="K169" s="18">
        <v>1479039</v>
      </c>
      <c r="L169" s="19">
        <v>4667.6421116139209</v>
      </c>
      <c r="M169" s="18">
        <v>120009.65035745568</v>
      </c>
      <c r="N169" s="18">
        <v>144797918.09999999</v>
      </c>
      <c r="O169" s="20">
        <v>97.9</v>
      </c>
      <c r="P169" s="18">
        <v>1508619.78</v>
      </c>
      <c r="Q169" s="20">
        <v>1.02</v>
      </c>
      <c r="R169" s="11"/>
      <c r="U169" s="21">
        <v>13262260</v>
      </c>
      <c r="V169" s="21">
        <v>6649</v>
      </c>
      <c r="W169" s="21">
        <v>44505219</v>
      </c>
      <c r="X169" s="22">
        <v>0.76410053422391255</v>
      </c>
      <c r="Y169" s="22">
        <v>1981.3578883860789</v>
      </c>
    </row>
    <row r="170" spans="1:25" ht="15" customHeight="1" x14ac:dyDescent="0.25">
      <c r="A170" s="15">
        <v>148</v>
      </c>
      <c r="B170" s="16" t="s">
        <v>35</v>
      </c>
      <c r="C170" s="15">
        <v>2018</v>
      </c>
      <c r="D170" s="17">
        <v>2641081907.2101111</v>
      </c>
      <c r="E170" s="18">
        <v>136709179.7265293</v>
      </c>
      <c r="F170" s="18">
        <v>71953597.857969835</v>
      </c>
      <c r="G170" s="17">
        <v>77675723.516412184</v>
      </c>
      <c r="H170" s="18">
        <v>20029076.377748981</v>
      </c>
      <c r="I170" s="18">
        <v>18840233</v>
      </c>
      <c r="J170" s="18">
        <v>337039</v>
      </c>
      <c r="K170" s="18">
        <v>554500</v>
      </c>
      <c r="L170" s="19">
        <v>3752.7757820911311</v>
      </c>
      <c r="M170" s="18">
        <v>29848.171688383143</v>
      </c>
      <c r="N170" s="18">
        <v>56115400</v>
      </c>
      <c r="O170" s="20">
        <v>101.2</v>
      </c>
      <c r="P170" s="18">
        <v>744139</v>
      </c>
      <c r="Q170" s="20">
        <v>1.3420000000000001</v>
      </c>
      <c r="R170" s="11"/>
      <c r="U170" s="21">
        <v>1839377</v>
      </c>
      <c r="V170" s="21">
        <v>4107</v>
      </c>
      <c r="W170" s="21">
        <v>21326383</v>
      </c>
      <c r="X170" s="22">
        <v>0.59277297475187152</v>
      </c>
      <c r="Y170" s="22">
        <v>354.22421790886898</v>
      </c>
    </row>
    <row r="171" spans="1:25" ht="15" customHeight="1" x14ac:dyDescent="0.25">
      <c r="A171" s="15">
        <v>149</v>
      </c>
      <c r="B171" s="16" t="s">
        <v>83</v>
      </c>
      <c r="C171" s="15">
        <v>2018</v>
      </c>
      <c r="D171" s="17">
        <v>10043720654.984468</v>
      </c>
      <c r="E171" s="18">
        <v>348732438.23280931</v>
      </c>
      <c r="F171" s="18">
        <v>397662462.18520671</v>
      </c>
      <c r="G171" s="17">
        <v>193974260.22119957</v>
      </c>
      <c r="H171" s="18">
        <v>131379850.73227461</v>
      </c>
      <c r="I171" s="18">
        <v>41899210</v>
      </c>
      <c r="J171" s="18">
        <v>855215</v>
      </c>
      <c r="K171" s="18">
        <v>2266833</v>
      </c>
      <c r="L171" s="19">
        <v>9918.1680095121446</v>
      </c>
      <c r="M171" s="18">
        <v>158041.72149603319</v>
      </c>
      <c r="N171" s="18">
        <v>124902498.3</v>
      </c>
      <c r="O171" s="20">
        <v>55.1</v>
      </c>
      <c r="P171" s="18">
        <v>2448179.64</v>
      </c>
      <c r="Q171" s="20">
        <v>1.08</v>
      </c>
      <c r="R171" s="11"/>
      <c r="U171" s="21">
        <v>135590</v>
      </c>
      <c r="V171" s="21">
        <v>9978</v>
      </c>
      <c r="W171" s="21">
        <v>22611934</v>
      </c>
      <c r="X171" s="22">
        <v>0.2586962321673893</v>
      </c>
      <c r="Y171" s="22">
        <v>59.831990487854767</v>
      </c>
    </row>
    <row r="172" spans="1:25" ht="15" customHeight="1" x14ac:dyDescent="0.25">
      <c r="A172" s="15">
        <v>150</v>
      </c>
      <c r="B172" s="16" t="s">
        <v>31</v>
      </c>
      <c r="C172" s="15">
        <v>2018</v>
      </c>
      <c r="D172" s="17">
        <v>4216148926.1327858</v>
      </c>
      <c r="E172" s="18">
        <v>245549220.67076415</v>
      </c>
      <c r="F172" s="18">
        <v>176188069.56414801</v>
      </c>
      <c r="G172" s="17">
        <v>87260480.572892681</v>
      </c>
      <c r="H172" s="18">
        <v>62354124.367112458</v>
      </c>
      <c r="I172" s="18">
        <v>20697195</v>
      </c>
      <c r="J172" s="18">
        <v>1264487</v>
      </c>
      <c r="K172" s="18">
        <v>1149789</v>
      </c>
      <c r="L172" s="19">
        <v>3385.7616116509284</v>
      </c>
      <c r="M172" s="18">
        <v>35032.583602329927</v>
      </c>
      <c r="N172" s="18">
        <v>166719405</v>
      </c>
      <c r="O172" s="20">
        <v>145</v>
      </c>
      <c r="P172" s="18">
        <v>1747679.28</v>
      </c>
      <c r="Q172" s="20">
        <v>1.52</v>
      </c>
      <c r="R172" s="11"/>
      <c r="U172" s="21">
        <v>5384631</v>
      </c>
      <c r="V172" s="21">
        <v>4206</v>
      </c>
      <c r="W172" s="21">
        <v>27611190</v>
      </c>
      <c r="X172" s="22">
        <v>0.74939665448576398</v>
      </c>
      <c r="Y172" s="22">
        <v>820.23838834907156</v>
      </c>
    </row>
    <row r="173" spans="1:25" ht="15" customHeight="1" x14ac:dyDescent="0.25">
      <c r="A173" s="15">
        <v>151</v>
      </c>
      <c r="B173" s="16" t="s">
        <v>82</v>
      </c>
      <c r="C173" s="15">
        <v>2018</v>
      </c>
      <c r="D173" s="17">
        <v>2067755873.6928804</v>
      </c>
      <c r="E173" s="18">
        <v>68313177.703165382</v>
      </c>
      <c r="F173" s="18">
        <v>85160791.697437614</v>
      </c>
      <c r="G173" s="17">
        <v>64841768.845107496</v>
      </c>
      <c r="H173" s="18">
        <v>47203268.192690618</v>
      </c>
      <c r="I173" s="18">
        <v>7219506</v>
      </c>
      <c r="J173" s="18">
        <v>495109</v>
      </c>
      <c r="K173" s="18">
        <v>381326</v>
      </c>
      <c r="L173" s="19">
        <v>1577.2748434799514</v>
      </c>
      <c r="M173" s="18">
        <v>20766.213659410081</v>
      </c>
      <c r="N173" s="18">
        <v>30658610.400000002</v>
      </c>
      <c r="O173" s="20">
        <v>80.400000000000006</v>
      </c>
      <c r="P173" s="18">
        <v>377512.74</v>
      </c>
      <c r="Q173" s="20">
        <v>0.99</v>
      </c>
      <c r="R173" s="11"/>
      <c r="U173" s="21">
        <v>219133</v>
      </c>
      <c r="V173" s="21">
        <v>1622</v>
      </c>
      <c r="W173" s="21">
        <v>7947065</v>
      </c>
      <c r="X173" s="22">
        <v>0.55930900179608012</v>
      </c>
      <c r="Y173" s="22">
        <v>44.7251565200486</v>
      </c>
    </row>
    <row r="174" spans="1:25" ht="15" customHeight="1" x14ac:dyDescent="0.25">
      <c r="A174" s="15">
        <v>152</v>
      </c>
      <c r="B174" s="16" t="s">
        <v>76</v>
      </c>
      <c r="C174" s="15">
        <v>2018</v>
      </c>
      <c r="D174" s="17">
        <v>346100993.42355192</v>
      </c>
      <c r="E174" s="18">
        <v>18208006.557809532</v>
      </c>
      <c r="F174" s="18">
        <v>16406564.082943715</v>
      </c>
      <c r="G174" s="17">
        <v>16669473.777355211</v>
      </c>
      <c r="H174" s="18">
        <v>19620511.731257755</v>
      </c>
      <c r="I174" s="18">
        <v>1574884</v>
      </c>
      <c r="J174" s="18">
        <v>69046</v>
      </c>
      <c r="K174" s="18">
        <v>73526</v>
      </c>
      <c r="L174" s="19">
        <v>412</v>
      </c>
      <c r="M174" s="18">
        <v>5415.5236838163319</v>
      </c>
      <c r="N174" s="18">
        <v>7706260.0600000005</v>
      </c>
      <c r="O174" s="20">
        <v>104.81</v>
      </c>
      <c r="P174" s="18">
        <v>128670.5</v>
      </c>
      <c r="Q174" s="20">
        <v>1.75</v>
      </c>
      <c r="R174" s="11"/>
      <c r="U174" s="21">
        <v>0</v>
      </c>
      <c r="V174" s="21">
        <v>412</v>
      </c>
      <c r="W174" s="21">
        <v>1645153</v>
      </c>
      <c r="X174" s="22">
        <v>0.45583216961475376</v>
      </c>
      <c r="Y174" s="22">
        <v>0</v>
      </c>
    </row>
    <row r="175" spans="1:25" ht="15" customHeight="1" x14ac:dyDescent="0.25">
      <c r="A175" s="15">
        <v>155</v>
      </c>
      <c r="B175" s="16" t="s">
        <v>62</v>
      </c>
      <c r="C175" s="15">
        <v>2018</v>
      </c>
      <c r="D175" s="17">
        <v>6239332941.8832417</v>
      </c>
      <c r="E175" s="18">
        <v>339747582.12586683</v>
      </c>
      <c r="F175" s="18">
        <v>212365499.53251231</v>
      </c>
      <c r="G175" s="17">
        <v>128771396.36417517</v>
      </c>
      <c r="H175" s="18">
        <v>347801292.7322914</v>
      </c>
      <c r="I175" s="18">
        <v>15139011</v>
      </c>
      <c r="J175" s="18">
        <v>1456624</v>
      </c>
      <c r="K175" s="18">
        <v>1444266</v>
      </c>
      <c r="L175" s="19">
        <v>2615.3503891730811</v>
      </c>
      <c r="M175" s="18">
        <v>22991.121044919837</v>
      </c>
      <c r="N175" s="18">
        <v>112233910.85999998</v>
      </c>
      <c r="O175" s="20">
        <v>77.709999999999994</v>
      </c>
      <c r="P175" s="18">
        <v>950327.02800000005</v>
      </c>
      <c r="Q175" s="20">
        <v>0.65800000000000003</v>
      </c>
      <c r="R175" s="11"/>
      <c r="U175" s="21">
        <v>11199395</v>
      </c>
      <c r="V175" s="21">
        <v>4377</v>
      </c>
      <c r="W175" s="21">
        <v>27826051</v>
      </c>
      <c r="X175" s="22">
        <v>0.72572306149934851</v>
      </c>
      <c r="Y175" s="22">
        <v>1761.6496108269189</v>
      </c>
    </row>
    <row r="176" spans="1:25" ht="15" customHeight="1" x14ac:dyDescent="0.25">
      <c r="A176" s="15">
        <v>157</v>
      </c>
      <c r="B176" s="16" t="s">
        <v>56</v>
      </c>
      <c r="C176" s="15">
        <v>2018</v>
      </c>
      <c r="D176" s="17">
        <v>2134520730.9165587</v>
      </c>
      <c r="E176" s="18">
        <v>86835878.154162645</v>
      </c>
      <c r="F176" s="18">
        <v>22362742.775816541</v>
      </c>
      <c r="G176" s="17">
        <v>28309892.50737818</v>
      </c>
      <c r="H176" s="18">
        <v>20586119.187618736</v>
      </c>
      <c r="I176" s="18">
        <v>8884329</v>
      </c>
      <c r="J176" s="18">
        <v>315756</v>
      </c>
      <c r="K176" s="18">
        <v>347208</v>
      </c>
      <c r="L176" s="19">
        <v>1726.092659546164</v>
      </c>
      <c r="M176" s="18">
        <v>25361.560695699944</v>
      </c>
      <c r="N176" s="18">
        <v>56105340.719999999</v>
      </c>
      <c r="O176" s="20">
        <v>161.59</v>
      </c>
      <c r="P176" s="18">
        <v>590253.6</v>
      </c>
      <c r="Q176" s="20">
        <v>1.7</v>
      </c>
      <c r="R176" s="11"/>
      <c r="U176" s="21">
        <v>795492</v>
      </c>
      <c r="V176" s="21">
        <v>1875</v>
      </c>
      <c r="W176" s="21">
        <v>10016615</v>
      </c>
      <c r="X176" s="22">
        <v>0.60983957382039577</v>
      </c>
      <c r="Y176" s="22">
        <v>148.90734045383593</v>
      </c>
    </row>
    <row r="177" spans="1:25" ht="15" customHeight="1" x14ac:dyDescent="0.25">
      <c r="A177" s="15">
        <v>159</v>
      </c>
      <c r="B177" s="16" t="s">
        <v>13</v>
      </c>
      <c r="C177" s="15">
        <v>2018</v>
      </c>
      <c r="D177" s="17">
        <v>3877499197.3875937</v>
      </c>
      <c r="E177" s="18">
        <v>186718153.58158466</v>
      </c>
      <c r="F177" s="18">
        <v>65303070.727338351</v>
      </c>
      <c r="G177" s="17">
        <v>55799886.645904906</v>
      </c>
      <c r="H177" s="18">
        <v>54186381.695490077</v>
      </c>
      <c r="I177" s="18">
        <v>22657235</v>
      </c>
      <c r="J177" s="18">
        <v>1099839</v>
      </c>
      <c r="K177" s="18">
        <v>726684</v>
      </c>
      <c r="L177" s="19">
        <v>4562.4330265945136</v>
      </c>
      <c r="M177" s="18">
        <v>40172.728109836411</v>
      </c>
      <c r="N177" s="18">
        <v>69877933.439999998</v>
      </c>
      <c r="O177" s="20">
        <v>96.16</v>
      </c>
      <c r="P177" s="18">
        <v>1308031.2</v>
      </c>
      <c r="Q177" s="20">
        <v>1.8</v>
      </c>
      <c r="R177" s="11"/>
      <c r="U177" s="21">
        <v>1013808</v>
      </c>
      <c r="V177" s="21">
        <v>4756</v>
      </c>
      <c r="W177" s="21">
        <v>24909574</v>
      </c>
      <c r="X177" s="22">
        <v>0.5978887039106574</v>
      </c>
      <c r="Y177" s="22">
        <v>193.56697340548658</v>
      </c>
    </row>
    <row r="178" spans="1:25" ht="15" customHeight="1" x14ac:dyDescent="0.25">
      <c r="A178" s="15">
        <v>161</v>
      </c>
      <c r="B178" s="16" t="s">
        <v>85</v>
      </c>
      <c r="C178" s="15">
        <v>2018</v>
      </c>
      <c r="D178" s="17">
        <v>24266394027.349663</v>
      </c>
      <c r="E178" s="18">
        <v>1265554338.0406544</v>
      </c>
      <c r="F178" s="18">
        <v>646670228.33394837</v>
      </c>
      <c r="G178" s="17">
        <v>536509462.99869102</v>
      </c>
      <c r="H178" s="18">
        <v>2814865633.5835671</v>
      </c>
      <c r="I178" s="18">
        <v>86851586</v>
      </c>
      <c r="J178" s="18">
        <v>4831486</v>
      </c>
      <c r="K178" s="18">
        <v>5111887</v>
      </c>
      <c r="L178" s="19">
        <v>22197.611871040677</v>
      </c>
      <c r="M178" s="18">
        <v>118979.49093158303</v>
      </c>
      <c r="N178" s="18">
        <v>364232172.52399999</v>
      </c>
      <c r="O178" s="20">
        <v>71.251999999999995</v>
      </c>
      <c r="P178" s="18">
        <v>4467789.2379999999</v>
      </c>
      <c r="Q178" s="20">
        <v>0.874</v>
      </c>
      <c r="R178" s="11"/>
      <c r="U178" s="21">
        <v>4463898</v>
      </c>
      <c r="V178" s="21">
        <v>23460</v>
      </c>
      <c r="W178" s="21">
        <v>82956299</v>
      </c>
      <c r="X178" s="22">
        <v>0.40366142992833426</v>
      </c>
      <c r="Y178" s="22">
        <v>1262.3881289593212</v>
      </c>
    </row>
    <row r="179" spans="1:25" ht="15" customHeight="1" x14ac:dyDescent="0.25">
      <c r="A179" s="15">
        <v>163</v>
      </c>
      <c r="B179" s="16" t="s">
        <v>50</v>
      </c>
      <c r="C179" s="15">
        <v>2018</v>
      </c>
      <c r="D179" s="17">
        <v>1084901309.6721215</v>
      </c>
      <c r="E179" s="18">
        <v>36737216.776221633</v>
      </c>
      <c r="F179" s="18">
        <v>18354517.849877998</v>
      </c>
      <c r="G179" s="17">
        <v>17828601.91732676</v>
      </c>
      <c r="H179" s="18">
        <v>11114185.788084989</v>
      </c>
      <c r="I179" s="18">
        <v>4958022</v>
      </c>
      <c r="J179" s="18">
        <v>335895</v>
      </c>
      <c r="K179" s="18">
        <v>146305</v>
      </c>
      <c r="L179" s="19">
        <v>1003.1450667351953</v>
      </c>
      <c r="M179" s="18">
        <v>8981.3656851448577</v>
      </c>
      <c r="N179" s="18">
        <v>11455681.5</v>
      </c>
      <c r="O179" s="20">
        <v>78.3</v>
      </c>
      <c r="P179" s="18">
        <v>159472.45000000001</v>
      </c>
      <c r="Q179" s="20">
        <v>1.0900000000000001</v>
      </c>
      <c r="R179" s="11"/>
      <c r="U179" s="21">
        <v>856350</v>
      </c>
      <c r="V179" s="21">
        <v>1165</v>
      </c>
      <c r="W179" s="21">
        <v>6163839</v>
      </c>
      <c r="X179" s="22">
        <v>0.60397818801810799</v>
      </c>
      <c r="Y179" s="22">
        <v>161.85493326480463</v>
      </c>
    </row>
    <row r="180" spans="1:25" ht="15" customHeight="1" x14ac:dyDescent="0.25">
      <c r="A180" s="15">
        <v>164</v>
      </c>
      <c r="B180" s="16" t="s">
        <v>41</v>
      </c>
      <c r="C180" s="15">
        <v>2018</v>
      </c>
      <c r="D180" s="17">
        <v>2541904941.1898203</v>
      </c>
      <c r="E180" s="18">
        <v>115784926.55590042</v>
      </c>
      <c r="F180" s="18">
        <v>48192606.941386662</v>
      </c>
      <c r="G180" s="17">
        <v>79882404.238396138</v>
      </c>
      <c r="H180" s="18">
        <v>21486005.943635877</v>
      </c>
      <c r="I180" s="18">
        <v>17944844</v>
      </c>
      <c r="J180" s="18">
        <v>471168</v>
      </c>
      <c r="K180" s="18">
        <v>536255</v>
      </c>
      <c r="L180" s="19">
        <v>3394.855246028771</v>
      </c>
      <c r="M180" s="18">
        <v>44255.236470741191</v>
      </c>
      <c r="N180" s="18">
        <v>72608927</v>
      </c>
      <c r="O180" s="20">
        <v>135.4</v>
      </c>
      <c r="P180" s="18">
        <v>724480.505</v>
      </c>
      <c r="Q180" s="20">
        <v>1.351</v>
      </c>
      <c r="R180" s="11"/>
      <c r="U180" s="21">
        <v>7849133</v>
      </c>
      <c r="V180" s="21">
        <v>4834</v>
      </c>
      <c r="W180" s="21">
        <v>26364762</v>
      </c>
      <c r="X180" s="22">
        <v>0.62260571522491936</v>
      </c>
      <c r="Y180" s="22">
        <v>1439.1447539712287</v>
      </c>
    </row>
    <row r="181" spans="1:25" ht="15" customHeight="1" x14ac:dyDescent="0.25">
      <c r="A181" s="15">
        <v>166</v>
      </c>
      <c r="B181" s="16" t="s">
        <v>87</v>
      </c>
      <c r="C181" s="15">
        <v>2018</v>
      </c>
      <c r="D181" s="17">
        <v>2765706252.9188175</v>
      </c>
      <c r="E181" s="18">
        <v>88266328.515453234</v>
      </c>
      <c r="F181" s="18">
        <v>40485832.328886494</v>
      </c>
      <c r="G181" s="17">
        <v>49574873.445170075</v>
      </c>
      <c r="H181" s="18">
        <v>26604993.989935871</v>
      </c>
      <c r="I181" s="18">
        <v>20450500</v>
      </c>
      <c r="J181" s="18">
        <v>547742</v>
      </c>
      <c r="K181" s="18">
        <v>391721</v>
      </c>
      <c r="L181" s="19">
        <v>3141.6052978121807</v>
      </c>
      <c r="M181" s="18">
        <v>32102.695411076733</v>
      </c>
      <c r="N181" s="18">
        <v>41604687.409999996</v>
      </c>
      <c r="O181" s="20">
        <v>106.21</v>
      </c>
      <c r="P181" s="18">
        <v>403472.63</v>
      </c>
      <c r="Q181" s="20">
        <v>1.03</v>
      </c>
      <c r="R181" s="11"/>
      <c r="U181" s="21">
        <v>10077040</v>
      </c>
      <c r="V181" s="21">
        <v>4648</v>
      </c>
      <c r="W181" s="21">
        <v>31092835</v>
      </c>
      <c r="X181" s="22">
        <v>0.76364251035452968</v>
      </c>
      <c r="Y181" s="22">
        <v>1506.3947021878191</v>
      </c>
    </row>
    <row r="182" spans="1:25" ht="15" customHeight="1" x14ac:dyDescent="0.25">
      <c r="A182" s="15">
        <v>167</v>
      </c>
      <c r="B182" s="16" t="s">
        <v>89</v>
      </c>
      <c r="C182" s="15">
        <v>2018</v>
      </c>
      <c r="D182" s="17">
        <v>50373491.551388048</v>
      </c>
      <c r="E182" s="18">
        <v>5426631.7491817083</v>
      </c>
      <c r="F182" s="18">
        <v>2037580.7258240711</v>
      </c>
      <c r="G182" s="17">
        <v>1081980.8358888922</v>
      </c>
      <c r="H182" s="18">
        <v>2904503.4089311855</v>
      </c>
      <c r="I182" s="18">
        <v>801642</v>
      </c>
      <c r="J182" s="18">
        <v>11298</v>
      </c>
      <c r="K182" s="18">
        <v>14847</v>
      </c>
      <c r="L182" s="19">
        <v>126</v>
      </c>
      <c r="M182" s="18">
        <v>413.2797820141846</v>
      </c>
      <c r="N182" s="18">
        <v>504204.12</v>
      </c>
      <c r="O182" s="20">
        <v>33.96</v>
      </c>
      <c r="P182" s="18">
        <v>6978.0899999999992</v>
      </c>
      <c r="Q182" s="20">
        <v>0.47</v>
      </c>
      <c r="R182" s="11"/>
      <c r="U182" s="21">
        <v>0</v>
      </c>
      <c r="V182" s="21">
        <v>126</v>
      </c>
      <c r="W182" s="21">
        <v>812940</v>
      </c>
      <c r="X182" s="22">
        <v>0.73651880843661666</v>
      </c>
      <c r="Y182" s="22">
        <v>0</v>
      </c>
    </row>
    <row r="183" spans="1:25" ht="15" customHeight="1" x14ac:dyDescent="0.25">
      <c r="A183" s="15">
        <v>170</v>
      </c>
      <c r="B183" s="16" t="s">
        <v>5</v>
      </c>
      <c r="C183" s="15">
        <v>2018</v>
      </c>
      <c r="D183" s="17">
        <v>2398472301.5388212</v>
      </c>
      <c r="E183" s="18">
        <v>118422085.39419007</v>
      </c>
      <c r="F183" s="18">
        <v>87970810.448284656</v>
      </c>
      <c r="G183" s="17">
        <v>44877845.741768986</v>
      </c>
      <c r="H183" s="18">
        <v>112738797.92408103</v>
      </c>
      <c r="I183" s="18">
        <v>19631465</v>
      </c>
      <c r="J183" s="18">
        <v>1045306</v>
      </c>
      <c r="K183" s="18">
        <v>756253</v>
      </c>
      <c r="L183" s="19">
        <v>3827.1341405376597</v>
      </c>
      <c r="M183" s="18">
        <v>19804.309870473604</v>
      </c>
      <c r="N183" s="18">
        <v>61664869.620000005</v>
      </c>
      <c r="O183" s="20">
        <v>81.540000000000006</v>
      </c>
      <c r="P183" s="18">
        <v>899941.07</v>
      </c>
      <c r="Q183" s="20">
        <v>1.19</v>
      </c>
      <c r="R183" s="11"/>
      <c r="U183" s="21">
        <v>286154</v>
      </c>
      <c r="V183" s="21">
        <v>3880</v>
      </c>
      <c r="W183" s="21">
        <v>21001787</v>
      </c>
      <c r="X183" s="22">
        <v>0.61790316221814245</v>
      </c>
      <c r="Y183" s="22">
        <v>52.86585946234004</v>
      </c>
    </row>
    <row r="184" spans="1:25" ht="15" customHeight="1" x14ac:dyDescent="0.25">
      <c r="A184" s="15">
        <v>175</v>
      </c>
      <c r="B184" s="16" t="s">
        <v>14</v>
      </c>
      <c r="C184" s="15">
        <v>2018</v>
      </c>
      <c r="D184" s="17">
        <v>1349546367.623795</v>
      </c>
      <c r="E184" s="18">
        <v>79792865.591043562</v>
      </c>
      <c r="F184" s="18">
        <v>24576035.916379705</v>
      </c>
      <c r="G184" s="17">
        <v>18293986.680364806</v>
      </c>
      <c r="H184" s="18">
        <v>4822388.4228708195</v>
      </c>
      <c r="I184" s="18">
        <v>10597384</v>
      </c>
      <c r="J184" s="18">
        <v>64786</v>
      </c>
      <c r="K184" s="18">
        <v>310979</v>
      </c>
      <c r="L184" s="19">
        <v>2367</v>
      </c>
      <c r="M184" s="18">
        <v>29090.345673336287</v>
      </c>
      <c r="N184" s="18">
        <v>17335835.333999999</v>
      </c>
      <c r="O184" s="20">
        <v>55.746000000000002</v>
      </c>
      <c r="P184" s="18">
        <v>184410.54699999999</v>
      </c>
      <c r="Q184" s="20">
        <v>0.59299999999999997</v>
      </c>
      <c r="R184" s="11"/>
      <c r="U184" s="21">
        <v>0</v>
      </c>
      <c r="V184" s="21">
        <v>2367</v>
      </c>
      <c r="W184" s="21">
        <v>1124932</v>
      </c>
      <c r="X184" s="22">
        <v>5.4253018579285564E-2</v>
      </c>
      <c r="Y184" s="22">
        <v>0</v>
      </c>
    </row>
    <row r="185" spans="1:25" ht="15" customHeight="1" x14ac:dyDescent="0.25">
      <c r="A185" s="15">
        <v>177</v>
      </c>
      <c r="B185" s="16" t="s">
        <v>40</v>
      </c>
      <c r="C185" s="15">
        <v>2018</v>
      </c>
      <c r="D185" s="17">
        <v>7613589330.3797874</v>
      </c>
      <c r="E185" s="18">
        <v>166488845.09131575</v>
      </c>
      <c r="F185" s="18">
        <v>165213558.8717792</v>
      </c>
      <c r="G185" s="17">
        <v>151125028.72087851</v>
      </c>
      <c r="H185" s="18">
        <v>103759086.75196338</v>
      </c>
      <c r="I185" s="18">
        <v>33699583</v>
      </c>
      <c r="J185" s="18">
        <v>1272385</v>
      </c>
      <c r="K185" s="18">
        <v>1223745</v>
      </c>
      <c r="L185" s="19">
        <v>5530.8324549073477</v>
      </c>
      <c r="M185" s="18">
        <v>49022.760392311102</v>
      </c>
      <c r="N185" s="18">
        <v>105242070</v>
      </c>
      <c r="O185" s="20">
        <v>86</v>
      </c>
      <c r="P185" s="18">
        <v>1040183.25</v>
      </c>
      <c r="Q185" s="20">
        <v>0.85</v>
      </c>
      <c r="R185" s="11"/>
      <c r="U185" s="21">
        <v>10035808</v>
      </c>
      <c r="V185" s="21">
        <v>7118</v>
      </c>
      <c r="W185" s="21">
        <v>45007776</v>
      </c>
      <c r="X185" s="22">
        <v>0.72181426982336894</v>
      </c>
      <c r="Y185" s="22">
        <v>1587.1675450926523</v>
      </c>
    </row>
    <row r="186" spans="1:25" ht="15" customHeight="1" x14ac:dyDescent="0.25">
      <c r="A186" s="15">
        <v>178</v>
      </c>
      <c r="B186" s="16" t="s">
        <v>46</v>
      </c>
      <c r="C186" s="15">
        <v>2018</v>
      </c>
      <c r="D186" s="17">
        <v>567571009.36239064</v>
      </c>
      <c r="E186" s="18">
        <v>36310339.019322373</v>
      </c>
      <c r="F186" s="18">
        <v>7798490.5639267955</v>
      </c>
      <c r="G186" s="17">
        <v>13841665.658814041</v>
      </c>
      <c r="H186" s="18">
        <v>4935147.1521172505</v>
      </c>
      <c r="I186" s="18">
        <v>4133607</v>
      </c>
      <c r="J186" s="18">
        <v>324396</v>
      </c>
      <c r="K186" s="18">
        <v>142394</v>
      </c>
      <c r="L186" s="19">
        <v>735.31771853247358</v>
      </c>
      <c r="M186" s="18">
        <v>7761.5174576324507</v>
      </c>
      <c r="N186" s="18">
        <v>11676308</v>
      </c>
      <c r="O186" s="20">
        <v>82</v>
      </c>
      <c r="P186" s="18">
        <v>133850.35999999999</v>
      </c>
      <c r="Q186" s="20">
        <v>0.94</v>
      </c>
      <c r="R186" s="11"/>
      <c r="U186" s="21">
        <v>507428</v>
      </c>
      <c r="V186" s="21">
        <v>819</v>
      </c>
      <c r="W186" s="21">
        <v>4966207</v>
      </c>
      <c r="X186" s="22">
        <v>0.69220831172885977</v>
      </c>
      <c r="Y186" s="22">
        <v>83.682281467526423</v>
      </c>
    </row>
    <row r="187" spans="1:25" ht="15" customHeight="1" x14ac:dyDescent="0.25">
      <c r="A187" s="15">
        <v>179</v>
      </c>
      <c r="B187" s="16" t="s">
        <v>48</v>
      </c>
      <c r="C187" s="15">
        <v>2018</v>
      </c>
      <c r="D187" s="17">
        <v>1748092904.5492833</v>
      </c>
      <c r="E187" s="18">
        <v>111984431.58489287</v>
      </c>
      <c r="F187" s="18">
        <v>94408465.103792161</v>
      </c>
      <c r="G187" s="17">
        <v>99605198.733154252</v>
      </c>
      <c r="H187" s="18">
        <v>16842288.689472023</v>
      </c>
      <c r="I187" s="18">
        <v>5191057</v>
      </c>
      <c r="J187" s="18">
        <v>230657</v>
      </c>
      <c r="K187" s="18">
        <v>335965</v>
      </c>
      <c r="L187" s="19">
        <v>1274</v>
      </c>
      <c r="M187" s="18">
        <v>9069.5520294453872</v>
      </c>
      <c r="N187" s="18">
        <v>19821935</v>
      </c>
      <c r="O187" s="20">
        <v>59</v>
      </c>
      <c r="P187" s="18">
        <v>393079.05</v>
      </c>
      <c r="Q187" s="20">
        <v>1.17</v>
      </c>
      <c r="R187" s="11"/>
      <c r="U187" s="21">
        <v>0</v>
      </c>
      <c r="V187" s="21">
        <v>1274</v>
      </c>
      <c r="W187" s="21">
        <v>5421714</v>
      </c>
      <c r="X187" s="22">
        <v>0.48580621922109196</v>
      </c>
      <c r="Y187" s="22">
        <v>0</v>
      </c>
    </row>
    <row r="188" spans="1:25" ht="15" customHeight="1" x14ac:dyDescent="0.25">
      <c r="A188" s="15">
        <v>181</v>
      </c>
      <c r="B188" s="16" t="s">
        <v>78</v>
      </c>
      <c r="C188" s="15">
        <v>2018</v>
      </c>
      <c r="D188" s="17">
        <v>249503170.57263917</v>
      </c>
      <c r="E188" s="18">
        <v>7476029.9963682108</v>
      </c>
      <c r="F188" s="18">
        <v>6844917.4182844544</v>
      </c>
      <c r="G188" s="17">
        <v>10841142.060458966</v>
      </c>
      <c r="H188" s="18">
        <v>6674710.118677252</v>
      </c>
      <c r="I188" s="18">
        <v>728281</v>
      </c>
      <c r="J188" s="18">
        <v>46489</v>
      </c>
      <c r="K188" s="18">
        <v>53192</v>
      </c>
      <c r="L188" s="19">
        <v>132.72167293748288</v>
      </c>
      <c r="M188" s="18">
        <v>4988.5482408384951</v>
      </c>
      <c r="N188" s="18">
        <v>7281984.8000000007</v>
      </c>
      <c r="O188" s="20">
        <v>136.9</v>
      </c>
      <c r="P188" s="18">
        <v>61702.719999999994</v>
      </c>
      <c r="Q188" s="20">
        <v>1.1599999999999999</v>
      </c>
      <c r="R188" s="11"/>
      <c r="U188" s="21">
        <v>25066</v>
      </c>
      <c r="V188" s="21">
        <v>137</v>
      </c>
      <c r="W188" s="21">
        <v>802660</v>
      </c>
      <c r="X188" s="22">
        <v>0.6688164516881645</v>
      </c>
      <c r="Y188" s="22">
        <v>4.278327062517131</v>
      </c>
    </row>
    <row r="189" spans="1:25" ht="15" customHeight="1" x14ac:dyDescent="0.25">
      <c r="A189" s="15">
        <v>187</v>
      </c>
      <c r="B189" s="16" t="s">
        <v>103</v>
      </c>
      <c r="C189" s="15">
        <v>2018</v>
      </c>
      <c r="D189" s="17">
        <v>4104791237.9115124</v>
      </c>
      <c r="E189" s="18">
        <v>146405394.67907763</v>
      </c>
      <c r="F189" s="18">
        <v>52084849.912297085</v>
      </c>
      <c r="G189" s="17">
        <v>29963167.830069106</v>
      </c>
      <c r="H189" s="18">
        <v>46738301.231669769</v>
      </c>
      <c r="I189" s="18">
        <v>8587539</v>
      </c>
      <c r="J189" s="18">
        <v>491751</v>
      </c>
      <c r="K189" s="18">
        <v>384976</v>
      </c>
      <c r="L189" s="19">
        <v>1212.3180006088767</v>
      </c>
      <c r="M189" s="18">
        <v>57175.03824836258</v>
      </c>
      <c r="N189" s="18">
        <v>45042192</v>
      </c>
      <c r="O189" s="20">
        <v>117</v>
      </c>
      <c r="P189" s="18">
        <v>319530.07999999996</v>
      </c>
      <c r="Q189" s="20">
        <v>0.83</v>
      </c>
      <c r="R189" s="11"/>
      <c r="U189" s="21">
        <v>3777497</v>
      </c>
      <c r="V189" s="21">
        <v>1716</v>
      </c>
      <c r="W189" s="21">
        <v>12869598</v>
      </c>
      <c r="X189" s="22">
        <v>0.85613764089791478</v>
      </c>
      <c r="Y189" s="22">
        <v>503.68199939112327</v>
      </c>
    </row>
    <row r="190" spans="1:25" ht="15" customHeight="1" x14ac:dyDescent="0.25">
      <c r="A190" s="15">
        <v>188</v>
      </c>
      <c r="B190" s="16" t="s">
        <v>7</v>
      </c>
      <c r="C190" s="15">
        <v>2018</v>
      </c>
      <c r="D190" s="17">
        <v>2777328931.8230777</v>
      </c>
      <c r="E190" s="18">
        <v>209629629.80684754</v>
      </c>
      <c r="F190" s="18">
        <v>72072406.156352982</v>
      </c>
      <c r="G190" s="17">
        <v>81117654.508752584</v>
      </c>
      <c r="H190" s="18">
        <v>35548948.215414643</v>
      </c>
      <c r="I190" s="18">
        <v>20550304</v>
      </c>
      <c r="J190" s="18">
        <v>424083</v>
      </c>
      <c r="K190" s="18">
        <v>726164</v>
      </c>
      <c r="L190" s="19">
        <v>3862.3631007842532</v>
      </c>
      <c r="M190" s="18">
        <v>34645.198898293325</v>
      </c>
      <c r="N190" s="18">
        <v>123903184.82800001</v>
      </c>
      <c r="O190" s="20">
        <v>170.62700000000001</v>
      </c>
      <c r="P190" s="18">
        <v>1044223.8319999999</v>
      </c>
      <c r="Q190" s="20">
        <v>1.4379999999999999</v>
      </c>
      <c r="R190" s="11"/>
      <c r="U190" s="21">
        <v>32590</v>
      </c>
      <c r="V190" s="21">
        <v>3879</v>
      </c>
      <c r="W190" s="21">
        <v>7598568</v>
      </c>
      <c r="X190" s="22">
        <v>0.22361857137307667</v>
      </c>
      <c r="Y190" s="22">
        <v>16.636899215746965</v>
      </c>
    </row>
    <row r="191" spans="1:25" ht="15" customHeight="1" x14ac:dyDescent="0.25">
      <c r="A191" s="15">
        <v>192</v>
      </c>
      <c r="B191" s="16" t="s">
        <v>23</v>
      </c>
      <c r="C191" s="15">
        <v>2018</v>
      </c>
      <c r="D191" s="17">
        <v>199819855.13187176</v>
      </c>
      <c r="E191" s="18">
        <v>5867728.9451085748</v>
      </c>
      <c r="F191" s="18">
        <v>3585648.2642266401</v>
      </c>
      <c r="G191" s="17">
        <v>9916429.6806466505</v>
      </c>
      <c r="H191" s="18">
        <v>1667058.9716264899</v>
      </c>
      <c r="I191" s="18">
        <v>4351025</v>
      </c>
      <c r="J191" s="18">
        <v>112116</v>
      </c>
      <c r="K191" s="18">
        <v>41599</v>
      </c>
      <c r="L191" s="19">
        <v>549.24461311983953</v>
      </c>
      <c r="M191" s="18">
        <v>2803.006668768367</v>
      </c>
      <c r="N191" s="18">
        <v>28936264.400000002</v>
      </c>
      <c r="O191" s="20">
        <v>695.6</v>
      </c>
      <c r="P191" s="18">
        <v>120221.11</v>
      </c>
      <c r="Q191" s="20">
        <v>2.89</v>
      </c>
      <c r="R191" s="11"/>
      <c r="U191" s="21">
        <v>704971</v>
      </c>
      <c r="V191" s="21">
        <v>636</v>
      </c>
      <c r="W191" s="21">
        <v>5168112</v>
      </c>
      <c r="X191" s="22">
        <v>0.92762126303092962</v>
      </c>
      <c r="Y191" s="22">
        <v>86.755386880160501</v>
      </c>
    </row>
    <row r="192" spans="1:25" ht="15" customHeight="1" x14ac:dyDescent="0.25">
      <c r="A192" s="15">
        <v>193</v>
      </c>
      <c r="B192" s="16" t="s">
        <v>33</v>
      </c>
      <c r="C192" s="15">
        <v>2018</v>
      </c>
      <c r="D192" s="17">
        <v>5121444961.6869659</v>
      </c>
      <c r="E192" s="18">
        <v>305141427.14518154</v>
      </c>
      <c r="F192" s="18">
        <v>118137826.59547064</v>
      </c>
      <c r="G192" s="17">
        <v>75810769.585107312</v>
      </c>
      <c r="H192" s="18">
        <v>22537471.529728413</v>
      </c>
      <c r="I192" s="18">
        <v>25546478</v>
      </c>
      <c r="J192" s="18">
        <v>791354</v>
      </c>
      <c r="K192" s="18">
        <v>1130448</v>
      </c>
      <c r="L192" s="19">
        <v>4423.2882601375595</v>
      </c>
      <c r="M192" s="18">
        <v>113173.76944448748</v>
      </c>
      <c r="N192" s="18">
        <v>79131360</v>
      </c>
      <c r="O192" s="20">
        <v>70</v>
      </c>
      <c r="P192" s="18">
        <v>827487.93599999999</v>
      </c>
      <c r="Q192" s="20">
        <v>0.73199999999999998</v>
      </c>
      <c r="R192" s="11"/>
      <c r="U192" s="21">
        <v>7112086</v>
      </c>
      <c r="V192" s="21">
        <v>5615</v>
      </c>
      <c r="W192" s="21">
        <v>33510086</v>
      </c>
      <c r="X192" s="22">
        <v>0.68127378149688744</v>
      </c>
      <c r="Y192" s="22">
        <v>1191.7117398624403</v>
      </c>
    </row>
    <row r="193" spans="1:25" ht="15" customHeight="1" x14ac:dyDescent="0.25">
      <c r="A193" s="15">
        <v>194</v>
      </c>
      <c r="B193" s="16" t="s">
        <v>68</v>
      </c>
      <c r="C193" s="15">
        <v>2018</v>
      </c>
      <c r="D193" s="17">
        <v>2743747733.2383223</v>
      </c>
      <c r="E193" s="18">
        <v>144199782.16951206</v>
      </c>
      <c r="F193" s="18">
        <v>24620435.329462279</v>
      </c>
      <c r="G193" s="17">
        <v>31671013.916690595</v>
      </c>
      <c r="H193" s="18">
        <v>18346402.458270296</v>
      </c>
      <c r="I193" s="18">
        <v>11072736</v>
      </c>
      <c r="J193" s="18">
        <v>381327</v>
      </c>
      <c r="K193" s="18">
        <v>473724</v>
      </c>
      <c r="L193" s="19">
        <v>2034.731323954619</v>
      </c>
      <c r="M193" s="18">
        <v>32619.355649706864</v>
      </c>
      <c r="N193" s="18">
        <v>44482683.600000001</v>
      </c>
      <c r="O193" s="20">
        <v>93.9</v>
      </c>
      <c r="P193" s="18">
        <v>487935.72000000003</v>
      </c>
      <c r="Q193" s="20">
        <v>1.03</v>
      </c>
      <c r="R193" s="11"/>
      <c r="U193" s="21">
        <v>3446629</v>
      </c>
      <c r="V193" s="21">
        <v>2647</v>
      </c>
      <c r="W193" s="21">
        <v>14900692</v>
      </c>
      <c r="X193" s="22">
        <v>0.64261134773060913</v>
      </c>
      <c r="Y193" s="22">
        <v>612.26867604538097</v>
      </c>
    </row>
    <row r="194" spans="1:25" ht="15" customHeight="1" x14ac:dyDescent="0.25">
      <c r="A194" s="15">
        <v>195</v>
      </c>
      <c r="B194" s="16" t="s">
        <v>54</v>
      </c>
      <c r="C194" s="15">
        <v>2018</v>
      </c>
      <c r="D194" s="17">
        <v>1745003439.3901451</v>
      </c>
      <c r="E194" s="18">
        <v>115206939.83096604</v>
      </c>
      <c r="F194" s="18">
        <v>35201637.446767606</v>
      </c>
      <c r="G194" s="17">
        <v>27828528.668011207</v>
      </c>
      <c r="H194" s="18">
        <v>14709017.577983694</v>
      </c>
      <c r="I194" s="18">
        <v>11067870</v>
      </c>
      <c r="J194" s="18">
        <v>399771</v>
      </c>
      <c r="K194" s="18">
        <v>444670</v>
      </c>
      <c r="L194" s="19">
        <v>1622.6610600705271</v>
      </c>
      <c r="M194" s="18">
        <v>23855.642453309305</v>
      </c>
      <c r="N194" s="18">
        <v>48024360</v>
      </c>
      <c r="O194" s="20">
        <v>108</v>
      </c>
      <c r="P194" s="18">
        <v>432219.24</v>
      </c>
      <c r="Q194" s="20">
        <v>0.97199999999999998</v>
      </c>
      <c r="R194" s="11"/>
      <c r="U194" s="21">
        <v>4145014</v>
      </c>
      <c r="V194" s="21">
        <v>2206</v>
      </c>
      <c r="W194" s="21">
        <v>15675108</v>
      </c>
      <c r="X194" s="22">
        <v>0.81114954234404302</v>
      </c>
      <c r="Y194" s="22">
        <v>583.33893992947287</v>
      </c>
    </row>
    <row r="195" spans="1:25" ht="15" customHeight="1" x14ac:dyDescent="0.25">
      <c r="A195" s="15">
        <v>281</v>
      </c>
      <c r="B195" s="16" t="s">
        <v>90</v>
      </c>
      <c r="C195" s="15">
        <v>2018</v>
      </c>
      <c r="D195" s="17">
        <v>3461483311.6344819</v>
      </c>
      <c r="E195" s="18">
        <v>203298497.39971656</v>
      </c>
      <c r="F195" s="18">
        <v>64763700.116879269</v>
      </c>
      <c r="G195" s="17">
        <v>33804937.068804026</v>
      </c>
      <c r="H195" s="18">
        <v>21831534.177493345</v>
      </c>
      <c r="I195" s="18">
        <v>14707168</v>
      </c>
      <c r="J195" s="18">
        <v>377585</v>
      </c>
      <c r="K195" s="18">
        <v>490250</v>
      </c>
      <c r="L195" s="19">
        <v>2370.6079339662806</v>
      </c>
      <c r="M195" s="18">
        <v>37392.668203858309</v>
      </c>
      <c r="N195" s="18">
        <v>46034475</v>
      </c>
      <c r="O195" s="20">
        <v>93.9</v>
      </c>
      <c r="P195" s="18">
        <v>504957.5</v>
      </c>
      <c r="Q195" s="20">
        <v>1.03</v>
      </c>
      <c r="R195" s="11"/>
      <c r="U195" s="21">
        <v>3563796</v>
      </c>
      <c r="V195" s="21">
        <v>2929</v>
      </c>
      <c r="W195" s="21">
        <v>18693601</v>
      </c>
      <c r="X195" s="22">
        <v>0.72856699108739398</v>
      </c>
      <c r="Y195" s="22">
        <v>558.39206603371929</v>
      </c>
    </row>
    <row r="196" spans="1:25" ht="15" customHeight="1" x14ac:dyDescent="0.25">
      <c r="A196" s="15">
        <v>288</v>
      </c>
      <c r="B196" s="16" t="s">
        <v>20</v>
      </c>
      <c r="C196" s="15">
        <v>2018</v>
      </c>
      <c r="D196" s="17">
        <v>820601073.97746336</v>
      </c>
      <c r="E196" s="18">
        <v>22863090.794101935</v>
      </c>
      <c r="F196" s="18">
        <v>7223091.6408502385</v>
      </c>
      <c r="G196" s="17">
        <v>5545687.4330178658</v>
      </c>
      <c r="H196" s="18">
        <v>3587476.582079594</v>
      </c>
      <c r="I196" s="18">
        <v>1700252</v>
      </c>
      <c r="J196" s="18">
        <v>141779</v>
      </c>
      <c r="K196" s="18">
        <v>95492</v>
      </c>
      <c r="L196" s="19">
        <v>359.2172849579328</v>
      </c>
      <c r="M196" s="18">
        <v>11022.117277667108</v>
      </c>
      <c r="N196" s="18">
        <v>4552103.6400000006</v>
      </c>
      <c r="O196" s="20">
        <v>47.67</v>
      </c>
      <c r="P196" s="18">
        <v>59205.04</v>
      </c>
      <c r="Q196" s="20">
        <v>0.62</v>
      </c>
      <c r="R196" s="11"/>
      <c r="U196" s="21">
        <v>368238</v>
      </c>
      <c r="V196" s="21">
        <v>431</v>
      </c>
      <c r="W196" s="21">
        <v>2210986</v>
      </c>
      <c r="X196" s="22">
        <v>0.58560478445581587</v>
      </c>
      <c r="Y196" s="22">
        <v>71.782715042067196</v>
      </c>
    </row>
    <row r="197" spans="1:25" ht="15" customHeight="1" x14ac:dyDescent="0.25">
      <c r="A197" s="15">
        <v>290</v>
      </c>
      <c r="B197" s="16" t="s">
        <v>86</v>
      </c>
      <c r="C197" s="15">
        <v>2018</v>
      </c>
      <c r="D197" s="17">
        <v>359419844.05209136</v>
      </c>
      <c r="E197" s="18">
        <v>20787070.655922342</v>
      </c>
      <c r="F197" s="18">
        <v>9110855.9951019194</v>
      </c>
      <c r="G197" s="17">
        <v>8566812.6879633479</v>
      </c>
      <c r="H197" s="18">
        <v>3997886.6681220392</v>
      </c>
      <c r="I197" s="18">
        <v>1223545</v>
      </c>
      <c r="J197" s="18">
        <v>14566</v>
      </c>
      <c r="K197" s="18">
        <v>78634</v>
      </c>
      <c r="L197" s="19">
        <v>270.36767283246758</v>
      </c>
      <c r="M197" s="18">
        <v>2152.0524943405539</v>
      </c>
      <c r="N197" s="18">
        <v>9105817.1999999993</v>
      </c>
      <c r="O197" s="20">
        <v>115.8</v>
      </c>
      <c r="P197" s="18">
        <v>152314.05799999999</v>
      </c>
      <c r="Q197" s="20">
        <v>1.9370000000000001</v>
      </c>
      <c r="R197" s="11"/>
      <c r="U197" s="21">
        <v>56135</v>
      </c>
      <c r="V197" s="21">
        <v>292</v>
      </c>
      <c r="W197" s="21">
        <v>757728</v>
      </c>
      <c r="X197" s="22">
        <v>0.29622818540063806</v>
      </c>
      <c r="Y197" s="22">
        <v>21.632327167532409</v>
      </c>
    </row>
    <row r="198" spans="1:25" ht="15" customHeight="1" x14ac:dyDescent="0.25">
      <c r="A198" s="15">
        <v>309</v>
      </c>
      <c r="B198" s="16" t="s">
        <v>98</v>
      </c>
      <c r="C198" s="15">
        <v>2018</v>
      </c>
      <c r="D198" s="17">
        <v>7802501320.7911844</v>
      </c>
      <c r="E198" s="18">
        <v>382830130.56332225</v>
      </c>
      <c r="F198" s="18">
        <v>411691939.36848074</v>
      </c>
      <c r="G198" s="17">
        <v>164522303.97136489</v>
      </c>
      <c r="H198" s="18">
        <v>81093504.616350695</v>
      </c>
      <c r="I198" s="18">
        <v>23999384</v>
      </c>
      <c r="J198" s="18">
        <v>1349772</v>
      </c>
      <c r="K198" s="18">
        <v>1427562</v>
      </c>
      <c r="L198" s="19">
        <v>4423.9424483506054</v>
      </c>
      <c r="M198" s="18">
        <v>29165.025132884839</v>
      </c>
      <c r="N198" s="18">
        <v>121342770</v>
      </c>
      <c r="O198" s="20">
        <v>85</v>
      </c>
      <c r="P198" s="18">
        <v>2398304.1599999997</v>
      </c>
      <c r="Q198" s="20">
        <v>1.68</v>
      </c>
      <c r="R198" s="11"/>
      <c r="U198" s="21">
        <v>1262293</v>
      </c>
      <c r="V198" s="21">
        <v>4644</v>
      </c>
      <c r="W198" s="21">
        <v>26638889</v>
      </c>
      <c r="X198" s="22">
        <v>0.65481676656480203</v>
      </c>
      <c r="Y198" s="22">
        <v>220.05755164939498</v>
      </c>
    </row>
    <row r="199" spans="1:25" ht="15" customHeight="1" x14ac:dyDescent="0.25">
      <c r="A199" s="15">
        <v>315</v>
      </c>
      <c r="B199" s="16" t="s">
        <v>39</v>
      </c>
      <c r="C199" s="15">
        <v>2018</v>
      </c>
      <c r="D199" s="17">
        <v>2041674846.0444746</v>
      </c>
      <c r="E199" s="18">
        <v>68542237.27582112</v>
      </c>
      <c r="F199" s="18">
        <v>37260152.480225451</v>
      </c>
      <c r="G199" s="17">
        <v>40292663.486115813</v>
      </c>
      <c r="H199" s="18">
        <v>34752043.355771877</v>
      </c>
      <c r="I199" s="18">
        <v>19219721</v>
      </c>
      <c r="J199" s="18">
        <v>443934</v>
      </c>
      <c r="K199" s="18">
        <v>453043</v>
      </c>
      <c r="L199" s="19">
        <v>3138.8146683840328</v>
      </c>
      <c r="M199" s="18">
        <v>16308.021604788133</v>
      </c>
      <c r="N199" s="18">
        <v>101572240.59999999</v>
      </c>
      <c r="O199" s="20">
        <v>224.2</v>
      </c>
      <c r="P199" s="18">
        <v>802339.15299999993</v>
      </c>
      <c r="Q199" s="20">
        <v>1.7709999999999999</v>
      </c>
      <c r="R199" s="11"/>
      <c r="U199" s="21">
        <v>2477267</v>
      </c>
      <c r="V199" s="21">
        <v>3534</v>
      </c>
      <c r="W199" s="21">
        <v>22153306</v>
      </c>
      <c r="X199" s="22">
        <v>0.71559598473278496</v>
      </c>
      <c r="Y199" s="22">
        <v>395.18533161596741</v>
      </c>
    </row>
    <row r="200" spans="1:25" ht="15" customHeight="1" x14ac:dyDescent="0.25">
      <c r="A200" s="15">
        <v>403</v>
      </c>
      <c r="B200" s="16" t="s">
        <v>9</v>
      </c>
      <c r="C200" s="15">
        <v>2018</v>
      </c>
      <c r="D200" s="17">
        <v>212310765.52246267</v>
      </c>
      <c r="E200" s="18">
        <v>10901167.074516444</v>
      </c>
      <c r="F200" s="18">
        <v>1067827.2183838449</v>
      </c>
      <c r="G200" s="17">
        <v>3136046.9347568713</v>
      </c>
      <c r="H200" s="18">
        <v>1759020.2256480388</v>
      </c>
      <c r="I200" s="18">
        <v>1621183</v>
      </c>
      <c r="J200" s="18">
        <v>120697</v>
      </c>
      <c r="K200" s="18">
        <v>42429</v>
      </c>
      <c r="L200" s="19">
        <v>237.70707344224809</v>
      </c>
      <c r="M200" s="18">
        <v>2841.730907315763</v>
      </c>
      <c r="N200" s="18">
        <v>1319711.6159999999</v>
      </c>
      <c r="O200" s="20">
        <v>31.103999999999999</v>
      </c>
      <c r="P200" s="18">
        <v>60588.611999999994</v>
      </c>
      <c r="Q200" s="20">
        <v>1.4279999999999999</v>
      </c>
      <c r="R200" s="11"/>
      <c r="U200" s="21">
        <v>119392</v>
      </c>
      <c r="V200" s="21">
        <v>254</v>
      </c>
      <c r="W200" s="21">
        <v>1861272</v>
      </c>
      <c r="X200" s="22">
        <v>0.83651170316039269</v>
      </c>
      <c r="Y200" s="22">
        <v>16.292926557751901</v>
      </c>
    </row>
    <row r="201" spans="1:25" ht="15" customHeight="1" x14ac:dyDescent="0.25">
      <c r="A201" s="15">
        <v>428</v>
      </c>
      <c r="B201" s="16" t="s">
        <v>17</v>
      </c>
      <c r="C201" s="15">
        <v>2018</v>
      </c>
      <c r="D201" s="17">
        <v>210005563.36447331</v>
      </c>
      <c r="E201" s="18">
        <v>14873516.233886354</v>
      </c>
      <c r="F201" s="18">
        <v>5375101.8658900121</v>
      </c>
      <c r="G201" s="17">
        <v>7983544.7318528527</v>
      </c>
      <c r="H201" s="18">
        <v>6024161.0455786167</v>
      </c>
      <c r="I201" s="18">
        <v>1008149</v>
      </c>
      <c r="J201" s="18">
        <v>61348</v>
      </c>
      <c r="K201" s="18">
        <v>62219</v>
      </c>
      <c r="L201" s="19">
        <v>214.77315834408623</v>
      </c>
      <c r="M201" s="18">
        <v>2794.4375379124958</v>
      </c>
      <c r="N201" s="18">
        <v>13619739.1</v>
      </c>
      <c r="O201" s="20">
        <v>218.9</v>
      </c>
      <c r="P201" s="18">
        <v>74476.143000000011</v>
      </c>
      <c r="Q201" s="20">
        <v>1.1970000000000001</v>
      </c>
      <c r="R201" s="11"/>
      <c r="U201" s="21">
        <v>870</v>
      </c>
      <c r="V201" s="21">
        <v>215</v>
      </c>
      <c r="W201" s="21">
        <v>824584</v>
      </c>
      <c r="X201" s="22">
        <v>0.43781671445258574</v>
      </c>
      <c r="Y201" s="22">
        <v>0.22684165591376984</v>
      </c>
    </row>
    <row r="202" spans="1:25" ht="15" customHeight="1" x14ac:dyDescent="0.25">
      <c r="A202" s="15">
        <v>432</v>
      </c>
      <c r="B202" s="16" t="s">
        <v>66</v>
      </c>
      <c r="C202" s="15">
        <v>2018</v>
      </c>
      <c r="D202" s="17">
        <v>595481720.96540606</v>
      </c>
      <c r="E202" s="18">
        <v>26528038.64799181</v>
      </c>
      <c r="F202" s="18">
        <v>4091961.1477857749</v>
      </c>
      <c r="G202" s="17">
        <v>13952030.307925861</v>
      </c>
      <c r="H202" s="18">
        <v>17981290.460650083</v>
      </c>
      <c r="I202" s="18">
        <v>1969683</v>
      </c>
      <c r="J202" s="18">
        <v>142747</v>
      </c>
      <c r="K202" s="18">
        <v>96734</v>
      </c>
      <c r="L202" s="19">
        <v>406.11441798173445</v>
      </c>
      <c r="M202" s="18">
        <v>4790.646005141688</v>
      </c>
      <c r="N202" s="18">
        <v>5373283.4979999997</v>
      </c>
      <c r="O202" s="20">
        <v>55.546999999999997</v>
      </c>
      <c r="P202" s="18">
        <v>98571.945999999996</v>
      </c>
      <c r="Q202" s="20">
        <v>1.0189999999999999</v>
      </c>
      <c r="R202" s="11"/>
      <c r="U202" s="21">
        <v>35877</v>
      </c>
      <c r="V202" s="21">
        <v>413</v>
      </c>
      <c r="W202" s="21">
        <v>2151917</v>
      </c>
      <c r="X202" s="22">
        <v>0.5948005461762137</v>
      </c>
      <c r="Y202" s="22">
        <v>6.8855820182655734</v>
      </c>
    </row>
    <row r="203" spans="1:25" ht="15" customHeight="1" x14ac:dyDescent="0.25">
      <c r="A203" s="15">
        <v>443</v>
      </c>
      <c r="B203" s="16" t="s">
        <v>6</v>
      </c>
      <c r="C203" s="15">
        <v>2018</v>
      </c>
      <c r="D203" s="17">
        <v>7976116305.8779478</v>
      </c>
      <c r="E203" s="18">
        <v>400738945.85891652</v>
      </c>
      <c r="F203" s="18">
        <v>84255857.479910344</v>
      </c>
      <c r="G203" s="17">
        <v>235797333.29756373</v>
      </c>
      <c r="H203" s="18">
        <v>124416300.0446218</v>
      </c>
      <c r="I203" s="18">
        <v>37116233</v>
      </c>
      <c r="J203" s="18">
        <v>436022</v>
      </c>
      <c r="K203" s="18">
        <v>1220681</v>
      </c>
      <c r="L203" s="19">
        <v>1894.5825121688863</v>
      </c>
      <c r="M203" s="18">
        <v>72096.293035119568</v>
      </c>
      <c r="N203" s="18">
        <v>135397936.52000001</v>
      </c>
      <c r="O203" s="20">
        <v>110.92</v>
      </c>
      <c r="P203" s="18">
        <v>1300025.2649999999</v>
      </c>
      <c r="Q203" s="20">
        <v>1.0649999999999999</v>
      </c>
      <c r="R203" s="11"/>
      <c r="U203" s="21">
        <v>251691</v>
      </c>
      <c r="V203" s="21">
        <v>1948</v>
      </c>
      <c r="W203" s="21">
        <v>9178531</v>
      </c>
      <c r="X203" s="22">
        <v>0.53787346581905815</v>
      </c>
      <c r="Y203" s="22">
        <v>53.417487831113711</v>
      </c>
    </row>
    <row r="204" spans="1:25" ht="15" customHeight="1" x14ac:dyDescent="0.25">
      <c r="A204" s="15">
        <v>454</v>
      </c>
      <c r="B204" s="16" t="s">
        <v>32</v>
      </c>
      <c r="C204" s="15">
        <v>2018</v>
      </c>
      <c r="D204" s="17">
        <v>5014198228.8877993</v>
      </c>
      <c r="E204" s="18">
        <v>217346936.51666343</v>
      </c>
      <c r="F204" s="18">
        <v>86667770.336280495</v>
      </c>
      <c r="G204" s="17">
        <v>81805728.180616483</v>
      </c>
      <c r="H204" s="18">
        <v>59654830.979769394</v>
      </c>
      <c r="I204" s="18">
        <v>56149658</v>
      </c>
      <c r="J204" s="18">
        <v>1835502</v>
      </c>
      <c r="K204" s="18">
        <v>1083565</v>
      </c>
      <c r="L204" s="19">
        <v>8624.8678838712094</v>
      </c>
      <c r="M204" s="18">
        <v>65225.890129455751</v>
      </c>
      <c r="N204" s="18">
        <v>225273163.5</v>
      </c>
      <c r="O204" s="20">
        <v>207.9</v>
      </c>
      <c r="P204" s="18">
        <v>1997010.2949999999</v>
      </c>
      <c r="Q204" s="20">
        <v>1.843</v>
      </c>
      <c r="R204" s="11"/>
      <c r="U204" s="21">
        <v>7259970</v>
      </c>
      <c r="V204" s="21">
        <v>9703</v>
      </c>
      <c r="W204" s="21">
        <v>65338457</v>
      </c>
      <c r="X204" s="22">
        <v>0.76870328434881274</v>
      </c>
      <c r="Y204" s="22">
        <v>1078.1321161287908</v>
      </c>
    </row>
    <row r="205" spans="1:25" ht="15" customHeight="1" x14ac:dyDescent="0.25">
      <c r="A205" s="60">
        <v>500</v>
      </c>
      <c r="B205" s="23" t="s">
        <v>34</v>
      </c>
      <c r="C205" s="15">
        <v>2018</v>
      </c>
      <c r="D205" s="17">
        <v>1256264642.5623586</v>
      </c>
      <c r="E205" s="18">
        <v>97653678.83666788</v>
      </c>
      <c r="F205" s="18">
        <v>44810838.58165092</v>
      </c>
      <c r="G205" s="17">
        <v>34801211.717184439</v>
      </c>
      <c r="H205" s="18">
        <v>42892364.405275293</v>
      </c>
      <c r="I205" s="18">
        <v>3297181.6960000009</v>
      </c>
      <c r="J205" s="18">
        <v>469361.29497917573</v>
      </c>
      <c r="K205" s="18">
        <v>458892</v>
      </c>
      <c r="L205" s="19">
        <v>627.48</v>
      </c>
      <c r="M205" s="18">
        <v>10796.594774002922</v>
      </c>
      <c r="N205" s="18">
        <v>417008779</v>
      </c>
      <c r="O205" s="20">
        <v>908.72967713536082</v>
      </c>
      <c r="P205" s="18">
        <v>3696918</v>
      </c>
      <c r="Q205" s="20">
        <v>8.0561831542062183</v>
      </c>
      <c r="R205" s="11"/>
      <c r="U205" s="21">
        <v>0</v>
      </c>
      <c r="V205" s="21">
        <v>627.48</v>
      </c>
      <c r="W205" s="21">
        <v>0</v>
      </c>
      <c r="X205" s="22">
        <v>0</v>
      </c>
      <c r="Y205" s="22">
        <v>0</v>
      </c>
    </row>
    <row r="206" spans="1:25" ht="15" customHeight="1" x14ac:dyDescent="0.25">
      <c r="A206" s="60">
        <v>501</v>
      </c>
      <c r="B206" s="23" t="s">
        <v>91</v>
      </c>
      <c r="C206" s="15">
        <v>2018</v>
      </c>
      <c r="D206" s="17">
        <v>2512801416.1275091</v>
      </c>
      <c r="E206" s="18">
        <v>127452294.86535931</v>
      </c>
      <c r="F206" s="18">
        <v>41857769.988465421</v>
      </c>
      <c r="G206" s="17">
        <v>75176966.915632799</v>
      </c>
      <c r="H206" s="18">
        <v>43823239.917554967</v>
      </c>
      <c r="I206" s="18">
        <v>4045857.4520000005</v>
      </c>
      <c r="J206" s="18">
        <v>634311.00000000093</v>
      </c>
      <c r="K206" s="18">
        <v>532926</v>
      </c>
      <c r="L206" s="19">
        <v>815.67499356963026</v>
      </c>
      <c r="M206" s="18">
        <v>16218.8</v>
      </c>
      <c r="N206" s="18">
        <v>1739353428</v>
      </c>
      <c r="O206" s="20">
        <v>3263.780389772689</v>
      </c>
      <c r="P206" s="18">
        <v>9308112</v>
      </c>
      <c r="Q206" s="20">
        <v>17.466049695454902</v>
      </c>
      <c r="R206" s="11"/>
      <c r="U206" s="21">
        <v>0</v>
      </c>
      <c r="V206" s="21">
        <v>815.67499356963026</v>
      </c>
      <c r="W206" s="21">
        <v>0</v>
      </c>
      <c r="X206" s="22">
        <v>0</v>
      </c>
      <c r="Y206" s="22">
        <v>0</v>
      </c>
    </row>
    <row r="207" spans="1:25" ht="15" customHeight="1" x14ac:dyDescent="0.25">
      <c r="A207" s="60">
        <v>502</v>
      </c>
      <c r="B207" s="23" t="s">
        <v>27</v>
      </c>
      <c r="C207" s="15">
        <v>2018</v>
      </c>
      <c r="D207" s="17">
        <v>571254086.26158404</v>
      </c>
      <c r="E207" s="18">
        <v>21063541.590951972</v>
      </c>
      <c r="F207" s="18">
        <v>6924412.7013969328</v>
      </c>
      <c r="G207" s="17">
        <v>16363837.532127135</v>
      </c>
      <c r="H207" s="18">
        <v>8471907.1537352093</v>
      </c>
      <c r="I207" s="18">
        <v>791672.43599999999</v>
      </c>
      <c r="J207" s="18">
        <v>115191.99999999977</v>
      </c>
      <c r="K207" s="18">
        <v>163483</v>
      </c>
      <c r="L207" s="19">
        <v>152.9345753819872</v>
      </c>
      <c r="M207" s="18">
        <v>6690.15</v>
      </c>
      <c r="N207" s="18">
        <v>424411236</v>
      </c>
      <c r="O207" s="20">
        <v>2596.0573025941535</v>
      </c>
      <c r="P207" s="18">
        <v>2940369</v>
      </c>
      <c r="Q207" s="20">
        <v>17.985778337808824</v>
      </c>
      <c r="R207" s="11"/>
      <c r="U207" s="21">
        <v>0</v>
      </c>
      <c r="V207" s="21">
        <v>152.9345753819872</v>
      </c>
      <c r="W207" s="21">
        <v>0</v>
      </c>
      <c r="X207" s="22">
        <v>0</v>
      </c>
      <c r="Y207" s="22">
        <v>0</v>
      </c>
    </row>
    <row r="208" spans="1:25" ht="15" customHeight="1" x14ac:dyDescent="0.25">
      <c r="A208" s="15">
        <v>2</v>
      </c>
      <c r="B208" s="16" t="s">
        <v>80</v>
      </c>
      <c r="C208" s="15">
        <v>2019</v>
      </c>
      <c r="D208" s="17">
        <v>12170411808.463663</v>
      </c>
      <c r="E208" s="18">
        <v>567003836.93201232</v>
      </c>
      <c r="F208" s="18">
        <v>162266599.20261866</v>
      </c>
      <c r="G208" s="17">
        <v>393919622.76616412</v>
      </c>
      <c r="H208" s="18">
        <v>136312467.73519403</v>
      </c>
      <c r="I208" s="18">
        <v>54152400</v>
      </c>
      <c r="J208" s="18">
        <v>3456459</v>
      </c>
      <c r="K208" s="18">
        <v>1488234</v>
      </c>
      <c r="L208" s="19">
        <v>10047.720594544022</v>
      </c>
      <c r="M208" s="18">
        <v>135500.36898073685</v>
      </c>
      <c r="N208" s="18">
        <v>189154541.40000001</v>
      </c>
      <c r="O208" s="20">
        <v>127.1</v>
      </c>
      <c r="P208" s="18">
        <v>1962980.6459999999</v>
      </c>
      <c r="Q208" s="20">
        <v>1.319</v>
      </c>
      <c r="R208" s="11"/>
      <c r="U208" s="21">
        <v>8586435</v>
      </c>
      <c r="V208" s="21">
        <v>11542</v>
      </c>
      <c r="W208" s="21">
        <v>66322692</v>
      </c>
      <c r="X208" s="22">
        <v>0.6559594144553661</v>
      </c>
      <c r="Y208" s="22">
        <v>1494.2794054559788</v>
      </c>
    </row>
    <row r="209" spans="1:25" ht="15" customHeight="1" x14ac:dyDescent="0.25">
      <c r="A209" s="15">
        <v>3</v>
      </c>
      <c r="B209" s="16" t="s">
        <v>22</v>
      </c>
      <c r="C209" s="15">
        <v>2019</v>
      </c>
      <c r="D209" s="17">
        <v>141298912.63768467</v>
      </c>
      <c r="E209" s="18">
        <v>12209984.450501889</v>
      </c>
      <c r="F209" s="18">
        <v>1703660.7108285159</v>
      </c>
      <c r="G209" s="17">
        <v>3678434.9315835517</v>
      </c>
      <c r="H209" s="18">
        <v>3161032.2655163864</v>
      </c>
      <c r="I209" s="18">
        <v>337796</v>
      </c>
      <c r="J209" s="18">
        <v>16415</v>
      </c>
      <c r="K209" s="18">
        <v>17280</v>
      </c>
      <c r="L209" s="19">
        <v>66</v>
      </c>
      <c r="M209" s="18">
        <v>300.00931386958439</v>
      </c>
      <c r="N209" s="18">
        <v>1365120</v>
      </c>
      <c r="O209" s="20">
        <v>79</v>
      </c>
      <c r="P209" s="18">
        <v>53222.400000000001</v>
      </c>
      <c r="Q209" s="20">
        <v>3.08</v>
      </c>
      <c r="R209" s="11"/>
      <c r="U209" s="21">
        <v>0</v>
      </c>
      <c r="V209" s="21">
        <v>66</v>
      </c>
      <c r="W209" s="21">
        <v>358775</v>
      </c>
      <c r="X209" s="22">
        <v>0.62054621558046219</v>
      </c>
      <c r="Y209" s="22">
        <v>0</v>
      </c>
    </row>
    <row r="210" spans="1:25" ht="15" customHeight="1" x14ac:dyDescent="0.25">
      <c r="A210" s="15">
        <v>6</v>
      </c>
      <c r="B210" s="16" t="s">
        <v>25</v>
      </c>
      <c r="C210" s="15">
        <v>2019</v>
      </c>
      <c r="D210" s="17">
        <v>4565022727.5772543</v>
      </c>
      <c r="E210" s="18">
        <v>212907391.10160777</v>
      </c>
      <c r="F210" s="18">
        <v>61858112.056360565</v>
      </c>
      <c r="G210" s="17">
        <v>146206104.23029929</v>
      </c>
      <c r="H210" s="18">
        <v>27846210.425532416</v>
      </c>
      <c r="I210" s="18">
        <v>28021094</v>
      </c>
      <c r="J210" s="18">
        <v>1972980</v>
      </c>
      <c r="K210" s="18">
        <v>954688</v>
      </c>
      <c r="L210" s="19">
        <v>6113.1511061623714</v>
      </c>
      <c r="M210" s="18">
        <v>83501.368281892093</v>
      </c>
      <c r="N210" s="18">
        <v>365550035.19999999</v>
      </c>
      <c r="O210" s="20">
        <v>382.9</v>
      </c>
      <c r="P210" s="18">
        <v>1908421.3120000002</v>
      </c>
      <c r="Q210" s="20">
        <v>1.9990000000000001</v>
      </c>
      <c r="R210" s="11"/>
      <c r="U210" s="21">
        <v>5820714</v>
      </c>
      <c r="V210" s="21">
        <v>7319</v>
      </c>
      <c r="W210" s="21">
        <v>35329307</v>
      </c>
      <c r="X210" s="22">
        <v>0.55103510223281993</v>
      </c>
      <c r="Y210" s="22">
        <v>1205.848893837629</v>
      </c>
    </row>
    <row r="211" spans="1:25" ht="15" customHeight="1" x14ac:dyDescent="0.25">
      <c r="A211" s="15">
        <v>7</v>
      </c>
      <c r="B211" s="16" t="s">
        <v>92</v>
      </c>
      <c r="C211" s="15">
        <v>2019</v>
      </c>
      <c r="D211" s="17">
        <v>7309234308.419385</v>
      </c>
      <c r="E211" s="18">
        <v>437315477.65822965</v>
      </c>
      <c r="F211" s="18">
        <v>126181975.07090926</v>
      </c>
      <c r="G211" s="17">
        <v>119634711.56258909</v>
      </c>
      <c r="H211" s="18">
        <v>71378420.484139353</v>
      </c>
      <c r="I211" s="18">
        <v>27844577</v>
      </c>
      <c r="J211" s="18">
        <v>1956086</v>
      </c>
      <c r="K211" s="18">
        <v>1260163</v>
      </c>
      <c r="L211" s="19">
        <v>6184.0213030231416</v>
      </c>
      <c r="M211" s="18">
        <v>54251.370326273551</v>
      </c>
      <c r="N211" s="18">
        <v>109382148.39999999</v>
      </c>
      <c r="O211" s="20">
        <v>86.8</v>
      </c>
      <c r="P211" s="18">
        <v>1209756.48</v>
      </c>
      <c r="Q211" s="20">
        <v>0.96</v>
      </c>
      <c r="R211" s="11"/>
      <c r="U211" s="21">
        <v>4085015</v>
      </c>
      <c r="V211" s="21">
        <v>7030</v>
      </c>
      <c r="W211" s="21">
        <v>33946074</v>
      </c>
      <c r="X211" s="22">
        <v>0.55122654377520997</v>
      </c>
      <c r="Y211" s="22">
        <v>845.97869697685803</v>
      </c>
    </row>
    <row r="212" spans="1:25" ht="15" customHeight="1" x14ac:dyDescent="0.25">
      <c r="A212" s="15">
        <v>8</v>
      </c>
      <c r="B212" s="16" t="s">
        <v>99</v>
      </c>
      <c r="C212" s="15">
        <v>2019</v>
      </c>
      <c r="D212" s="17">
        <v>4758504092.9164925</v>
      </c>
      <c r="E212" s="18">
        <v>170895129.11593318</v>
      </c>
      <c r="F212" s="18">
        <v>113270931.47329341</v>
      </c>
      <c r="G212" s="17">
        <v>82352115.549373507</v>
      </c>
      <c r="H212" s="18">
        <v>69354899.412392899</v>
      </c>
      <c r="I212" s="18">
        <v>21818158</v>
      </c>
      <c r="J212" s="18">
        <v>1197787</v>
      </c>
      <c r="K212" s="18">
        <v>713081</v>
      </c>
      <c r="L212" s="19">
        <v>3207.2763240240806</v>
      </c>
      <c r="M212" s="18">
        <v>65660.544597727625</v>
      </c>
      <c r="N212" s="18">
        <v>220199412.80000001</v>
      </c>
      <c r="O212" s="20">
        <v>308.8</v>
      </c>
      <c r="P212" s="18">
        <v>1479643.0750000002</v>
      </c>
      <c r="Q212" s="20">
        <v>2.0750000000000002</v>
      </c>
      <c r="R212" s="11"/>
      <c r="U212" s="21">
        <v>9385273</v>
      </c>
      <c r="V212" s="21">
        <v>4513</v>
      </c>
      <c r="W212" s="21">
        <v>32438515</v>
      </c>
      <c r="X212" s="22">
        <v>0.82052444637359145</v>
      </c>
      <c r="Y212" s="22">
        <v>1305.7236759759194</v>
      </c>
    </row>
    <row r="213" spans="1:25" ht="15" customHeight="1" x14ac:dyDescent="0.25">
      <c r="A213" s="15">
        <v>9</v>
      </c>
      <c r="B213" s="16" t="s">
        <v>16</v>
      </c>
      <c r="C213" s="15">
        <v>2019</v>
      </c>
      <c r="D213" s="17">
        <v>3141146947.6192465</v>
      </c>
      <c r="E213" s="18">
        <v>80771413.232351407</v>
      </c>
      <c r="F213" s="18">
        <v>99568680.628225878</v>
      </c>
      <c r="G213" s="17">
        <v>111213307.28098823</v>
      </c>
      <c r="H213" s="18">
        <v>89839888.775277749</v>
      </c>
      <c r="I213" s="18">
        <v>8787925</v>
      </c>
      <c r="J213" s="18">
        <v>622195</v>
      </c>
      <c r="K213" s="18">
        <v>558559</v>
      </c>
      <c r="L213" s="19">
        <v>2313.8094240255587</v>
      </c>
      <c r="M213" s="18">
        <v>15591.236179822681</v>
      </c>
      <c r="N213" s="18">
        <v>42450484</v>
      </c>
      <c r="O213" s="20">
        <v>76</v>
      </c>
      <c r="P213" s="18">
        <v>519459.87000000005</v>
      </c>
      <c r="Q213" s="20">
        <v>0.93</v>
      </c>
      <c r="R213" s="11"/>
      <c r="U213" s="21">
        <v>1157014</v>
      </c>
      <c r="V213" s="21">
        <v>2598</v>
      </c>
      <c r="W213" s="21">
        <v>10577136</v>
      </c>
      <c r="X213" s="22">
        <v>0.46475581849051434</v>
      </c>
      <c r="Y213" s="22">
        <v>284.19057597444146</v>
      </c>
    </row>
    <row r="214" spans="1:25" ht="15" customHeight="1" x14ac:dyDescent="0.25">
      <c r="A214" s="15">
        <v>17</v>
      </c>
      <c r="B214" s="16" t="s">
        <v>26</v>
      </c>
      <c r="C214" s="15">
        <v>2019</v>
      </c>
      <c r="D214" s="17">
        <v>9975854684.6527672</v>
      </c>
      <c r="E214" s="18">
        <v>499713992.54320985</v>
      </c>
      <c r="F214" s="18">
        <v>74647226.835828915</v>
      </c>
      <c r="G214" s="17">
        <v>169751177.8720445</v>
      </c>
      <c r="H214" s="18">
        <v>80484824.949801892</v>
      </c>
      <c r="I214" s="18">
        <v>44190984</v>
      </c>
      <c r="J214" s="18">
        <v>2070973</v>
      </c>
      <c r="K214" s="18">
        <v>1590978</v>
      </c>
      <c r="L214" s="19">
        <v>8830.5604962432153</v>
      </c>
      <c r="M214" s="18">
        <v>110673.464549952</v>
      </c>
      <c r="N214" s="18">
        <v>237055722</v>
      </c>
      <c r="O214" s="20">
        <v>149</v>
      </c>
      <c r="P214" s="18">
        <v>2593294.1399999997</v>
      </c>
      <c r="Q214" s="20">
        <v>1.63</v>
      </c>
      <c r="R214" s="11"/>
      <c r="U214" s="21">
        <v>24165841</v>
      </c>
      <c r="V214" s="21">
        <v>13434</v>
      </c>
      <c r="W214" s="21">
        <v>70522032</v>
      </c>
      <c r="X214" s="22">
        <v>0.59926010674204278</v>
      </c>
      <c r="Y214" s="22">
        <v>4603.4395037567838</v>
      </c>
    </row>
    <row r="215" spans="1:25" ht="15" customHeight="1" x14ac:dyDescent="0.25">
      <c r="A215" s="15">
        <v>22</v>
      </c>
      <c r="B215" s="16" t="s">
        <v>104</v>
      </c>
      <c r="C215" s="15">
        <v>2019</v>
      </c>
      <c r="D215" s="17">
        <v>1888794548.4621613</v>
      </c>
      <c r="E215" s="18">
        <v>113086902.82278469</v>
      </c>
      <c r="F215" s="18">
        <v>32936488.781547155</v>
      </c>
      <c r="G215" s="17">
        <v>30023915.049330641</v>
      </c>
      <c r="H215" s="18">
        <v>21171118.896473438</v>
      </c>
      <c r="I215" s="18">
        <v>8516511</v>
      </c>
      <c r="J215" s="18">
        <v>699229</v>
      </c>
      <c r="K215" s="18">
        <v>287928</v>
      </c>
      <c r="L215" s="19">
        <v>1873.9744474055879</v>
      </c>
      <c r="M215" s="18">
        <v>18483.232169612656</v>
      </c>
      <c r="N215" s="18">
        <v>45435038.400000006</v>
      </c>
      <c r="O215" s="20">
        <v>157.80000000000001</v>
      </c>
      <c r="P215" s="18">
        <v>518270.4</v>
      </c>
      <c r="Q215" s="20">
        <v>1.8</v>
      </c>
      <c r="R215" s="11"/>
      <c r="U215" s="21">
        <v>3046459</v>
      </c>
      <c r="V215" s="21">
        <v>2492</v>
      </c>
      <c r="W215" s="21">
        <v>12283919</v>
      </c>
      <c r="X215" s="22">
        <v>0.56271021607042082</v>
      </c>
      <c r="Y215" s="22">
        <v>618.02555259441226</v>
      </c>
    </row>
    <row r="216" spans="1:25" ht="15" customHeight="1" x14ac:dyDescent="0.25">
      <c r="A216" s="15">
        <v>27</v>
      </c>
      <c r="B216" s="16" t="s">
        <v>24</v>
      </c>
      <c r="C216" s="15">
        <v>2019</v>
      </c>
      <c r="D216" s="17">
        <v>3205427615.6482916</v>
      </c>
      <c r="E216" s="18">
        <v>161857584.65548247</v>
      </c>
      <c r="F216" s="18">
        <v>33368292.909162585</v>
      </c>
      <c r="G216" s="17">
        <v>83537006.894598186</v>
      </c>
      <c r="H216" s="18">
        <v>45604755.113572299</v>
      </c>
      <c r="I216" s="18">
        <v>20174172</v>
      </c>
      <c r="J216" s="18">
        <v>272158</v>
      </c>
      <c r="K216" s="18">
        <v>722911</v>
      </c>
      <c r="L216" s="19">
        <v>765.42454452215009</v>
      </c>
      <c r="M216" s="18">
        <v>28808.000397119631</v>
      </c>
      <c r="N216" s="18">
        <v>69399456</v>
      </c>
      <c r="O216" s="20">
        <v>96</v>
      </c>
      <c r="P216" s="18">
        <v>780743.88</v>
      </c>
      <c r="Q216" s="20">
        <v>1.08</v>
      </c>
      <c r="R216" s="11"/>
      <c r="U216" s="21">
        <v>1063346</v>
      </c>
      <c r="V216" s="21">
        <v>955</v>
      </c>
      <c r="W216" s="21">
        <v>5356682</v>
      </c>
      <c r="X216" s="22">
        <v>0.64030720313657985</v>
      </c>
      <c r="Y216" s="22">
        <v>189.57545547784991</v>
      </c>
    </row>
    <row r="217" spans="1:25" ht="15" customHeight="1" x14ac:dyDescent="0.25">
      <c r="A217" s="15">
        <v>30</v>
      </c>
      <c r="B217" s="16" t="s">
        <v>12</v>
      </c>
      <c r="C217" s="15">
        <v>2019</v>
      </c>
      <c r="D217" s="17">
        <v>2707837343.363966</v>
      </c>
      <c r="E217" s="18">
        <v>193485996.49841428</v>
      </c>
      <c r="F217" s="18">
        <v>51357529.640746139</v>
      </c>
      <c r="G217" s="17">
        <v>57752230.934629805</v>
      </c>
      <c r="H217" s="18">
        <v>29230907.29465976</v>
      </c>
      <c r="I217" s="18">
        <v>18053756</v>
      </c>
      <c r="J217" s="18">
        <v>88322</v>
      </c>
      <c r="K217" s="18">
        <v>752471</v>
      </c>
      <c r="L217" s="19">
        <v>4188</v>
      </c>
      <c r="M217" s="18">
        <v>52058.935088167462</v>
      </c>
      <c r="N217" s="18">
        <v>98173386.427999988</v>
      </c>
      <c r="O217" s="20">
        <v>130.46799999999999</v>
      </c>
      <c r="P217" s="18">
        <v>1128706.5</v>
      </c>
      <c r="Q217" s="20">
        <v>1.5</v>
      </c>
      <c r="R217" s="11"/>
      <c r="U217" s="21">
        <v>0</v>
      </c>
      <c r="V217" s="21">
        <v>4188</v>
      </c>
      <c r="W217" s="21">
        <v>2236070</v>
      </c>
      <c r="X217" s="22">
        <v>6.0950127129916744E-2</v>
      </c>
      <c r="Y217" s="22">
        <v>0</v>
      </c>
    </row>
    <row r="218" spans="1:25" ht="15" customHeight="1" x14ac:dyDescent="0.25">
      <c r="A218" s="15">
        <v>32</v>
      </c>
      <c r="B218" s="16" t="s">
        <v>15</v>
      </c>
      <c r="C218" s="15">
        <v>2019</v>
      </c>
      <c r="D218" s="17">
        <v>21606936958.062805</v>
      </c>
      <c r="E218" s="18">
        <v>1094610808.6672683</v>
      </c>
      <c r="F218" s="18">
        <v>246797063.00413316</v>
      </c>
      <c r="G218" s="17">
        <v>466119880.34392691</v>
      </c>
      <c r="H218" s="18">
        <v>279600579.21669441</v>
      </c>
      <c r="I218" s="18">
        <v>86606814</v>
      </c>
      <c r="J218" s="18">
        <v>6480308</v>
      </c>
      <c r="K218" s="18">
        <v>4048298</v>
      </c>
      <c r="L218" s="19">
        <v>20616.519656681063</v>
      </c>
      <c r="M218" s="18">
        <v>171779.88800040341</v>
      </c>
      <c r="N218" s="18">
        <v>207807232.93599999</v>
      </c>
      <c r="O218" s="20">
        <v>51.332000000000001</v>
      </c>
      <c r="P218" s="18">
        <v>3198155.42</v>
      </c>
      <c r="Q218" s="20">
        <v>0.79</v>
      </c>
      <c r="R218" s="11"/>
      <c r="U218" s="21">
        <v>1509436</v>
      </c>
      <c r="V218" s="21">
        <v>20949</v>
      </c>
      <c r="W218" s="21">
        <v>95106900</v>
      </c>
      <c r="X218" s="22">
        <v>0.51825633943360161</v>
      </c>
      <c r="Y218" s="22">
        <v>332.48034331893905</v>
      </c>
    </row>
    <row r="219" spans="1:25" ht="15" customHeight="1" x14ac:dyDescent="0.25">
      <c r="A219" s="15">
        <v>39</v>
      </c>
      <c r="B219" s="16" t="s">
        <v>72</v>
      </c>
      <c r="C219" s="15">
        <v>2019</v>
      </c>
      <c r="D219" s="17">
        <v>7793369583.6461735</v>
      </c>
      <c r="E219" s="18">
        <v>231120863.0196833</v>
      </c>
      <c r="F219" s="18">
        <v>264625992.61144227</v>
      </c>
      <c r="G219" s="17">
        <v>204037800.20426843</v>
      </c>
      <c r="H219" s="18">
        <v>165616211.4874258</v>
      </c>
      <c r="I219" s="18">
        <v>20719688</v>
      </c>
      <c r="J219" s="18">
        <v>555872</v>
      </c>
      <c r="K219" s="18">
        <v>1256180</v>
      </c>
      <c r="L219" s="19">
        <v>4297.1944477249708</v>
      </c>
      <c r="M219" s="18">
        <v>34833.599361096865</v>
      </c>
      <c r="N219" s="18">
        <v>313002370.59999996</v>
      </c>
      <c r="O219" s="20">
        <v>249.17</v>
      </c>
      <c r="P219" s="18">
        <v>1242362.02</v>
      </c>
      <c r="Q219" s="20">
        <v>0.98899999999999999</v>
      </c>
      <c r="R219" s="11"/>
      <c r="U219" s="21">
        <v>2365632</v>
      </c>
      <c r="V219" s="21">
        <v>4775</v>
      </c>
      <c r="W219" s="21">
        <v>23641192</v>
      </c>
      <c r="X219" s="22">
        <v>0.56518664084725911</v>
      </c>
      <c r="Y219" s="22">
        <v>477.80555227502913</v>
      </c>
    </row>
    <row r="220" spans="1:25" ht="15" customHeight="1" x14ac:dyDescent="0.25">
      <c r="A220" s="15">
        <v>41</v>
      </c>
      <c r="B220" s="16" t="s">
        <v>44</v>
      </c>
      <c r="C220" s="15">
        <v>2019</v>
      </c>
      <c r="D220" s="17">
        <v>9041375911.736763</v>
      </c>
      <c r="E220" s="18">
        <v>705637172.50495255</v>
      </c>
      <c r="F220" s="18">
        <v>233933713.22532642</v>
      </c>
      <c r="G220" s="17">
        <v>231968597.08130634</v>
      </c>
      <c r="H220" s="18">
        <v>47707662.527298883</v>
      </c>
      <c r="I220" s="18">
        <v>32707948</v>
      </c>
      <c r="J220" s="18">
        <v>1872702</v>
      </c>
      <c r="K220" s="18">
        <v>1836669</v>
      </c>
      <c r="L220" s="19">
        <v>6624.5670170718004</v>
      </c>
      <c r="M220" s="18">
        <v>134045.19374089717</v>
      </c>
      <c r="N220" s="18">
        <v>428570181.12900001</v>
      </c>
      <c r="O220" s="20">
        <v>233.34100000000001</v>
      </c>
      <c r="P220" s="18">
        <v>2905610.358</v>
      </c>
      <c r="Q220" s="20">
        <v>1.5820000000000001</v>
      </c>
      <c r="R220" s="11"/>
      <c r="U220" s="21">
        <v>4447981</v>
      </c>
      <c r="V220" s="21">
        <v>7476</v>
      </c>
      <c r="W220" s="21">
        <v>39055459</v>
      </c>
      <c r="X220" s="22">
        <v>0.59635978204836904</v>
      </c>
      <c r="Y220" s="22">
        <v>851.43298292819975</v>
      </c>
    </row>
    <row r="221" spans="1:25" ht="15" customHeight="1" x14ac:dyDescent="0.25">
      <c r="A221" s="15">
        <v>42</v>
      </c>
      <c r="B221" s="16" t="s">
        <v>58</v>
      </c>
      <c r="C221" s="15">
        <v>2019</v>
      </c>
      <c r="D221" s="17">
        <v>2565112438.2283874</v>
      </c>
      <c r="E221" s="18">
        <v>78717355.321147382</v>
      </c>
      <c r="F221" s="18">
        <v>56833509.219811171</v>
      </c>
      <c r="G221" s="17">
        <v>50913468.682938583</v>
      </c>
      <c r="H221" s="18">
        <v>49383832.204068117</v>
      </c>
      <c r="I221" s="18">
        <v>3912648</v>
      </c>
      <c r="J221" s="18">
        <v>31754</v>
      </c>
      <c r="K221" s="18">
        <v>267769</v>
      </c>
      <c r="L221" s="19">
        <v>2831.6618505641782</v>
      </c>
      <c r="M221" s="18">
        <v>13454.663485921959</v>
      </c>
      <c r="N221" s="18">
        <v>37410006.990000002</v>
      </c>
      <c r="O221" s="20">
        <v>139.71</v>
      </c>
      <c r="P221" s="18">
        <v>372198.91</v>
      </c>
      <c r="Q221" s="20">
        <v>1.39</v>
      </c>
      <c r="R221" s="11"/>
      <c r="U221" s="21">
        <v>578546</v>
      </c>
      <c r="V221" s="21">
        <v>3246</v>
      </c>
      <c r="W221" s="21">
        <v>4532434</v>
      </c>
      <c r="X221" s="22">
        <v>0.1593965315935032</v>
      </c>
      <c r="Y221" s="22">
        <v>414.33814943582189</v>
      </c>
    </row>
    <row r="222" spans="1:25" ht="15" customHeight="1" x14ac:dyDescent="0.25">
      <c r="A222" s="15">
        <v>43</v>
      </c>
      <c r="B222" s="16" t="s">
        <v>100</v>
      </c>
      <c r="C222" s="15">
        <v>2019</v>
      </c>
      <c r="D222" s="17">
        <v>2864633914.0132446</v>
      </c>
      <c r="E222" s="18">
        <v>163479623.31283936</v>
      </c>
      <c r="F222" s="18">
        <v>61322834.466272101</v>
      </c>
      <c r="G222" s="17">
        <v>84354739.389192283</v>
      </c>
      <c r="H222" s="18">
        <v>86674756.992360696</v>
      </c>
      <c r="I222" s="18">
        <v>12104265</v>
      </c>
      <c r="J222" s="18">
        <v>673279</v>
      </c>
      <c r="K222" s="18">
        <v>529284</v>
      </c>
      <c r="L222" s="19">
        <v>3947.2187475073579</v>
      </c>
      <c r="M222" s="18">
        <v>28725.283966201496</v>
      </c>
      <c r="N222" s="18">
        <v>38108448</v>
      </c>
      <c r="O222" s="20">
        <v>72</v>
      </c>
      <c r="P222" s="18">
        <v>460477.08</v>
      </c>
      <c r="Q222" s="20">
        <v>0.87</v>
      </c>
      <c r="R222" s="11"/>
      <c r="U222" s="21">
        <v>304042</v>
      </c>
      <c r="V222" s="21">
        <v>4041</v>
      </c>
      <c r="W222" s="21">
        <v>13101059</v>
      </c>
      <c r="X222" s="22">
        <v>0.37009519434924443</v>
      </c>
      <c r="Y222" s="22">
        <v>93.781252492642011</v>
      </c>
    </row>
    <row r="223" spans="1:25" ht="15" customHeight="1" x14ac:dyDescent="0.25">
      <c r="A223" s="15">
        <v>44</v>
      </c>
      <c r="B223" s="16" t="s">
        <v>19</v>
      </c>
      <c r="C223" s="15">
        <v>2019</v>
      </c>
      <c r="D223" s="17">
        <v>9562690722.1440163</v>
      </c>
      <c r="E223" s="18">
        <v>522530875.69667792</v>
      </c>
      <c r="F223" s="18">
        <v>298633562.5784083</v>
      </c>
      <c r="G223" s="17">
        <v>292438463.67353606</v>
      </c>
      <c r="H223" s="18">
        <v>140886654.38245413</v>
      </c>
      <c r="I223" s="18">
        <v>42072635</v>
      </c>
      <c r="J223" s="18">
        <v>1720370</v>
      </c>
      <c r="K223" s="18">
        <v>2208925</v>
      </c>
      <c r="L223" s="19">
        <v>9939.9524922882647</v>
      </c>
      <c r="M223" s="18">
        <v>88991.616846458812</v>
      </c>
      <c r="N223" s="18">
        <v>447031196.875</v>
      </c>
      <c r="O223" s="20">
        <v>202.375</v>
      </c>
      <c r="P223" s="18">
        <v>3030645.1</v>
      </c>
      <c r="Q223" s="20">
        <v>1.3720000000000001</v>
      </c>
      <c r="R223" s="11"/>
      <c r="U223" s="21">
        <v>3045609</v>
      </c>
      <c r="V223" s="21">
        <v>10630</v>
      </c>
      <c r="W223" s="21">
        <v>46916804</v>
      </c>
      <c r="X223" s="22">
        <v>0.50383815083527705</v>
      </c>
      <c r="Y223" s="22">
        <v>690.04750771173588</v>
      </c>
    </row>
    <row r="224" spans="1:25" ht="15" customHeight="1" x14ac:dyDescent="0.25">
      <c r="A224" s="15">
        <v>45</v>
      </c>
      <c r="B224" s="16" t="s">
        <v>18</v>
      </c>
      <c r="C224" s="15">
        <v>2019</v>
      </c>
      <c r="D224" s="17">
        <v>18729937210.217056</v>
      </c>
      <c r="E224" s="18">
        <v>940331454.47819233</v>
      </c>
      <c r="F224" s="18">
        <v>130957737.27494025</v>
      </c>
      <c r="G224" s="17">
        <v>279079404.90681994</v>
      </c>
      <c r="H224" s="18">
        <v>127497363.38312063</v>
      </c>
      <c r="I224" s="18">
        <v>79894279</v>
      </c>
      <c r="J224" s="18">
        <v>5298253</v>
      </c>
      <c r="K224" s="18">
        <v>2650837</v>
      </c>
      <c r="L224" s="19">
        <v>15744.845558870336</v>
      </c>
      <c r="M224" s="18">
        <v>154131.50186691055</v>
      </c>
      <c r="N224" s="18">
        <v>461245638</v>
      </c>
      <c r="O224" s="20">
        <v>174</v>
      </c>
      <c r="P224" s="18">
        <v>3446088.1</v>
      </c>
      <c r="Q224" s="20">
        <v>1.3</v>
      </c>
      <c r="R224" s="11"/>
      <c r="U224" s="21">
        <v>10026499</v>
      </c>
      <c r="V224" s="21">
        <v>17594</v>
      </c>
      <c r="W224" s="21">
        <v>95398318</v>
      </c>
      <c r="X224" s="22">
        <v>0.61897345400543879</v>
      </c>
      <c r="Y224" s="22">
        <v>1849.1544411296643</v>
      </c>
    </row>
    <row r="225" spans="1:25" ht="15" customHeight="1" x14ac:dyDescent="0.25">
      <c r="A225" s="15">
        <v>46</v>
      </c>
      <c r="B225" s="16" t="s">
        <v>60</v>
      </c>
      <c r="C225" s="15">
        <v>2019</v>
      </c>
      <c r="D225" s="17">
        <v>3175855949.2615728</v>
      </c>
      <c r="E225" s="18">
        <v>179230685.9153097</v>
      </c>
      <c r="F225" s="18">
        <v>47971457.224741369</v>
      </c>
      <c r="G225" s="17">
        <v>46892184.185827322</v>
      </c>
      <c r="H225" s="18">
        <v>113393543.2835452</v>
      </c>
      <c r="I225" s="18">
        <v>12625965</v>
      </c>
      <c r="J225" s="18">
        <v>783396</v>
      </c>
      <c r="K225" s="18">
        <v>600804</v>
      </c>
      <c r="L225" s="19">
        <v>2656.2622752020698</v>
      </c>
      <c r="M225" s="18">
        <v>64402.024470824821</v>
      </c>
      <c r="N225" s="18">
        <v>63685224</v>
      </c>
      <c r="O225" s="20">
        <v>106</v>
      </c>
      <c r="P225" s="18">
        <v>738988.92</v>
      </c>
      <c r="Q225" s="20">
        <v>1.23</v>
      </c>
      <c r="R225" s="11"/>
      <c r="U225" s="21">
        <v>29018</v>
      </c>
      <c r="V225" s="21">
        <v>2662</v>
      </c>
      <c r="W225" s="21">
        <v>13462813</v>
      </c>
      <c r="X225" s="22">
        <v>0.57732937606564905</v>
      </c>
      <c r="Y225" s="22">
        <v>5.7377247979304187</v>
      </c>
    </row>
    <row r="226" spans="1:25" ht="15" customHeight="1" x14ac:dyDescent="0.25">
      <c r="A226" s="15">
        <v>49</v>
      </c>
      <c r="B226" s="16" t="s">
        <v>29</v>
      </c>
      <c r="C226" s="15">
        <v>2019</v>
      </c>
      <c r="D226" s="17">
        <v>1923791926.4795759</v>
      </c>
      <c r="E226" s="18">
        <v>98172299.71563606</v>
      </c>
      <c r="F226" s="18">
        <v>21297123.085974429</v>
      </c>
      <c r="G226" s="17">
        <v>25612646.16950243</v>
      </c>
      <c r="H226" s="18">
        <v>31277709.682783388</v>
      </c>
      <c r="I226" s="18">
        <v>8001660</v>
      </c>
      <c r="J226" s="18">
        <v>513650</v>
      </c>
      <c r="K226" s="18">
        <v>429213</v>
      </c>
      <c r="L226" s="19">
        <v>1364.4954090955796</v>
      </c>
      <c r="M226" s="18">
        <v>13906.174442976779</v>
      </c>
      <c r="N226" s="18">
        <v>30070233.566999998</v>
      </c>
      <c r="O226" s="20">
        <v>70.058999999999997</v>
      </c>
      <c r="P226" s="18">
        <v>339078.27</v>
      </c>
      <c r="Q226" s="20">
        <v>0.79</v>
      </c>
      <c r="R226" s="11"/>
      <c r="U226" s="21">
        <v>3878943</v>
      </c>
      <c r="V226" s="21">
        <v>1985</v>
      </c>
      <c r="W226" s="21">
        <v>12408775</v>
      </c>
      <c r="X226" s="22">
        <v>0.71361552971487074</v>
      </c>
      <c r="Y226" s="22">
        <v>620.50459090442041</v>
      </c>
    </row>
    <row r="227" spans="1:25" ht="15" customHeight="1" x14ac:dyDescent="0.25">
      <c r="A227" s="15">
        <v>51</v>
      </c>
      <c r="B227" s="16" t="s">
        <v>8</v>
      </c>
      <c r="C227" s="15">
        <v>2019</v>
      </c>
      <c r="D227" s="17">
        <v>1455350965.3287053</v>
      </c>
      <c r="E227" s="18">
        <v>45194864.187268384</v>
      </c>
      <c r="F227" s="18">
        <v>16866539.776057284</v>
      </c>
      <c r="G227" s="17">
        <v>23240123.181388162</v>
      </c>
      <c r="H227" s="18">
        <v>23127570.953838285</v>
      </c>
      <c r="I227" s="18">
        <v>4780568</v>
      </c>
      <c r="J227" s="18">
        <v>123563</v>
      </c>
      <c r="K227" s="18">
        <v>174524</v>
      </c>
      <c r="L227" s="19">
        <v>1054.5034845044818</v>
      </c>
      <c r="M227" s="18">
        <v>12022.583102992779</v>
      </c>
      <c r="N227" s="18">
        <v>4912850.5999999996</v>
      </c>
      <c r="O227" s="20">
        <v>28.15</v>
      </c>
      <c r="P227" s="18">
        <v>286044.83600000001</v>
      </c>
      <c r="Q227" s="20">
        <v>1.639</v>
      </c>
      <c r="R227" s="11"/>
      <c r="U227" s="21">
        <v>333321</v>
      </c>
      <c r="V227" s="21">
        <v>1111</v>
      </c>
      <c r="W227" s="21">
        <v>6554734</v>
      </c>
      <c r="X227" s="22">
        <v>0.67349892523498922</v>
      </c>
      <c r="Y227" s="22">
        <v>56.496515495518203</v>
      </c>
    </row>
    <row r="228" spans="1:25" ht="15" customHeight="1" x14ac:dyDescent="0.25">
      <c r="A228" s="15">
        <v>54</v>
      </c>
      <c r="B228" s="16" t="s">
        <v>42</v>
      </c>
      <c r="C228" s="15">
        <v>2019</v>
      </c>
      <c r="D228" s="17">
        <v>159928968.88172242</v>
      </c>
      <c r="E228" s="18">
        <v>9728700.7651795764</v>
      </c>
      <c r="F228" s="18">
        <v>10506967.757874148</v>
      </c>
      <c r="G228" s="17">
        <v>4574043.4730918882</v>
      </c>
      <c r="H228" s="18">
        <v>4181606.9842781126</v>
      </c>
      <c r="I228" s="18">
        <v>432835</v>
      </c>
      <c r="J228" s="18">
        <v>6166</v>
      </c>
      <c r="K228" s="18">
        <v>30020</v>
      </c>
      <c r="L228" s="19">
        <v>72.682587988178682</v>
      </c>
      <c r="M228" s="18">
        <v>775.07141473376294</v>
      </c>
      <c r="N228" s="18">
        <v>2508471.2000000002</v>
      </c>
      <c r="O228" s="20">
        <v>83.56</v>
      </c>
      <c r="P228" s="18">
        <v>37224.800000000003</v>
      </c>
      <c r="Q228" s="20">
        <v>1.24</v>
      </c>
      <c r="R228" s="11"/>
      <c r="U228" s="21">
        <v>35633</v>
      </c>
      <c r="V228" s="21">
        <v>88</v>
      </c>
      <c r="W228" s="21">
        <v>204715</v>
      </c>
      <c r="X228" s="22">
        <v>0.26556013906185139</v>
      </c>
      <c r="Y228" s="22">
        <v>15.317412011821313</v>
      </c>
    </row>
    <row r="229" spans="1:25" ht="15" customHeight="1" x14ac:dyDescent="0.25">
      <c r="A229" s="15">
        <v>55</v>
      </c>
      <c r="B229" s="16" t="s">
        <v>21</v>
      </c>
      <c r="C229" s="15">
        <v>2019</v>
      </c>
      <c r="D229" s="17">
        <v>7865964532.4271107</v>
      </c>
      <c r="E229" s="18">
        <v>324893187.67259216</v>
      </c>
      <c r="F229" s="18">
        <v>181430598.37424123</v>
      </c>
      <c r="G229" s="17">
        <v>168900447.85168472</v>
      </c>
      <c r="H229" s="18">
        <v>237166047.04405105</v>
      </c>
      <c r="I229" s="18">
        <v>39187343</v>
      </c>
      <c r="J229" s="18">
        <v>2550770</v>
      </c>
      <c r="K229" s="18">
        <v>1832885</v>
      </c>
      <c r="L229" s="19">
        <v>9291.9642864006619</v>
      </c>
      <c r="M229" s="18">
        <v>65733.68047840384</v>
      </c>
      <c r="N229" s="18">
        <v>179622730</v>
      </c>
      <c r="O229" s="20">
        <v>98</v>
      </c>
      <c r="P229" s="18">
        <v>2236119.6999999997</v>
      </c>
      <c r="Q229" s="20">
        <v>1.22</v>
      </c>
      <c r="R229" s="11"/>
      <c r="U229" s="21">
        <v>3069994</v>
      </c>
      <c r="V229" s="21">
        <v>9973</v>
      </c>
      <c r="W229" s="21">
        <v>44956600</v>
      </c>
      <c r="X229" s="22">
        <v>0.51459259635719645</v>
      </c>
      <c r="Y229" s="22">
        <v>681.03571359933801</v>
      </c>
    </row>
    <row r="230" spans="1:25" ht="15" customHeight="1" x14ac:dyDescent="0.25">
      <c r="A230" s="15">
        <v>56</v>
      </c>
      <c r="B230" s="16" t="s">
        <v>45</v>
      </c>
      <c r="C230" s="15">
        <v>2019</v>
      </c>
      <c r="D230" s="17">
        <v>18792763694.041538</v>
      </c>
      <c r="E230" s="18">
        <v>1068571329.872196</v>
      </c>
      <c r="F230" s="18">
        <v>148246095.10963014</v>
      </c>
      <c r="G230" s="17">
        <v>480357682.85174084</v>
      </c>
      <c r="H230" s="18">
        <v>159922644.19964001</v>
      </c>
      <c r="I230" s="18">
        <v>111929428</v>
      </c>
      <c r="J230" s="18">
        <v>6690078</v>
      </c>
      <c r="K230" s="18">
        <v>5061527</v>
      </c>
      <c r="L230" s="19">
        <v>22277.79948879324</v>
      </c>
      <c r="M230" s="18">
        <v>186999.77302073053</v>
      </c>
      <c r="N230" s="18">
        <v>260466179.42000002</v>
      </c>
      <c r="O230" s="20">
        <v>51.46</v>
      </c>
      <c r="P230" s="18">
        <v>3391223.0900000003</v>
      </c>
      <c r="Q230" s="20">
        <v>0.67</v>
      </c>
      <c r="R230" s="11"/>
      <c r="U230" s="21">
        <v>10470191</v>
      </c>
      <c r="V230" s="21">
        <v>24241</v>
      </c>
      <c r="W230" s="21">
        <v>129282719</v>
      </c>
      <c r="X230" s="22">
        <v>0.60881569472000996</v>
      </c>
      <c r="Y230" s="22">
        <v>1963.2005112067611</v>
      </c>
    </row>
    <row r="231" spans="1:25" ht="15" customHeight="1" x14ac:dyDescent="0.25">
      <c r="A231" s="15">
        <v>57</v>
      </c>
      <c r="B231" s="16" t="s">
        <v>47</v>
      </c>
      <c r="C231" s="15">
        <v>2019</v>
      </c>
      <c r="D231" s="17">
        <v>12481179805.192923</v>
      </c>
      <c r="E231" s="18">
        <v>660035982.18055236</v>
      </c>
      <c r="F231" s="18">
        <v>296322258.4036501</v>
      </c>
      <c r="G231" s="17">
        <v>282427546.45138997</v>
      </c>
      <c r="H231" s="18">
        <v>123534041.33121134</v>
      </c>
      <c r="I231" s="18">
        <v>84700194</v>
      </c>
      <c r="J231" s="18">
        <v>4249320</v>
      </c>
      <c r="K231" s="18">
        <v>2572624</v>
      </c>
      <c r="L231" s="19">
        <v>16035.271099605725</v>
      </c>
      <c r="M231" s="18">
        <v>114822.87849502049</v>
      </c>
      <c r="N231" s="18">
        <v>364669452</v>
      </c>
      <c r="O231" s="20">
        <v>141.75</v>
      </c>
      <c r="P231" s="18">
        <v>3575947.36</v>
      </c>
      <c r="Q231" s="20">
        <v>1.39</v>
      </c>
      <c r="R231" s="11"/>
      <c r="U231" s="21">
        <v>2980350</v>
      </c>
      <c r="V231" s="21">
        <v>16572</v>
      </c>
      <c r="W231" s="21">
        <v>92021056</v>
      </c>
      <c r="X231" s="22">
        <v>0.63388165327002577</v>
      </c>
      <c r="Y231" s="22">
        <v>536.728900394275</v>
      </c>
    </row>
    <row r="232" spans="1:25" ht="15" customHeight="1" x14ac:dyDescent="0.25">
      <c r="A232" s="15">
        <v>59</v>
      </c>
      <c r="B232" s="16" t="s">
        <v>57</v>
      </c>
      <c r="C232" s="15">
        <v>2019</v>
      </c>
      <c r="D232" s="17">
        <v>300486673.03110009</v>
      </c>
      <c r="E232" s="18">
        <v>6745168.6524007414</v>
      </c>
      <c r="F232" s="18">
        <v>2193540.2339941026</v>
      </c>
      <c r="G232" s="17">
        <v>7387962.1930993898</v>
      </c>
      <c r="H232" s="18">
        <v>1100383.747334661</v>
      </c>
      <c r="I232" s="18">
        <v>898285</v>
      </c>
      <c r="J232" s="18">
        <v>27113</v>
      </c>
      <c r="K232" s="18">
        <v>44586</v>
      </c>
      <c r="L232" s="19">
        <v>193.60451340524548</v>
      </c>
      <c r="M232" s="18">
        <v>5049.483984153746</v>
      </c>
      <c r="N232" s="18">
        <v>5158109.7539999997</v>
      </c>
      <c r="O232" s="20">
        <v>115.68899999999999</v>
      </c>
      <c r="P232" s="18">
        <v>41197.464</v>
      </c>
      <c r="Q232" s="20">
        <v>0.92400000000000004</v>
      </c>
      <c r="R232" s="11"/>
      <c r="U232" s="21">
        <v>944</v>
      </c>
      <c r="V232" s="21">
        <v>194</v>
      </c>
      <c r="W232" s="21">
        <v>463065</v>
      </c>
      <c r="X232" s="22">
        <v>0.27248093489620112</v>
      </c>
      <c r="Y232" s="22">
        <v>0.39548659475451609</v>
      </c>
    </row>
    <row r="233" spans="1:25" ht="15" customHeight="1" x14ac:dyDescent="0.25">
      <c r="A233" s="15">
        <v>61</v>
      </c>
      <c r="B233" s="16" t="s">
        <v>37</v>
      </c>
      <c r="C233" s="15">
        <v>2019</v>
      </c>
      <c r="D233" s="17">
        <v>1394979885.1884432</v>
      </c>
      <c r="E233" s="18">
        <v>65411377.33600153</v>
      </c>
      <c r="F233" s="18">
        <v>10940179.250659859</v>
      </c>
      <c r="G233" s="17">
        <v>39126645.059389219</v>
      </c>
      <c r="H233" s="18">
        <v>10391338.557802623</v>
      </c>
      <c r="I233" s="18">
        <v>4128426</v>
      </c>
      <c r="J233" s="18">
        <v>210157</v>
      </c>
      <c r="K233" s="18">
        <v>266203</v>
      </c>
      <c r="L233" s="19">
        <v>489.2832204812118</v>
      </c>
      <c r="M233" s="18">
        <v>16490.61065279222</v>
      </c>
      <c r="N233" s="18">
        <v>44884487.830000006</v>
      </c>
      <c r="O233" s="20">
        <v>168.61</v>
      </c>
      <c r="P233" s="18">
        <v>537463.85700000008</v>
      </c>
      <c r="Q233" s="20">
        <v>2.0190000000000001</v>
      </c>
      <c r="R233" s="11"/>
      <c r="U233" s="21">
        <v>1090344</v>
      </c>
      <c r="V233" s="21">
        <v>612</v>
      </c>
      <c r="W233" s="21">
        <v>5437647</v>
      </c>
      <c r="X233" s="22">
        <v>1.0142744426537738</v>
      </c>
      <c r="Y233" s="22">
        <v>122.7167795187882</v>
      </c>
    </row>
    <row r="234" spans="1:25" ht="15" customHeight="1" x14ac:dyDescent="0.25">
      <c r="A234" s="15">
        <v>62</v>
      </c>
      <c r="B234" s="16" t="s">
        <v>49</v>
      </c>
      <c r="C234" s="15">
        <v>2019</v>
      </c>
      <c r="D234" s="17">
        <v>1926553701.1493499</v>
      </c>
      <c r="E234" s="18">
        <v>109770254.0016246</v>
      </c>
      <c r="F234" s="18">
        <v>31834785.859666545</v>
      </c>
      <c r="G234" s="17">
        <v>38576131.089635089</v>
      </c>
      <c r="H234" s="18">
        <v>40195348.991579004</v>
      </c>
      <c r="I234" s="18">
        <v>11120102</v>
      </c>
      <c r="J234" s="18">
        <v>601643</v>
      </c>
      <c r="K234" s="18">
        <v>464883</v>
      </c>
      <c r="L234" s="19">
        <v>1862.9836714597263</v>
      </c>
      <c r="M234" s="18">
        <v>32712.346789450923</v>
      </c>
      <c r="N234" s="18">
        <v>33690071.009999998</v>
      </c>
      <c r="O234" s="20">
        <v>72.47</v>
      </c>
      <c r="P234" s="18">
        <v>413745.87</v>
      </c>
      <c r="Q234" s="20">
        <v>0.89</v>
      </c>
      <c r="R234" s="11"/>
      <c r="U234" s="21">
        <v>3822829</v>
      </c>
      <c r="V234" s="21">
        <v>2472</v>
      </c>
      <c r="W234" s="21">
        <v>15516880</v>
      </c>
      <c r="X234" s="22">
        <v>0.71655879180151016</v>
      </c>
      <c r="Y234" s="22">
        <v>609.01632854027355</v>
      </c>
    </row>
    <row r="235" spans="1:25" ht="15" customHeight="1" x14ac:dyDescent="0.25">
      <c r="A235" s="15">
        <v>70</v>
      </c>
      <c r="B235" s="16" t="s">
        <v>74</v>
      </c>
      <c r="C235" s="15">
        <v>2019</v>
      </c>
      <c r="D235" s="17">
        <v>2546975638.6646433</v>
      </c>
      <c r="E235" s="18">
        <v>153640779.31303516</v>
      </c>
      <c r="F235" s="18">
        <v>72576925.413953185</v>
      </c>
      <c r="G235" s="17">
        <v>48087194.086787917</v>
      </c>
      <c r="H235" s="18">
        <v>80153298.265172124</v>
      </c>
      <c r="I235" s="18">
        <v>14536714</v>
      </c>
      <c r="J235" s="18">
        <v>1146823</v>
      </c>
      <c r="K235" s="18">
        <v>565077</v>
      </c>
      <c r="L235" s="19">
        <v>2743.324040588398</v>
      </c>
      <c r="M235" s="18">
        <v>45892.5330401623</v>
      </c>
      <c r="N235" s="18">
        <v>67809240</v>
      </c>
      <c r="O235" s="20">
        <v>120</v>
      </c>
      <c r="P235" s="18">
        <v>700695.48</v>
      </c>
      <c r="Q235" s="20">
        <v>1.24</v>
      </c>
      <c r="R235" s="11"/>
      <c r="U235" s="21">
        <v>2850922</v>
      </c>
      <c r="V235" s="21">
        <v>3242</v>
      </c>
      <c r="W235" s="21">
        <v>18534459</v>
      </c>
      <c r="X235" s="22">
        <v>0.65262363415108215</v>
      </c>
      <c r="Y235" s="22">
        <v>498.67595941160192</v>
      </c>
    </row>
    <row r="236" spans="1:25" ht="15" customHeight="1" x14ac:dyDescent="0.25">
      <c r="A236" s="15">
        <v>73</v>
      </c>
      <c r="B236" s="16" t="s">
        <v>10</v>
      </c>
      <c r="C236" s="15">
        <v>2019</v>
      </c>
      <c r="D236" s="17">
        <v>2508079793.1416345</v>
      </c>
      <c r="E236" s="18">
        <v>124628010.8139843</v>
      </c>
      <c r="F236" s="18">
        <v>52828819.505324997</v>
      </c>
      <c r="G236" s="17">
        <v>78611314.730634987</v>
      </c>
      <c r="H236" s="18">
        <v>20187254.695556544</v>
      </c>
      <c r="I236" s="18">
        <v>17751521</v>
      </c>
      <c r="J236" s="18">
        <v>1511579</v>
      </c>
      <c r="K236" s="18">
        <v>596731</v>
      </c>
      <c r="L236" s="19">
        <v>2880.6431985928321</v>
      </c>
      <c r="M236" s="18">
        <v>36499.012399370105</v>
      </c>
      <c r="N236" s="18">
        <v>113020851.40000001</v>
      </c>
      <c r="O236" s="20">
        <v>189.4</v>
      </c>
      <c r="P236" s="18">
        <v>823488.77999999991</v>
      </c>
      <c r="Q236" s="20">
        <v>1.38</v>
      </c>
      <c r="R236" s="11"/>
      <c r="U236" s="21">
        <v>8762491</v>
      </c>
      <c r="V236" s="21">
        <v>4191</v>
      </c>
      <c r="W236" s="21">
        <v>28025649</v>
      </c>
      <c r="X236" s="22">
        <v>0.76336793128131708</v>
      </c>
      <c r="Y236" s="22">
        <v>1310.3568014071682</v>
      </c>
    </row>
    <row r="237" spans="1:25" ht="15" customHeight="1" x14ac:dyDescent="0.25">
      <c r="A237" s="15">
        <v>74</v>
      </c>
      <c r="B237" s="16" t="s">
        <v>51</v>
      </c>
      <c r="C237" s="15">
        <v>2019</v>
      </c>
      <c r="D237" s="17">
        <v>2954676547.1656256</v>
      </c>
      <c r="E237" s="18">
        <v>222643326.76759386</v>
      </c>
      <c r="F237" s="18">
        <v>28207753.855331585</v>
      </c>
      <c r="G237" s="17">
        <v>56625181.939465635</v>
      </c>
      <c r="H237" s="18">
        <v>40078457.816061467</v>
      </c>
      <c r="I237" s="18">
        <v>13364633</v>
      </c>
      <c r="J237" s="18">
        <v>252647</v>
      </c>
      <c r="K237" s="18">
        <v>507576</v>
      </c>
      <c r="L237" s="19">
        <v>2398.0957535164753</v>
      </c>
      <c r="M237" s="18">
        <v>18947.547318608056</v>
      </c>
      <c r="N237" s="18">
        <v>38374268.327999994</v>
      </c>
      <c r="O237" s="20">
        <v>75.602999999999994</v>
      </c>
      <c r="P237" s="18">
        <v>619750.29600000009</v>
      </c>
      <c r="Q237" s="20">
        <v>1.2210000000000001</v>
      </c>
      <c r="R237" s="11"/>
      <c r="U237" s="21">
        <v>2718382</v>
      </c>
      <c r="V237" s="21">
        <v>2876</v>
      </c>
      <c r="W237" s="21">
        <v>16359065</v>
      </c>
      <c r="X237" s="22">
        <v>0.64933003251598809</v>
      </c>
      <c r="Y237" s="22">
        <v>477.90424648352456</v>
      </c>
    </row>
    <row r="238" spans="1:25" ht="15" customHeight="1" x14ac:dyDescent="0.25">
      <c r="A238" s="15">
        <v>77</v>
      </c>
      <c r="B238" s="16" t="s">
        <v>88</v>
      </c>
      <c r="C238" s="15">
        <v>2019</v>
      </c>
      <c r="D238" s="17">
        <v>6082772279.5480185</v>
      </c>
      <c r="E238" s="18">
        <v>233183491.91923925</v>
      </c>
      <c r="F238" s="18">
        <v>159837784.05144936</v>
      </c>
      <c r="G238" s="17">
        <v>172120041.2472941</v>
      </c>
      <c r="H238" s="18">
        <v>121419187.41633698</v>
      </c>
      <c r="I238" s="18">
        <v>20391155</v>
      </c>
      <c r="J238" s="18">
        <v>713434</v>
      </c>
      <c r="K238" s="18">
        <v>1138696</v>
      </c>
      <c r="L238" s="19">
        <v>5990.9282471381102</v>
      </c>
      <c r="M238" s="18">
        <v>38121.054788959649</v>
      </c>
      <c r="N238" s="18">
        <v>197915613.06400001</v>
      </c>
      <c r="O238" s="20">
        <v>173.809</v>
      </c>
      <c r="P238" s="18">
        <v>2445919.0080000004</v>
      </c>
      <c r="Q238" s="20">
        <v>2.1480000000000001</v>
      </c>
      <c r="R238" s="11"/>
      <c r="U238" s="21">
        <v>122354</v>
      </c>
      <c r="V238" s="21">
        <v>6056</v>
      </c>
      <c r="W238" s="21">
        <v>11387058</v>
      </c>
      <c r="X238" s="22">
        <v>0.21464538734369629</v>
      </c>
      <c r="Y238" s="22">
        <v>65.071752861889351</v>
      </c>
    </row>
    <row r="239" spans="1:25" ht="15" customHeight="1" x14ac:dyDescent="0.25">
      <c r="A239" s="15">
        <v>81</v>
      </c>
      <c r="B239" s="16" t="s">
        <v>52</v>
      </c>
      <c r="C239" s="15">
        <v>2019</v>
      </c>
      <c r="D239" s="17">
        <v>1007711428.2180126</v>
      </c>
      <c r="E239" s="18">
        <v>29824814.676951285</v>
      </c>
      <c r="F239" s="18">
        <v>8362713.4119901396</v>
      </c>
      <c r="G239" s="17">
        <v>42304050.594845049</v>
      </c>
      <c r="H239" s="18">
        <v>7296335.5714046154</v>
      </c>
      <c r="I239" s="18">
        <v>5631770</v>
      </c>
      <c r="J239" s="18">
        <v>358348</v>
      </c>
      <c r="K239" s="18">
        <v>165461</v>
      </c>
      <c r="L239" s="19">
        <v>1117.2071132218025</v>
      </c>
      <c r="M239" s="18">
        <v>16624.292085027679</v>
      </c>
      <c r="N239" s="18">
        <v>80248585</v>
      </c>
      <c r="O239" s="20">
        <v>485</v>
      </c>
      <c r="P239" s="18">
        <v>428709.45100000006</v>
      </c>
      <c r="Q239" s="20">
        <v>2.5910000000000002</v>
      </c>
      <c r="R239" s="11"/>
      <c r="U239" s="21">
        <v>958632</v>
      </c>
      <c r="V239" s="21">
        <v>1296</v>
      </c>
      <c r="W239" s="21">
        <v>6948750</v>
      </c>
      <c r="X239" s="22">
        <v>0.61206504735328937</v>
      </c>
      <c r="Y239" s="22">
        <v>178.7928867781975</v>
      </c>
    </row>
    <row r="240" spans="1:25" ht="15" customHeight="1" x14ac:dyDescent="0.25">
      <c r="A240" s="15">
        <v>82</v>
      </c>
      <c r="B240" s="16" t="s">
        <v>53</v>
      </c>
      <c r="C240" s="15">
        <v>2019</v>
      </c>
      <c r="D240" s="17">
        <v>3081607585.0066895</v>
      </c>
      <c r="E240" s="18">
        <v>119102757.96262698</v>
      </c>
      <c r="F240" s="18">
        <v>58515873.745127939</v>
      </c>
      <c r="G240" s="17">
        <v>61391556.812616996</v>
      </c>
      <c r="H240" s="18">
        <v>41166253.531174727</v>
      </c>
      <c r="I240" s="18">
        <v>18558732</v>
      </c>
      <c r="J240" s="18">
        <v>1286724</v>
      </c>
      <c r="K240" s="18">
        <v>556149</v>
      </c>
      <c r="L240" s="19">
        <v>4093.520895623145</v>
      </c>
      <c r="M240" s="18">
        <v>26337.79108998632</v>
      </c>
      <c r="N240" s="18">
        <v>54725061.600000001</v>
      </c>
      <c r="O240" s="20">
        <v>98.4</v>
      </c>
      <c r="P240" s="18">
        <v>566715.83100000001</v>
      </c>
      <c r="Q240" s="20">
        <v>1.0189999999999999</v>
      </c>
      <c r="R240" s="11"/>
      <c r="U240" s="21">
        <v>1254604</v>
      </c>
      <c r="V240" s="21">
        <v>4352</v>
      </c>
      <c r="W240" s="21">
        <v>21123706</v>
      </c>
      <c r="X240" s="22">
        <v>0.55408592910623156</v>
      </c>
      <c r="Y240" s="22">
        <v>258.47910437685505</v>
      </c>
    </row>
    <row r="241" spans="1:25" ht="15" customHeight="1" x14ac:dyDescent="0.25">
      <c r="A241" s="15">
        <v>83</v>
      </c>
      <c r="B241" s="16" t="s">
        <v>55</v>
      </c>
      <c r="C241" s="15">
        <v>2019</v>
      </c>
      <c r="D241" s="17">
        <v>215377626.74135071</v>
      </c>
      <c r="E241" s="18">
        <v>8597183.9638134129</v>
      </c>
      <c r="F241" s="18">
        <v>1998265.8070509094</v>
      </c>
      <c r="G241" s="17">
        <v>5912993.6231590435</v>
      </c>
      <c r="H241" s="18">
        <v>1564603.3943818361</v>
      </c>
      <c r="I241" s="18">
        <v>1944080</v>
      </c>
      <c r="J241" s="18">
        <v>42368</v>
      </c>
      <c r="K241" s="18">
        <v>48290</v>
      </c>
      <c r="L241" s="19">
        <v>438</v>
      </c>
      <c r="M241" s="18">
        <v>2251.3576610656264</v>
      </c>
      <c r="N241" s="18">
        <v>12656809.000000002</v>
      </c>
      <c r="O241" s="20">
        <v>262.10000000000002</v>
      </c>
      <c r="P241" s="18">
        <v>82575.899999999994</v>
      </c>
      <c r="Q241" s="20">
        <v>1.71</v>
      </c>
      <c r="R241" s="11"/>
      <c r="U241" s="21">
        <v>0</v>
      </c>
      <c r="V241" s="21">
        <v>438</v>
      </c>
      <c r="W241" s="21">
        <v>1986448</v>
      </c>
      <c r="X241" s="22">
        <v>0.51772481808135773</v>
      </c>
      <c r="Y241" s="22">
        <v>0</v>
      </c>
    </row>
    <row r="242" spans="1:25" ht="15" customHeight="1" x14ac:dyDescent="0.25">
      <c r="A242" s="15">
        <v>88</v>
      </c>
      <c r="B242" s="16" t="s">
        <v>59</v>
      </c>
      <c r="C242" s="15">
        <v>2019</v>
      </c>
      <c r="D242" s="17">
        <v>1676071961.9069977</v>
      </c>
      <c r="E242" s="18">
        <v>60652122.311913729</v>
      </c>
      <c r="F242" s="18">
        <v>31907909.622739986</v>
      </c>
      <c r="G242" s="17">
        <v>47811427.305196606</v>
      </c>
      <c r="H242" s="18">
        <v>29710410.084910963</v>
      </c>
      <c r="I242" s="18">
        <v>11655309</v>
      </c>
      <c r="J242" s="18">
        <v>619666</v>
      </c>
      <c r="K242" s="18">
        <v>415867</v>
      </c>
      <c r="L242" s="19">
        <v>2322.7016159144896</v>
      </c>
      <c r="M242" s="18">
        <v>26103.841125241743</v>
      </c>
      <c r="N242" s="18">
        <v>35361171.009999998</v>
      </c>
      <c r="O242" s="20">
        <v>85.03</v>
      </c>
      <c r="P242" s="18">
        <v>607997.554</v>
      </c>
      <c r="Q242" s="20">
        <v>1.462</v>
      </c>
      <c r="R242" s="11"/>
      <c r="U242" s="21">
        <v>1515848</v>
      </c>
      <c r="V242" s="21">
        <v>2609</v>
      </c>
      <c r="W242" s="21">
        <v>13813726</v>
      </c>
      <c r="X242" s="22">
        <v>0.60441140694925011</v>
      </c>
      <c r="Y242" s="22">
        <v>286.29838408551035</v>
      </c>
    </row>
    <row r="243" spans="1:25" ht="15" customHeight="1" x14ac:dyDescent="0.25">
      <c r="A243" s="15">
        <v>93</v>
      </c>
      <c r="B243" s="16" t="s">
        <v>4</v>
      </c>
      <c r="C243" s="15">
        <v>2019</v>
      </c>
      <c r="D243" s="17">
        <v>5065754372.0604563</v>
      </c>
      <c r="E243" s="18">
        <v>202926767.61745122</v>
      </c>
      <c r="F243" s="18">
        <v>387248746.18585014</v>
      </c>
      <c r="G243" s="17">
        <v>156979312.10368872</v>
      </c>
      <c r="H243" s="18">
        <v>140750913.24752027</v>
      </c>
      <c r="I243" s="18">
        <v>19162706</v>
      </c>
      <c r="J243" s="18">
        <v>191352</v>
      </c>
      <c r="K243" s="18">
        <v>1322809</v>
      </c>
      <c r="L243" s="19">
        <v>4324.363807831427</v>
      </c>
      <c r="M243" s="18">
        <v>116530.07518039335</v>
      </c>
      <c r="N243" s="18">
        <v>177507739.71000001</v>
      </c>
      <c r="O243" s="20">
        <v>134.19</v>
      </c>
      <c r="P243" s="18">
        <v>1793729.0040000002</v>
      </c>
      <c r="Q243" s="20">
        <v>1.3560000000000001</v>
      </c>
      <c r="R243" s="11"/>
      <c r="U243" s="21">
        <v>61512</v>
      </c>
      <c r="V243" s="21">
        <v>4366</v>
      </c>
      <c r="W243" s="21">
        <v>6450191</v>
      </c>
      <c r="X243" s="22">
        <v>0.16864937551900636</v>
      </c>
      <c r="Y243" s="22">
        <v>41.63619216857299</v>
      </c>
    </row>
    <row r="244" spans="1:25" ht="15" customHeight="1" x14ac:dyDescent="0.25">
      <c r="A244" s="15">
        <v>95</v>
      </c>
      <c r="B244" s="16" t="s">
        <v>30</v>
      </c>
      <c r="C244" s="15">
        <v>2019</v>
      </c>
      <c r="D244" s="17">
        <v>470751618.27962768</v>
      </c>
      <c r="E244" s="18">
        <v>26559957.207855608</v>
      </c>
      <c r="F244" s="18">
        <v>5693055.1163991774</v>
      </c>
      <c r="G244" s="17">
        <v>15226368.176772008</v>
      </c>
      <c r="H244" s="18">
        <v>6736874.6985620214</v>
      </c>
      <c r="I244" s="18">
        <v>3314305</v>
      </c>
      <c r="J244" s="18">
        <v>306893</v>
      </c>
      <c r="K244" s="18">
        <v>143268</v>
      </c>
      <c r="L244" s="19">
        <v>550.97586190989148</v>
      </c>
      <c r="M244" s="18">
        <v>7676.0983300802945</v>
      </c>
      <c r="N244" s="18">
        <v>34097784</v>
      </c>
      <c r="O244" s="20">
        <v>238</v>
      </c>
      <c r="P244" s="18">
        <v>308026.2</v>
      </c>
      <c r="Q244" s="20">
        <v>2.15</v>
      </c>
      <c r="R244" s="11"/>
      <c r="U244" s="21">
        <v>85599</v>
      </c>
      <c r="V244" s="21">
        <v>564</v>
      </c>
      <c r="W244" s="21">
        <v>3706797</v>
      </c>
      <c r="X244" s="22">
        <v>0.75026656465559116</v>
      </c>
      <c r="Y244" s="22">
        <v>13.024138090108524</v>
      </c>
    </row>
    <row r="245" spans="1:25" ht="15" customHeight="1" x14ac:dyDescent="0.25">
      <c r="A245" s="15">
        <v>96</v>
      </c>
      <c r="B245" s="16" t="s">
        <v>84</v>
      </c>
      <c r="C245" s="15">
        <v>2019</v>
      </c>
      <c r="D245" s="17">
        <v>2987790906.1366696</v>
      </c>
      <c r="E245" s="18">
        <v>158070554.56277341</v>
      </c>
      <c r="F245" s="18">
        <v>59883513.473717391</v>
      </c>
      <c r="G245" s="17">
        <v>70612228.910011306</v>
      </c>
      <c r="H245" s="18">
        <v>62834074.026444614</v>
      </c>
      <c r="I245" s="18">
        <v>14260486</v>
      </c>
      <c r="J245" s="18">
        <v>388602</v>
      </c>
      <c r="K245" s="18">
        <v>572912</v>
      </c>
      <c r="L245" s="19">
        <v>2971.744498772207</v>
      </c>
      <c r="M245" s="18">
        <v>29302.075078190122</v>
      </c>
      <c r="N245" s="18">
        <v>108464845.664</v>
      </c>
      <c r="O245" s="20">
        <v>189.322</v>
      </c>
      <c r="P245" s="18">
        <v>923534.14400000009</v>
      </c>
      <c r="Q245" s="20">
        <v>1.6120000000000001</v>
      </c>
      <c r="R245" s="11"/>
      <c r="U245" s="21">
        <v>4024</v>
      </c>
      <c r="V245" s="21">
        <v>2974</v>
      </c>
      <c r="W245" s="21">
        <v>5305861</v>
      </c>
      <c r="X245" s="22">
        <v>0.20366237221828143</v>
      </c>
      <c r="Y245" s="22">
        <v>2.2555012277931894</v>
      </c>
    </row>
    <row r="246" spans="1:25" ht="15" customHeight="1" x14ac:dyDescent="0.25">
      <c r="A246" s="15">
        <v>98</v>
      </c>
      <c r="B246" s="16" t="s">
        <v>187</v>
      </c>
      <c r="C246" s="15">
        <v>2019</v>
      </c>
      <c r="D246" s="17">
        <v>914179264.24070299</v>
      </c>
      <c r="E246" s="18">
        <v>92633122.608329073</v>
      </c>
      <c r="F246" s="18">
        <v>19445684.013132643</v>
      </c>
      <c r="G246" s="17">
        <v>22475525.614008036</v>
      </c>
      <c r="H246" s="18">
        <v>14462686.473883016</v>
      </c>
      <c r="I246" s="18">
        <v>9014805</v>
      </c>
      <c r="J246" s="18">
        <v>452318</v>
      </c>
      <c r="K246" s="18">
        <v>147357</v>
      </c>
      <c r="L246" s="19">
        <v>1055.305566385417</v>
      </c>
      <c r="M246" s="18">
        <v>10246.494004959539</v>
      </c>
      <c r="N246" s="18">
        <v>21222355.140000001</v>
      </c>
      <c r="O246" s="20">
        <v>144.02000000000001</v>
      </c>
      <c r="P246" s="18">
        <v>225456.21</v>
      </c>
      <c r="Q246" s="20">
        <v>1.53</v>
      </c>
      <c r="R246" s="11"/>
      <c r="U246" s="21">
        <v>4652952</v>
      </c>
      <c r="V246" s="21">
        <v>1573</v>
      </c>
      <c r="W246" s="21">
        <v>14137864</v>
      </c>
      <c r="X246" s="22">
        <v>1.0260085286237215</v>
      </c>
      <c r="Y246" s="22">
        <v>517.69443361458286</v>
      </c>
    </row>
    <row r="247" spans="1:25" ht="15" customHeight="1" x14ac:dyDescent="0.25">
      <c r="A247" s="15">
        <v>100</v>
      </c>
      <c r="B247" s="16" t="s">
        <v>43</v>
      </c>
      <c r="C247" s="15">
        <v>2019</v>
      </c>
      <c r="D247" s="17">
        <v>2953417647.3588495</v>
      </c>
      <c r="E247" s="18">
        <v>66714718.285506181</v>
      </c>
      <c r="F247" s="18">
        <v>37620261.30167003</v>
      </c>
      <c r="G247" s="17">
        <v>55345522.846081533</v>
      </c>
      <c r="H247" s="18">
        <v>52038669.349562034</v>
      </c>
      <c r="I247" s="18">
        <v>13235520</v>
      </c>
      <c r="J247" s="18">
        <v>802968</v>
      </c>
      <c r="K247" s="18">
        <v>450377</v>
      </c>
      <c r="L247" s="19">
        <v>2658.0228066740942</v>
      </c>
      <c r="M247" s="18">
        <v>18520.28943188821</v>
      </c>
      <c r="N247" s="18">
        <v>121421639.2</v>
      </c>
      <c r="O247" s="20">
        <v>269.60000000000002</v>
      </c>
      <c r="P247" s="18">
        <v>901654.75399999996</v>
      </c>
      <c r="Q247" s="20">
        <v>2.0019999999999998</v>
      </c>
      <c r="R247" s="11"/>
      <c r="U247" s="21">
        <v>1776404</v>
      </c>
      <c r="V247" s="21">
        <v>2994</v>
      </c>
      <c r="W247" s="21">
        <v>15830103</v>
      </c>
      <c r="X247" s="22">
        <v>0.60357026839066263</v>
      </c>
      <c r="Y247" s="22">
        <v>335.97719332590566</v>
      </c>
    </row>
    <row r="248" spans="1:25" ht="15" customHeight="1" x14ac:dyDescent="0.25">
      <c r="A248" s="15">
        <v>101</v>
      </c>
      <c r="B248" s="16" t="s">
        <v>101</v>
      </c>
      <c r="C248" s="15">
        <v>2019</v>
      </c>
      <c r="D248" s="17">
        <v>2514432414.3385506</v>
      </c>
      <c r="E248" s="18">
        <v>121894787.91788743</v>
      </c>
      <c r="F248" s="18">
        <v>27900528.64860937</v>
      </c>
      <c r="G248" s="17">
        <v>67126052.739275247</v>
      </c>
      <c r="H248" s="18">
        <v>15450512.221914792</v>
      </c>
      <c r="I248" s="18">
        <v>12325193</v>
      </c>
      <c r="J248" s="18">
        <v>378664</v>
      </c>
      <c r="K248" s="18">
        <v>391971</v>
      </c>
      <c r="L248" s="19">
        <v>1526.7014839295921</v>
      </c>
      <c r="M248" s="18">
        <v>46412.272626522368</v>
      </c>
      <c r="N248" s="18">
        <v>146313366.99599999</v>
      </c>
      <c r="O248" s="20">
        <v>373.27600000000001</v>
      </c>
      <c r="P248" s="18">
        <v>1026964.02</v>
      </c>
      <c r="Q248" s="20">
        <v>2.62</v>
      </c>
      <c r="R248" s="11"/>
      <c r="U248" s="21">
        <v>4945453</v>
      </c>
      <c r="V248" s="21">
        <v>2121</v>
      </c>
      <c r="W248" s="21">
        <v>17649894</v>
      </c>
      <c r="X248" s="22">
        <v>0.94994251871371094</v>
      </c>
      <c r="Y248" s="22">
        <v>594.29851607040803</v>
      </c>
    </row>
    <row r="249" spans="1:25" ht="15" customHeight="1" x14ac:dyDescent="0.25">
      <c r="A249" s="15">
        <v>105</v>
      </c>
      <c r="B249" s="16" t="s">
        <v>61</v>
      </c>
      <c r="C249" s="15">
        <v>2019</v>
      </c>
      <c r="D249" s="17">
        <v>37966976.547112726</v>
      </c>
      <c r="E249" s="18">
        <v>2437821.1587809944</v>
      </c>
      <c r="F249" s="18">
        <v>953611.36590647616</v>
      </c>
      <c r="G249" s="17">
        <v>1752030.9805907137</v>
      </c>
      <c r="H249" s="18">
        <v>2033151.3274179422</v>
      </c>
      <c r="I249" s="18">
        <v>94376</v>
      </c>
      <c r="J249" s="18">
        <v>6663</v>
      </c>
      <c r="K249" s="18">
        <v>5286</v>
      </c>
      <c r="L249" s="19">
        <v>23.190852319712565</v>
      </c>
      <c r="M249" s="18">
        <v>373.81453747127847</v>
      </c>
      <c r="N249" s="18">
        <v>524846.94000000006</v>
      </c>
      <c r="O249" s="20">
        <v>99.29</v>
      </c>
      <c r="P249" s="18">
        <v>9937.68</v>
      </c>
      <c r="Q249" s="20">
        <v>1.88</v>
      </c>
      <c r="R249" s="11"/>
      <c r="U249" s="21">
        <v>3547</v>
      </c>
      <c r="V249" s="21">
        <v>24</v>
      </c>
      <c r="W249" s="21">
        <v>105207</v>
      </c>
      <c r="X249" s="22">
        <v>0.5004138127853881</v>
      </c>
      <c r="Y249" s="22">
        <v>0.80914768028743334</v>
      </c>
    </row>
    <row r="250" spans="1:25" ht="15" customHeight="1" x14ac:dyDescent="0.25">
      <c r="A250" s="15">
        <v>107</v>
      </c>
      <c r="B250" s="16" t="s">
        <v>64</v>
      </c>
      <c r="C250" s="15">
        <v>2019</v>
      </c>
      <c r="D250" s="17">
        <v>2335463225.0693126</v>
      </c>
      <c r="E250" s="18">
        <v>84059865.48679252</v>
      </c>
      <c r="F250" s="18">
        <v>143601853.28879797</v>
      </c>
      <c r="G250" s="17">
        <v>57917546.432414457</v>
      </c>
      <c r="H250" s="18">
        <v>92923314.778932184</v>
      </c>
      <c r="I250" s="18">
        <v>7244258</v>
      </c>
      <c r="J250" s="18">
        <v>234020</v>
      </c>
      <c r="K250" s="18">
        <v>499125</v>
      </c>
      <c r="L250" s="19">
        <v>1750</v>
      </c>
      <c r="M250" s="18">
        <v>26033.177306401616</v>
      </c>
      <c r="N250" s="18">
        <v>34040325</v>
      </c>
      <c r="O250" s="20">
        <v>68.2</v>
      </c>
      <c r="P250" s="18">
        <v>697277.625</v>
      </c>
      <c r="Q250" s="20">
        <v>1.397</v>
      </c>
      <c r="R250" s="11"/>
      <c r="U250" s="21">
        <v>0</v>
      </c>
      <c r="V250" s="21">
        <v>1750</v>
      </c>
      <c r="W250" s="21">
        <v>4183251</v>
      </c>
      <c r="X250" s="22">
        <v>0.27288003913894326</v>
      </c>
      <c r="Y250" s="22">
        <v>0</v>
      </c>
    </row>
    <row r="251" spans="1:25" ht="15" customHeight="1" x14ac:dyDescent="0.25">
      <c r="A251" s="15">
        <v>108</v>
      </c>
      <c r="B251" s="16" t="s">
        <v>63</v>
      </c>
      <c r="C251" s="15">
        <v>2019</v>
      </c>
      <c r="D251" s="17">
        <v>3478505366.9456487</v>
      </c>
      <c r="E251" s="18">
        <v>212316725.04609796</v>
      </c>
      <c r="F251" s="18">
        <v>76962914.722212374</v>
      </c>
      <c r="G251" s="17">
        <v>23794126.47839801</v>
      </c>
      <c r="H251" s="18">
        <v>40059436.865919471</v>
      </c>
      <c r="I251" s="18">
        <v>19505109</v>
      </c>
      <c r="J251" s="18">
        <v>425644</v>
      </c>
      <c r="K251" s="18">
        <v>951251</v>
      </c>
      <c r="L251" s="19">
        <v>5000.4059354587844</v>
      </c>
      <c r="M251" s="18">
        <v>35963.16815820249</v>
      </c>
      <c r="N251" s="18">
        <v>35843137.68</v>
      </c>
      <c r="O251" s="20">
        <v>37.68</v>
      </c>
      <c r="P251" s="18">
        <v>437575.46</v>
      </c>
      <c r="Q251" s="20">
        <v>0.46</v>
      </c>
      <c r="R251" s="11"/>
      <c r="U251" s="21">
        <v>2435900</v>
      </c>
      <c r="V251" s="21">
        <v>5611</v>
      </c>
      <c r="W251" s="21">
        <v>22384487</v>
      </c>
      <c r="X251" s="22">
        <v>0.45541021834963774</v>
      </c>
      <c r="Y251" s="22">
        <v>610.59406454121552</v>
      </c>
    </row>
    <row r="252" spans="1:25" ht="15" customHeight="1" x14ac:dyDescent="0.25">
      <c r="A252" s="15">
        <v>114</v>
      </c>
      <c r="B252" s="16" t="s">
        <v>36</v>
      </c>
      <c r="C252" s="15">
        <v>2019</v>
      </c>
      <c r="D252" s="17">
        <v>834183360.4041245</v>
      </c>
      <c r="E252" s="18">
        <v>54584921.364671201</v>
      </c>
      <c r="F252" s="18">
        <v>27200079.389585081</v>
      </c>
      <c r="G252" s="17">
        <v>18162250.029693991</v>
      </c>
      <c r="H252" s="18">
        <v>26220223.629765715</v>
      </c>
      <c r="I252" s="18">
        <v>5823938</v>
      </c>
      <c r="J252" s="18">
        <v>134717</v>
      </c>
      <c r="K252" s="18">
        <v>204479</v>
      </c>
      <c r="L252" s="19">
        <v>870.18040475047474</v>
      </c>
      <c r="M252" s="18">
        <v>2545.5634716859058</v>
      </c>
      <c r="N252" s="18">
        <v>32389473.600000001</v>
      </c>
      <c r="O252" s="20">
        <v>158.4</v>
      </c>
      <c r="P252" s="18">
        <v>321032.03000000003</v>
      </c>
      <c r="Q252" s="20">
        <v>1.57</v>
      </c>
      <c r="R252" s="11"/>
      <c r="U252" s="21">
        <v>1960723</v>
      </c>
      <c r="V252" s="21">
        <v>1155</v>
      </c>
      <c r="W252" s="21">
        <v>7951121</v>
      </c>
      <c r="X252" s="22">
        <v>0.78585473126569017</v>
      </c>
      <c r="Y252" s="22">
        <v>284.81959524952521</v>
      </c>
    </row>
    <row r="253" spans="1:25" ht="15" customHeight="1" x14ac:dyDescent="0.25">
      <c r="A253" s="15">
        <v>115</v>
      </c>
      <c r="B253" s="16" t="s">
        <v>65</v>
      </c>
      <c r="C253" s="15">
        <v>2019</v>
      </c>
      <c r="D253" s="17">
        <v>289691547.48081279</v>
      </c>
      <c r="E253" s="18">
        <v>12829354.422685759</v>
      </c>
      <c r="F253" s="18">
        <v>163981501.76975384</v>
      </c>
      <c r="G253" s="17">
        <v>231866526.28733987</v>
      </c>
      <c r="H253" s="18">
        <v>101170731.9299425</v>
      </c>
      <c r="I253" s="18">
        <v>15514709</v>
      </c>
      <c r="J253" s="18">
        <v>837353</v>
      </c>
      <c r="K253" s="18">
        <v>902600</v>
      </c>
      <c r="L253" s="19">
        <v>2579.0124550137175</v>
      </c>
      <c r="M253" s="18">
        <v>3465.3048194112826</v>
      </c>
      <c r="N253" s="18">
        <v>140986120</v>
      </c>
      <c r="O253" s="20">
        <v>156.19999999999999</v>
      </c>
      <c r="P253" s="18">
        <v>1714940</v>
      </c>
      <c r="Q253" s="20">
        <v>1.9</v>
      </c>
      <c r="R253" s="11"/>
      <c r="U253" s="21">
        <v>1702595</v>
      </c>
      <c r="V253" s="21">
        <v>2847</v>
      </c>
      <c r="W253" s="21">
        <v>18087736</v>
      </c>
      <c r="X253" s="22">
        <v>0.72525818252971563</v>
      </c>
      <c r="Y253" s="22">
        <v>267.98754498628239</v>
      </c>
    </row>
    <row r="254" spans="1:25" ht="15" customHeight="1" x14ac:dyDescent="0.25">
      <c r="A254" s="15">
        <v>117</v>
      </c>
      <c r="B254" s="16" t="s">
        <v>38</v>
      </c>
      <c r="C254" s="15">
        <v>2019</v>
      </c>
      <c r="D254" s="17">
        <v>7992434677.501811</v>
      </c>
      <c r="E254" s="18">
        <v>253063002.66551781</v>
      </c>
      <c r="F254" s="18">
        <v>346685448.41382939</v>
      </c>
      <c r="G254" s="17">
        <v>325387894.61151999</v>
      </c>
      <c r="H254" s="18">
        <v>261441924.50937536</v>
      </c>
      <c r="I254" s="18">
        <v>14118253</v>
      </c>
      <c r="J254" s="18">
        <v>423532</v>
      </c>
      <c r="K254" s="18">
        <v>1396589</v>
      </c>
      <c r="L254" s="19">
        <v>6515.3967526456481</v>
      </c>
      <c r="M254" s="18">
        <v>116302.97920559435</v>
      </c>
      <c r="N254" s="18">
        <v>189335570.72999999</v>
      </c>
      <c r="O254" s="20">
        <v>135.57</v>
      </c>
      <c r="P254" s="18">
        <v>2080917.61</v>
      </c>
      <c r="Q254" s="20">
        <v>1.49</v>
      </c>
      <c r="R254" s="11"/>
      <c r="U254" s="21">
        <v>5825</v>
      </c>
      <c r="V254" s="21">
        <v>6518</v>
      </c>
      <c r="W254" s="21">
        <v>14584611</v>
      </c>
      <c r="X254" s="22">
        <v>0.25543263754324169</v>
      </c>
      <c r="Y254" s="22">
        <v>2.6032473543517889</v>
      </c>
    </row>
    <row r="255" spans="1:25" ht="15" customHeight="1" x14ac:dyDescent="0.25">
      <c r="A255" s="15">
        <v>119</v>
      </c>
      <c r="B255" s="16" t="s">
        <v>67</v>
      </c>
      <c r="C255" s="15">
        <v>2019</v>
      </c>
      <c r="D255" s="17">
        <v>3189651336.252039</v>
      </c>
      <c r="E255" s="18">
        <v>125050561.7635767</v>
      </c>
      <c r="F255" s="18">
        <v>20498546.746001303</v>
      </c>
      <c r="G255" s="17">
        <v>59898959.605634741</v>
      </c>
      <c r="H255" s="18">
        <v>53719890.421260595</v>
      </c>
      <c r="I255" s="18">
        <v>15713180</v>
      </c>
      <c r="J255" s="18">
        <v>480572</v>
      </c>
      <c r="K255" s="18">
        <v>473221</v>
      </c>
      <c r="L255" s="19">
        <v>3147.41946356362</v>
      </c>
      <c r="M255" s="18">
        <v>22394.452043490899</v>
      </c>
      <c r="N255" s="18">
        <v>73349255</v>
      </c>
      <c r="O255" s="20">
        <v>155</v>
      </c>
      <c r="P255" s="18">
        <v>748162.40099999995</v>
      </c>
      <c r="Q255" s="20">
        <v>1.581</v>
      </c>
      <c r="R255" s="11"/>
      <c r="U255" s="21">
        <v>8132</v>
      </c>
      <c r="V255" s="21">
        <v>3149</v>
      </c>
      <c r="W255" s="21">
        <v>16201884</v>
      </c>
      <c r="X255" s="22">
        <v>0.58733888122778699</v>
      </c>
      <c r="Y255" s="22">
        <v>1.5805364363798682</v>
      </c>
    </row>
    <row r="256" spans="1:25" ht="15" customHeight="1" x14ac:dyDescent="0.25">
      <c r="A256" s="15">
        <v>120</v>
      </c>
      <c r="B256" s="16" t="s">
        <v>69</v>
      </c>
      <c r="C256" s="15">
        <v>2019</v>
      </c>
      <c r="D256" s="17">
        <v>5869316939.0638695</v>
      </c>
      <c r="E256" s="18">
        <v>151647639.2360757</v>
      </c>
      <c r="F256" s="18">
        <v>169746700.91427201</v>
      </c>
      <c r="G256" s="17">
        <v>134627018.48874459</v>
      </c>
      <c r="H256" s="18">
        <v>68587099.548771173</v>
      </c>
      <c r="I256" s="18">
        <v>33547022</v>
      </c>
      <c r="J256" s="18">
        <v>772563</v>
      </c>
      <c r="K256" s="18">
        <v>1491047</v>
      </c>
      <c r="L256" s="19">
        <v>5832.7608759726572</v>
      </c>
      <c r="M256" s="18">
        <v>128494.35726782949</v>
      </c>
      <c r="N256" s="18">
        <v>120267851.02</v>
      </c>
      <c r="O256" s="20">
        <v>80.66</v>
      </c>
      <c r="P256" s="18">
        <v>1277827.2789999999</v>
      </c>
      <c r="Q256" s="20">
        <v>0.85699999999999998</v>
      </c>
      <c r="R256" s="11"/>
      <c r="U256" s="21">
        <v>11311704</v>
      </c>
      <c r="V256" s="21">
        <v>7469</v>
      </c>
      <c r="W256" s="21">
        <v>51634945</v>
      </c>
      <c r="X256" s="22">
        <v>0.78918196735242341</v>
      </c>
      <c r="Y256" s="22">
        <v>1636.2391240273425</v>
      </c>
    </row>
    <row r="257" spans="1:25" ht="15" customHeight="1" x14ac:dyDescent="0.25">
      <c r="A257" s="15">
        <v>121</v>
      </c>
      <c r="B257" s="16" t="s">
        <v>95</v>
      </c>
      <c r="C257" s="15">
        <v>2019</v>
      </c>
      <c r="D257" s="17">
        <v>1861064459.7484274</v>
      </c>
      <c r="E257" s="18">
        <v>55172913.554729849</v>
      </c>
      <c r="F257" s="18">
        <v>23279739.233250272</v>
      </c>
      <c r="G257" s="17">
        <v>34182358.147142455</v>
      </c>
      <c r="H257" s="18">
        <v>17609880.60949257</v>
      </c>
      <c r="I257" s="18">
        <v>6789827</v>
      </c>
      <c r="J257" s="18">
        <v>572720</v>
      </c>
      <c r="K257" s="18">
        <v>261093</v>
      </c>
      <c r="L257" s="19">
        <v>1305</v>
      </c>
      <c r="M257" s="18">
        <v>42408.860782151365</v>
      </c>
      <c r="N257" s="18">
        <v>26070136.049999997</v>
      </c>
      <c r="O257" s="20">
        <v>99.85</v>
      </c>
      <c r="P257" s="18">
        <v>177543.24000000002</v>
      </c>
      <c r="Q257" s="20">
        <v>0.68</v>
      </c>
      <c r="R257" s="11"/>
      <c r="U257" s="21">
        <v>0</v>
      </c>
      <c r="V257" s="21">
        <v>1305</v>
      </c>
      <c r="W257" s="21">
        <v>7369014</v>
      </c>
      <c r="X257" s="22">
        <v>0.64460662362882482</v>
      </c>
      <c r="Y257" s="22">
        <v>0</v>
      </c>
    </row>
    <row r="258" spans="1:25" ht="15" customHeight="1" x14ac:dyDescent="0.25">
      <c r="A258" s="15">
        <v>126</v>
      </c>
      <c r="B258" s="16" t="s">
        <v>71</v>
      </c>
      <c r="C258" s="15">
        <v>2019</v>
      </c>
      <c r="D258" s="17">
        <v>3599190822.2619114</v>
      </c>
      <c r="E258" s="18">
        <v>247316030.98614797</v>
      </c>
      <c r="F258" s="18">
        <v>66770217.027526215</v>
      </c>
      <c r="G258" s="17">
        <v>72288651.999541536</v>
      </c>
      <c r="H258" s="18">
        <v>35136036.615841873</v>
      </c>
      <c r="I258" s="18">
        <v>23441457</v>
      </c>
      <c r="J258" s="18">
        <v>214116</v>
      </c>
      <c r="K258" s="18">
        <v>1052921</v>
      </c>
      <c r="L258" s="19">
        <v>5494</v>
      </c>
      <c r="M258" s="18">
        <v>106327.83352260735</v>
      </c>
      <c r="N258" s="18">
        <v>114577810.29900001</v>
      </c>
      <c r="O258" s="20">
        <v>108.819</v>
      </c>
      <c r="P258" s="18">
        <v>1580434.4209999999</v>
      </c>
      <c r="Q258" s="20">
        <v>1.5009999999999999</v>
      </c>
      <c r="R258" s="11"/>
      <c r="U258" s="21">
        <v>0</v>
      </c>
      <c r="V258" s="21">
        <v>5494</v>
      </c>
      <c r="W258" s="21">
        <v>4220694</v>
      </c>
      <c r="X258" s="22">
        <v>8.7698286050535826E-2</v>
      </c>
      <c r="Y258" s="22">
        <v>0</v>
      </c>
    </row>
    <row r="259" spans="1:25" ht="15" customHeight="1" x14ac:dyDescent="0.25">
      <c r="A259" s="15">
        <v>127</v>
      </c>
      <c r="B259" s="16" t="s">
        <v>73</v>
      </c>
      <c r="C259" s="15">
        <v>2019</v>
      </c>
      <c r="D259" s="17">
        <v>5585023968.3759613</v>
      </c>
      <c r="E259" s="18">
        <v>340915426.85837406</v>
      </c>
      <c r="F259" s="18">
        <v>219666684.32824162</v>
      </c>
      <c r="G259" s="17">
        <v>174200791.56938621</v>
      </c>
      <c r="H259" s="18">
        <v>38999281.467004344</v>
      </c>
      <c r="I259" s="18">
        <v>43530849</v>
      </c>
      <c r="J259" s="18">
        <v>622584</v>
      </c>
      <c r="K259" s="18">
        <v>1490123</v>
      </c>
      <c r="L259" s="19">
        <v>2560.3714396396535</v>
      </c>
      <c r="M259" s="18">
        <v>73608.004534110878</v>
      </c>
      <c r="N259" s="18">
        <v>301600895.19999999</v>
      </c>
      <c r="O259" s="20">
        <v>202.4</v>
      </c>
      <c r="P259" s="18">
        <v>2424430.1209999998</v>
      </c>
      <c r="Q259" s="20">
        <v>1.627</v>
      </c>
      <c r="R259" s="11"/>
      <c r="U259" s="21">
        <v>2926986</v>
      </c>
      <c r="V259" s="21">
        <v>3174</v>
      </c>
      <c r="W259" s="21">
        <v>15139865</v>
      </c>
      <c r="X259" s="22">
        <v>0.54451641188538147</v>
      </c>
      <c r="Y259" s="22">
        <v>613.62856036034668</v>
      </c>
    </row>
    <row r="260" spans="1:25" ht="15" customHeight="1" x14ac:dyDescent="0.25">
      <c r="A260" s="15">
        <v>130</v>
      </c>
      <c r="B260" s="16" t="s">
        <v>94</v>
      </c>
      <c r="C260" s="15">
        <v>2019</v>
      </c>
      <c r="D260" s="17">
        <v>4619730082.8214817</v>
      </c>
      <c r="E260" s="18">
        <v>274187075.18026829</v>
      </c>
      <c r="F260" s="18">
        <v>78338666.375153482</v>
      </c>
      <c r="G260" s="17">
        <v>104541587.33697909</v>
      </c>
      <c r="H260" s="18">
        <v>46778742.849713735</v>
      </c>
      <c r="I260" s="18">
        <v>28364301</v>
      </c>
      <c r="J260" s="18">
        <v>1347404</v>
      </c>
      <c r="K260" s="18">
        <v>854128</v>
      </c>
      <c r="L260" s="19">
        <v>6547.836267277049</v>
      </c>
      <c r="M260" s="18">
        <v>57021.768559694661</v>
      </c>
      <c r="N260" s="18">
        <v>105100450.39999999</v>
      </c>
      <c r="O260" s="20">
        <v>123.05</v>
      </c>
      <c r="P260" s="18">
        <v>1400769.92</v>
      </c>
      <c r="Q260" s="20">
        <v>1.64</v>
      </c>
      <c r="R260" s="11"/>
      <c r="U260" s="21">
        <v>1227030</v>
      </c>
      <c r="V260" s="21">
        <v>6817</v>
      </c>
      <c r="W260" s="21">
        <v>31076488</v>
      </c>
      <c r="X260" s="22">
        <v>0.5203966982891951</v>
      </c>
      <c r="Y260" s="22">
        <v>269.16373272295118</v>
      </c>
    </row>
    <row r="261" spans="1:25" ht="15" customHeight="1" x14ac:dyDescent="0.25">
      <c r="A261" s="15">
        <v>131</v>
      </c>
      <c r="B261" s="16" t="s">
        <v>93</v>
      </c>
      <c r="C261" s="15">
        <v>2019</v>
      </c>
      <c r="D261" s="17">
        <v>1070602573.0516943</v>
      </c>
      <c r="E261" s="18">
        <v>58477977.24329488</v>
      </c>
      <c r="F261" s="18">
        <v>66059971.422783844</v>
      </c>
      <c r="G261" s="17">
        <v>48598126.942340627</v>
      </c>
      <c r="H261" s="18">
        <v>54547695.731105894</v>
      </c>
      <c r="I261" s="18">
        <v>3952524</v>
      </c>
      <c r="J261" s="18">
        <v>92253</v>
      </c>
      <c r="K261" s="18">
        <v>234551</v>
      </c>
      <c r="L261" s="19">
        <v>998.23225635937558</v>
      </c>
      <c r="M261" s="18">
        <v>8992.2122720505504</v>
      </c>
      <c r="N261" s="18">
        <v>26734122.98</v>
      </c>
      <c r="O261" s="20">
        <v>113.98</v>
      </c>
      <c r="P261" s="18">
        <v>321334.87000000005</v>
      </c>
      <c r="Q261" s="20">
        <v>1.37</v>
      </c>
      <c r="R261" s="11"/>
      <c r="U261" s="21">
        <v>169886</v>
      </c>
      <c r="V261" s="21">
        <v>1040</v>
      </c>
      <c r="W261" s="21">
        <v>4230093</v>
      </c>
      <c r="X261" s="22">
        <v>0.464314739199157</v>
      </c>
      <c r="Y261" s="22">
        <v>41.767743640624445</v>
      </c>
    </row>
    <row r="262" spans="1:25" ht="15" customHeight="1" x14ac:dyDescent="0.25">
      <c r="A262" s="15">
        <v>134</v>
      </c>
      <c r="B262" s="16" t="s">
        <v>75</v>
      </c>
      <c r="C262" s="15">
        <v>2019</v>
      </c>
      <c r="D262" s="17">
        <v>11088247271.525063</v>
      </c>
      <c r="E262" s="18">
        <v>385052408.30214721</v>
      </c>
      <c r="F262" s="18">
        <v>182152513.46550605</v>
      </c>
      <c r="G262" s="17">
        <v>207576852.18534252</v>
      </c>
      <c r="H262" s="18">
        <v>48316807.858208425</v>
      </c>
      <c r="I262" s="18">
        <v>55342607</v>
      </c>
      <c r="J262" s="18">
        <v>3636763</v>
      </c>
      <c r="K262" s="18">
        <v>1932532</v>
      </c>
      <c r="L262" s="19">
        <v>9457.2125770016064</v>
      </c>
      <c r="M262" s="18">
        <v>90728.397794468037</v>
      </c>
      <c r="N262" s="18">
        <v>205428151.59999999</v>
      </c>
      <c r="O262" s="20">
        <v>106.3</v>
      </c>
      <c r="P262" s="18">
        <v>5890357.5360000003</v>
      </c>
      <c r="Q262" s="20">
        <v>3.048</v>
      </c>
      <c r="R262" s="11"/>
      <c r="U262" s="21">
        <v>5479628</v>
      </c>
      <c r="V262" s="21">
        <v>10334</v>
      </c>
      <c r="W262" s="21">
        <v>64584042</v>
      </c>
      <c r="X262" s="22">
        <v>0.71343212059672689</v>
      </c>
      <c r="Y262" s="22">
        <v>876.78742299839337</v>
      </c>
    </row>
    <row r="263" spans="1:25" ht="15" customHeight="1" x14ac:dyDescent="0.25">
      <c r="A263" s="15">
        <v>135</v>
      </c>
      <c r="B263" s="16" t="s">
        <v>70</v>
      </c>
      <c r="C263" s="15">
        <v>2019</v>
      </c>
      <c r="D263" s="17">
        <v>7120988608.2705851</v>
      </c>
      <c r="E263" s="18">
        <v>425356570.76562506</v>
      </c>
      <c r="F263" s="18">
        <v>197371329.77520603</v>
      </c>
      <c r="G263" s="17">
        <v>309605483.57008183</v>
      </c>
      <c r="H263" s="18">
        <v>139002319.92037711</v>
      </c>
      <c r="I263" s="18">
        <v>37324155</v>
      </c>
      <c r="J263" s="18">
        <v>2112500</v>
      </c>
      <c r="K263" s="18">
        <v>1654006</v>
      </c>
      <c r="L263" s="19">
        <v>8427.2381101027058</v>
      </c>
      <c r="M263" s="18">
        <v>33373.572664007137</v>
      </c>
      <c r="N263" s="18">
        <v>155476564</v>
      </c>
      <c r="O263" s="20">
        <v>94</v>
      </c>
      <c r="P263" s="18">
        <v>1918646.96</v>
      </c>
      <c r="Q263" s="20">
        <v>1.1599999999999999</v>
      </c>
      <c r="R263" s="11"/>
      <c r="U263" s="21">
        <v>3569</v>
      </c>
      <c r="V263" s="21">
        <v>8428</v>
      </c>
      <c r="W263" s="21">
        <v>39480156</v>
      </c>
      <c r="X263" s="22">
        <v>0.53474930271567056</v>
      </c>
      <c r="Y263" s="22">
        <v>0.76188989729422552</v>
      </c>
    </row>
    <row r="264" spans="1:25" ht="15" customHeight="1" x14ac:dyDescent="0.25">
      <c r="A264" s="15">
        <v>136</v>
      </c>
      <c r="B264" s="16" t="s">
        <v>96</v>
      </c>
      <c r="C264" s="15">
        <v>2019</v>
      </c>
      <c r="D264" s="17">
        <v>3566718133.4726634</v>
      </c>
      <c r="E264" s="18">
        <v>173155544.80393091</v>
      </c>
      <c r="F264" s="18">
        <v>65940906.52249001</v>
      </c>
      <c r="G264" s="17">
        <v>63339729.622245468</v>
      </c>
      <c r="H264" s="18">
        <v>57979970.391764209</v>
      </c>
      <c r="I264" s="18">
        <v>13487279</v>
      </c>
      <c r="J264" s="18">
        <v>392473</v>
      </c>
      <c r="K264" s="18">
        <v>586517</v>
      </c>
      <c r="L264" s="19">
        <v>2560.6761692985037</v>
      </c>
      <c r="M264" s="18">
        <v>43180.168783134235</v>
      </c>
      <c r="N264" s="18">
        <v>131233178.75</v>
      </c>
      <c r="O264" s="20">
        <v>223.75</v>
      </c>
      <c r="P264" s="18">
        <v>1262184.584</v>
      </c>
      <c r="Q264" s="20">
        <v>2.1520000000000001</v>
      </c>
      <c r="R264" s="11"/>
      <c r="U264" s="21">
        <v>825839</v>
      </c>
      <c r="V264" s="21">
        <v>3020</v>
      </c>
      <c r="W264" s="21">
        <v>5429794</v>
      </c>
      <c r="X264" s="22">
        <v>0.20524486679367382</v>
      </c>
      <c r="Y264" s="22">
        <v>459.32383070149621</v>
      </c>
    </row>
    <row r="265" spans="1:25" ht="15" customHeight="1" x14ac:dyDescent="0.25">
      <c r="A265" s="15">
        <v>137</v>
      </c>
      <c r="B265" s="16" t="s">
        <v>77</v>
      </c>
      <c r="C265" s="15">
        <v>2019</v>
      </c>
      <c r="D265" s="17">
        <v>778315054.10088003</v>
      </c>
      <c r="E265" s="18">
        <v>55367531.787041984</v>
      </c>
      <c r="F265" s="18">
        <v>18291765.032719649</v>
      </c>
      <c r="G265" s="17">
        <v>17787017.731665295</v>
      </c>
      <c r="H265" s="18">
        <v>20963979.360623527</v>
      </c>
      <c r="I265" s="18">
        <v>4664469</v>
      </c>
      <c r="J265" s="18">
        <v>4822</v>
      </c>
      <c r="K265" s="18">
        <v>167058</v>
      </c>
      <c r="L265" s="19">
        <v>946</v>
      </c>
      <c r="M265" s="18">
        <v>20443.626568534008</v>
      </c>
      <c r="N265" s="18">
        <v>25978020.173999999</v>
      </c>
      <c r="O265" s="20">
        <v>155.50299999999999</v>
      </c>
      <c r="P265" s="18">
        <v>276313.93199999997</v>
      </c>
      <c r="Q265" s="20">
        <v>1.6539999999999999</v>
      </c>
      <c r="R265" s="11"/>
      <c r="U265" s="21">
        <v>0</v>
      </c>
      <c r="V265" s="21">
        <v>946</v>
      </c>
      <c r="W265" s="21">
        <v>1591864</v>
      </c>
      <c r="X265" s="22">
        <v>0.19209263710697286</v>
      </c>
      <c r="Y265" s="22">
        <v>0</v>
      </c>
    </row>
    <row r="266" spans="1:25" ht="15" customHeight="1" x14ac:dyDescent="0.25">
      <c r="A266" s="15">
        <v>138</v>
      </c>
      <c r="B266" s="16" t="s">
        <v>97</v>
      </c>
      <c r="C266" s="15">
        <v>2019</v>
      </c>
      <c r="D266" s="17">
        <v>9596146112.5001678</v>
      </c>
      <c r="E266" s="18">
        <v>425598638.87187839</v>
      </c>
      <c r="F266" s="18">
        <v>185329657.40246627</v>
      </c>
      <c r="G266" s="17">
        <v>178814527.44153079</v>
      </c>
      <c r="H266" s="18">
        <v>111122257.75525618</v>
      </c>
      <c r="I266" s="18">
        <v>37015633</v>
      </c>
      <c r="J266" s="18">
        <v>2399615</v>
      </c>
      <c r="K266" s="18">
        <v>1450052</v>
      </c>
      <c r="L266" s="19">
        <v>7543.3836694686643</v>
      </c>
      <c r="M266" s="18">
        <v>71797.608137665578</v>
      </c>
      <c r="N266" s="18">
        <v>107738863.59999999</v>
      </c>
      <c r="O266" s="20">
        <v>74.3</v>
      </c>
      <c r="P266" s="18">
        <v>1276045.76</v>
      </c>
      <c r="Q266" s="20">
        <v>0.88</v>
      </c>
      <c r="R266" s="11"/>
      <c r="U266" s="21">
        <v>971303</v>
      </c>
      <c r="V266" s="21">
        <v>7729</v>
      </c>
      <c r="W266" s="21">
        <v>40444722</v>
      </c>
      <c r="X266" s="22">
        <v>0.5973576655790237</v>
      </c>
      <c r="Y266" s="22">
        <v>185.61633053133605</v>
      </c>
    </row>
    <row r="267" spans="1:25" ht="15" customHeight="1" x14ac:dyDescent="0.25">
      <c r="A267" s="15">
        <v>141</v>
      </c>
      <c r="B267" s="16" t="s">
        <v>102</v>
      </c>
      <c r="C267" s="15">
        <v>2019</v>
      </c>
      <c r="D267" s="17">
        <v>5057657078.9178886</v>
      </c>
      <c r="E267" s="18">
        <v>290477263.01569468</v>
      </c>
      <c r="F267" s="18">
        <v>83444538.025412291</v>
      </c>
      <c r="G267" s="17">
        <v>131638320.79402275</v>
      </c>
      <c r="H267" s="18">
        <v>97733189.732930511</v>
      </c>
      <c r="I267" s="18">
        <v>17304691</v>
      </c>
      <c r="J267" s="18">
        <v>1144600</v>
      </c>
      <c r="K267" s="18">
        <v>890054</v>
      </c>
      <c r="L267" s="19">
        <v>2929.9319759042719</v>
      </c>
      <c r="M267" s="18">
        <v>40548.510399600134</v>
      </c>
      <c r="N267" s="18">
        <v>87225292</v>
      </c>
      <c r="O267" s="20">
        <v>98</v>
      </c>
      <c r="P267" s="18">
        <v>631938.34</v>
      </c>
      <c r="Q267" s="20">
        <v>0.71</v>
      </c>
      <c r="R267" s="11"/>
      <c r="U267" s="21">
        <v>5267311</v>
      </c>
      <c r="V267" s="21">
        <v>3765</v>
      </c>
      <c r="W267" s="21">
        <v>23748276</v>
      </c>
      <c r="X267" s="22">
        <v>0.72005057395986838</v>
      </c>
      <c r="Y267" s="22">
        <v>835.06802409572788</v>
      </c>
    </row>
    <row r="268" spans="1:25" ht="15" customHeight="1" x14ac:dyDescent="0.25">
      <c r="A268" s="15">
        <v>142</v>
      </c>
      <c r="B268" s="16" t="s">
        <v>11</v>
      </c>
      <c r="C268" s="15">
        <v>2019</v>
      </c>
      <c r="D268" s="17">
        <v>2160684590.1419325</v>
      </c>
      <c r="E268" s="18">
        <v>115172184.00964916</v>
      </c>
      <c r="F268" s="18">
        <v>39071077.114884414</v>
      </c>
      <c r="G268" s="17">
        <v>44924874.094835781</v>
      </c>
      <c r="H268" s="18">
        <v>3968949.8927824139</v>
      </c>
      <c r="I268" s="18">
        <v>10641582</v>
      </c>
      <c r="J268" s="18">
        <v>209663</v>
      </c>
      <c r="K268" s="18">
        <v>416591</v>
      </c>
      <c r="L268" s="19">
        <v>3133.611261314456</v>
      </c>
      <c r="M268" s="18">
        <v>31690.67138168497</v>
      </c>
      <c r="N268" s="18">
        <v>71834452.494000003</v>
      </c>
      <c r="O268" s="20">
        <v>172.434</v>
      </c>
      <c r="P268" s="18">
        <v>590726.03799999994</v>
      </c>
      <c r="Q268" s="20">
        <v>1.4179999999999999</v>
      </c>
      <c r="R268" s="11"/>
      <c r="U268" s="21">
        <v>1141078</v>
      </c>
      <c r="V268" s="21">
        <v>3609</v>
      </c>
      <c r="W268" s="21">
        <v>8662701</v>
      </c>
      <c r="X268" s="22">
        <v>0.27400742815715656</v>
      </c>
      <c r="Y268" s="22">
        <v>475.38873868554396</v>
      </c>
    </row>
    <row r="269" spans="1:25" ht="15" customHeight="1" x14ac:dyDescent="0.25">
      <c r="A269" s="15">
        <v>143</v>
      </c>
      <c r="B269" s="16" t="s">
        <v>79</v>
      </c>
      <c r="C269" s="15">
        <v>2019</v>
      </c>
      <c r="D269" s="17">
        <v>7765733172.8256989</v>
      </c>
      <c r="E269" s="18">
        <v>230080340.21611053</v>
      </c>
      <c r="F269" s="18">
        <v>99714336.900388956</v>
      </c>
      <c r="G269" s="17">
        <v>189108743.17352122</v>
      </c>
      <c r="H269" s="18">
        <v>158595285.46345708</v>
      </c>
      <c r="I269" s="18">
        <v>25039993</v>
      </c>
      <c r="J269" s="18">
        <v>1187707</v>
      </c>
      <c r="K269" s="18">
        <v>889380</v>
      </c>
      <c r="L269" s="19">
        <v>5431</v>
      </c>
      <c r="M269" s="18">
        <v>17508.628544836953</v>
      </c>
      <c r="N269" s="18">
        <v>48915900</v>
      </c>
      <c r="O269" s="20">
        <v>55</v>
      </c>
      <c r="P269" s="18">
        <v>524734.19999999995</v>
      </c>
      <c r="Q269" s="20">
        <v>0.59</v>
      </c>
      <c r="R269" s="11"/>
      <c r="U269" s="21">
        <v>0</v>
      </c>
      <c r="V269" s="21">
        <v>5431</v>
      </c>
      <c r="W269" s="21">
        <v>26258728</v>
      </c>
      <c r="X269" s="22">
        <v>0.55193733925570188</v>
      </c>
      <c r="Y269" s="22">
        <v>0</v>
      </c>
    </row>
    <row r="270" spans="1:25" ht="15" customHeight="1" x14ac:dyDescent="0.25">
      <c r="A270" s="15">
        <v>144</v>
      </c>
      <c r="B270" s="16" t="s">
        <v>28</v>
      </c>
      <c r="C270" s="15">
        <v>2019</v>
      </c>
      <c r="D270" s="17">
        <v>3920904905.440958</v>
      </c>
      <c r="E270" s="18">
        <v>240673970.66690034</v>
      </c>
      <c r="F270" s="18">
        <v>39808083.738224827</v>
      </c>
      <c r="G270" s="17">
        <v>109017969.11244543</v>
      </c>
      <c r="H270" s="18">
        <v>38198934.549164496</v>
      </c>
      <c r="I270" s="18">
        <v>27836983</v>
      </c>
      <c r="J270" s="18">
        <v>1172807</v>
      </c>
      <c r="K270" s="18">
        <v>840116</v>
      </c>
      <c r="L270" s="19">
        <v>5060.2541645124402</v>
      </c>
      <c r="M270" s="18">
        <v>42753.526768190888</v>
      </c>
      <c r="N270" s="18">
        <v>117616240</v>
      </c>
      <c r="O270" s="20">
        <v>140</v>
      </c>
      <c r="P270" s="18">
        <v>1150958.9200000002</v>
      </c>
      <c r="Q270" s="20">
        <v>1.37</v>
      </c>
      <c r="R270" s="11"/>
      <c r="U270" s="21">
        <v>4050380</v>
      </c>
      <c r="V270" s="21">
        <v>5766</v>
      </c>
      <c r="W270" s="21">
        <v>33091929</v>
      </c>
      <c r="X270" s="22">
        <v>0.6551539135888701</v>
      </c>
      <c r="Y270" s="22">
        <v>705.74583548755948</v>
      </c>
    </row>
    <row r="271" spans="1:25" ht="15" customHeight="1" x14ac:dyDescent="0.25">
      <c r="A271" s="15">
        <v>145</v>
      </c>
      <c r="B271" s="16" t="s">
        <v>81</v>
      </c>
      <c r="C271" s="15">
        <v>2019</v>
      </c>
      <c r="D271" s="17">
        <v>5112402591.6305943</v>
      </c>
      <c r="E271" s="18">
        <v>305714908.00151676</v>
      </c>
      <c r="F271" s="18">
        <v>165971912.63211331</v>
      </c>
      <c r="G271" s="17">
        <v>116110074.13698028</v>
      </c>
      <c r="H271" s="18">
        <v>97522658.612175122</v>
      </c>
      <c r="I271" s="18">
        <v>29156848</v>
      </c>
      <c r="J271" s="18">
        <v>2023670</v>
      </c>
      <c r="K271" s="18">
        <v>1499447</v>
      </c>
      <c r="L271" s="19">
        <v>4480.5458601225091</v>
      </c>
      <c r="M271" s="18">
        <v>122381.59642230914</v>
      </c>
      <c r="N271" s="18">
        <v>138989740.21799999</v>
      </c>
      <c r="O271" s="20">
        <v>92.694000000000003</v>
      </c>
      <c r="P271" s="18">
        <v>1647892.253</v>
      </c>
      <c r="Q271" s="20">
        <v>1.099</v>
      </c>
      <c r="R271" s="11"/>
      <c r="U271" s="21">
        <v>14892372</v>
      </c>
      <c r="V271" s="21">
        <v>6619</v>
      </c>
      <c r="W271" s="21">
        <v>46095265</v>
      </c>
      <c r="X271" s="22">
        <v>0.79498663733364783</v>
      </c>
      <c r="Y271" s="22">
        <v>2138.4541398774909</v>
      </c>
    </row>
    <row r="272" spans="1:25" ht="15" customHeight="1" x14ac:dyDescent="0.25">
      <c r="A272" s="15">
        <v>148</v>
      </c>
      <c r="B272" s="16" t="s">
        <v>35</v>
      </c>
      <c r="C272" s="15">
        <v>2019</v>
      </c>
      <c r="D272" s="17">
        <v>2704868753.4674668</v>
      </c>
      <c r="E272" s="18">
        <v>134121417.70308752</v>
      </c>
      <c r="F272" s="18">
        <v>47231402.983243339</v>
      </c>
      <c r="G272" s="17">
        <v>78770614.83759442</v>
      </c>
      <c r="H272" s="18">
        <v>18295255.724173538</v>
      </c>
      <c r="I272" s="18">
        <v>18632703</v>
      </c>
      <c r="J272" s="18">
        <v>778040</v>
      </c>
      <c r="K272" s="18">
        <v>557422</v>
      </c>
      <c r="L272" s="19">
        <v>3760.2572855269536</v>
      </c>
      <c r="M272" s="18">
        <v>30955.119942515375</v>
      </c>
      <c r="N272" s="18">
        <v>69733492.200000003</v>
      </c>
      <c r="O272" s="20">
        <v>125.1</v>
      </c>
      <c r="P272" s="18">
        <v>812721.27599999995</v>
      </c>
      <c r="Q272" s="20">
        <v>1.458</v>
      </c>
      <c r="R272" s="11"/>
      <c r="U272" s="21">
        <v>1776558</v>
      </c>
      <c r="V272" s="21">
        <v>4104</v>
      </c>
      <c r="W272" s="21">
        <v>21210614</v>
      </c>
      <c r="X272" s="22">
        <v>0.58998610332274115</v>
      </c>
      <c r="Y272" s="22">
        <v>343.74271447304636</v>
      </c>
    </row>
    <row r="273" spans="1:25" ht="15" customHeight="1" x14ac:dyDescent="0.25">
      <c r="A273" s="15">
        <v>149</v>
      </c>
      <c r="B273" s="16" t="s">
        <v>83</v>
      </c>
      <c r="C273" s="15">
        <v>2019</v>
      </c>
      <c r="D273" s="17">
        <v>10259499857.186398</v>
      </c>
      <c r="E273" s="18">
        <v>358115265.53226167</v>
      </c>
      <c r="F273" s="18">
        <v>437386516.85035342</v>
      </c>
      <c r="G273" s="17">
        <v>166811549.15554875</v>
      </c>
      <c r="H273" s="18">
        <v>86140664.859227419</v>
      </c>
      <c r="I273" s="18">
        <v>40693958</v>
      </c>
      <c r="J273" s="18">
        <v>901319</v>
      </c>
      <c r="K273" s="18">
        <v>2285737</v>
      </c>
      <c r="L273" s="19">
        <v>9681.2421528994655</v>
      </c>
      <c r="M273" s="18">
        <v>165744.60787921501</v>
      </c>
      <c r="N273" s="18">
        <v>109966807.06999999</v>
      </c>
      <c r="O273" s="20">
        <v>48.11</v>
      </c>
      <c r="P273" s="18">
        <v>1851446.9700000002</v>
      </c>
      <c r="Q273" s="20">
        <v>0.81</v>
      </c>
      <c r="R273" s="11"/>
      <c r="U273" s="21">
        <v>166834</v>
      </c>
      <c r="V273" s="21">
        <v>9753</v>
      </c>
      <c r="W273" s="21">
        <v>22675318</v>
      </c>
      <c r="X273" s="22">
        <v>0.26540619511991859</v>
      </c>
      <c r="Y273" s="22">
        <v>71.757847100534605</v>
      </c>
    </row>
    <row r="274" spans="1:25" ht="15" customHeight="1" x14ac:dyDescent="0.25">
      <c r="A274" s="15">
        <v>150</v>
      </c>
      <c r="B274" s="16" t="s">
        <v>31</v>
      </c>
      <c r="C274" s="15">
        <v>2019</v>
      </c>
      <c r="D274" s="17">
        <v>4240294779.6550927</v>
      </c>
      <c r="E274" s="18">
        <v>280099937.92210162</v>
      </c>
      <c r="F274" s="18">
        <v>157172881.88722557</v>
      </c>
      <c r="G274" s="17">
        <v>83590490.964170799</v>
      </c>
      <c r="H274" s="18">
        <v>62201837.082729973</v>
      </c>
      <c r="I274" s="18">
        <v>20833230</v>
      </c>
      <c r="J274" s="18">
        <v>1275898</v>
      </c>
      <c r="K274" s="18">
        <v>1165699</v>
      </c>
      <c r="L274" s="19">
        <v>3458.3606169509267</v>
      </c>
      <c r="M274" s="18">
        <v>35939.057082664061</v>
      </c>
      <c r="N274" s="18">
        <v>158535064</v>
      </c>
      <c r="O274" s="20">
        <v>136</v>
      </c>
      <c r="P274" s="18">
        <v>1830147.4300000002</v>
      </c>
      <c r="Q274" s="20">
        <v>1.57</v>
      </c>
      <c r="R274" s="11"/>
      <c r="U274" s="21">
        <v>6653074</v>
      </c>
      <c r="V274" s="21">
        <v>4498</v>
      </c>
      <c r="W274" s="21">
        <v>28784526</v>
      </c>
      <c r="X274" s="22">
        <v>0.7305257435572583</v>
      </c>
      <c r="Y274" s="22">
        <v>1039.6393830490731</v>
      </c>
    </row>
    <row r="275" spans="1:25" ht="15" customHeight="1" x14ac:dyDescent="0.25">
      <c r="A275" s="15">
        <v>151</v>
      </c>
      <c r="B275" s="16" t="s">
        <v>82</v>
      </c>
      <c r="C275" s="15">
        <v>2019</v>
      </c>
      <c r="D275" s="17">
        <v>2357477536.7643113</v>
      </c>
      <c r="E275" s="18">
        <v>68755110.679639861</v>
      </c>
      <c r="F275" s="18">
        <v>85881277.385322079</v>
      </c>
      <c r="G275" s="17">
        <v>70890451.237275898</v>
      </c>
      <c r="H275" s="18">
        <v>44628327.791984349</v>
      </c>
      <c r="I275" s="18">
        <v>7070605</v>
      </c>
      <c r="J275" s="18">
        <v>271944</v>
      </c>
      <c r="K275" s="18">
        <v>383543</v>
      </c>
      <c r="L275" s="19">
        <v>1463.2821235350582</v>
      </c>
      <c r="M275" s="18">
        <v>23537.968192291435</v>
      </c>
      <c r="N275" s="18">
        <v>30606731.399999999</v>
      </c>
      <c r="O275" s="20">
        <v>79.8</v>
      </c>
      <c r="P275" s="18">
        <v>352859.56</v>
      </c>
      <c r="Q275" s="20">
        <v>0.92</v>
      </c>
      <c r="R275" s="11"/>
      <c r="U275" s="21">
        <v>219808</v>
      </c>
      <c r="V275" s="21">
        <v>1507</v>
      </c>
      <c r="W275" s="21">
        <v>7577007</v>
      </c>
      <c r="X275" s="22">
        <v>0.57395828598958287</v>
      </c>
      <c r="Y275" s="22">
        <v>43.717876464941895</v>
      </c>
    </row>
    <row r="276" spans="1:25" ht="15" customHeight="1" x14ac:dyDescent="0.25">
      <c r="A276" s="15">
        <v>152</v>
      </c>
      <c r="B276" s="16" t="s">
        <v>76</v>
      </c>
      <c r="C276" s="15">
        <v>2019</v>
      </c>
      <c r="D276" s="17">
        <v>336440403.87188649</v>
      </c>
      <c r="E276" s="18">
        <v>15864429.377763126</v>
      </c>
      <c r="F276" s="18">
        <v>16765835.871718924</v>
      </c>
      <c r="G276" s="17">
        <v>14961245.670187077</v>
      </c>
      <c r="H276" s="18">
        <v>17959969.352003165</v>
      </c>
      <c r="I276" s="18">
        <v>1549151</v>
      </c>
      <c r="J276" s="18">
        <v>29421</v>
      </c>
      <c r="K276" s="18">
        <v>73840</v>
      </c>
      <c r="L276" s="19">
        <v>390</v>
      </c>
      <c r="M276" s="18">
        <v>5342.6907548766148</v>
      </c>
      <c r="N276" s="18">
        <v>7908264</v>
      </c>
      <c r="O276" s="20">
        <v>107.1</v>
      </c>
      <c r="P276" s="18">
        <v>74947.599999999991</v>
      </c>
      <c r="Q276" s="20">
        <v>1.0149999999999999</v>
      </c>
      <c r="R276" s="11"/>
      <c r="U276" s="21">
        <v>0</v>
      </c>
      <c r="V276" s="21">
        <v>390</v>
      </c>
      <c r="W276" s="21">
        <v>1579715</v>
      </c>
      <c r="X276" s="22">
        <v>0.46239169886430159</v>
      </c>
      <c r="Y276" s="22">
        <v>0</v>
      </c>
    </row>
    <row r="277" spans="1:25" ht="15" customHeight="1" x14ac:dyDescent="0.25">
      <c r="A277" s="15">
        <v>155</v>
      </c>
      <c r="B277" s="16" t="s">
        <v>62</v>
      </c>
      <c r="C277" s="15">
        <v>2019</v>
      </c>
      <c r="D277" s="17">
        <v>6506122568.1644783</v>
      </c>
      <c r="E277" s="18">
        <v>336951526.07802421</v>
      </c>
      <c r="F277" s="18">
        <v>223588763.11258996</v>
      </c>
      <c r="G277" s="17">
        <v>169381181.62379512</v>
      </c>
      <c r="H277" s="18">
        <v>366437290.00298196</v>
      </c>
      <c r="I277" s="18">
        <v>14405807</v>
      </c>
      <c r="J277" s="18">
        <v>781655</v>
      </c>
      <c r="K277" s="18">
        <v>1452137</v>
      </c>
      <c r="L277" s="19">
        <v>2537.5199182979941</v>
      </c>
      <c r="M277" s="18">
        <v>23983.816812451769</v>
      </c>
      <c r="N277" s="18">
        <v>99674683.680000007</v>
      </c>
      <c r="O277" s="20">
        <v>68.64</v>
      </c>
      <c r="P277" s="18">
        <v>927915.54300000006</v>
      </c>
      <c r="Q277" s="20">
        <v>0.63900000000000001</v>
      </c>
      <c r="R277" s="11"/>
      <c r="U277" s="21">
        <v>9822599</v>
      </c>
      <c r="V277" s="21">
        <v>4175</v>
      </c>
      <c r="W277" s="21">
        <v>25044183</v>
      </c>
      <c r="X277" s="22">
        <v>0.68477245508982043</v>
      </c>
      <c r="Y277" s="22">
        <v>1637.4800817020061</v>
      </c>
    </row>
    <row r="278" spans="1:25" ht="15" customHeight="1" x14ac:dyDescent="0.25">
      <c r="A278" s="15">
        <v>157</v>
      </c>
      <c r="B278" s="16" t="s">
        <v>56</v>
      </c>
      <c r="C278" s="15">
        <v>2019</v>
      </c>
      <c r="D278" s="17">
        <v>2230810044.7951469</v>
      </c>
      <c r="E278" s="18">
        <v>89315824.299261451</v>
      </c>
      <c r="F278" s="18">
        <v>22061444.840305194</v>
      </c>
      <c r="G278" s="17">
        <v>27731741.598750796</v>
      </c>
      <c r="H278" s="18">
        <v>24385699.21339988</v>
      </c>
      <c r="I278" s="18">
        <v>9195752</v>
      </c>
      <c r="J278" s="18">
        <v>707488</v>
      </c>
      <c r="K278" s="18">
        <v>352400</v>
      </c>
      <c r="L278" s="19">
        <v>1695.0333061735282</v>
      </c>
      <c r="M278" s="18">
        <v>26327.496205246913</v>
      </c>
      <c r="N278" s="18">
        <v>66758656</v>
      </c>
      <c r="O278" s="20">
        <v>189.44</v>
      </c>
      <c r="P278" s="18">
        <v>606128</v>
      </c>
      <c r="Q278" s="20">
        <v>1.72</v>
      </c>
      <c r="R278" s="11"/>
      <c r="U278" s="21">
        <v>662242</v>
      </c>
      <c r="V278" s="21">
        <v>1808</v>
      </c>
      <c r="W278" s="21">
        <v>10598996</v>
      </c>
      <c r="X278" s="22">
        <v>0.6692096516749505</v>
      </c>
      <c r="Y278" s="22">
        <v>112.96669382647187</v>
      </c>
    </row>
    <row r="279" spans="1:25" ht="15" customHeight="1" x14ac:dyDescent="0.25">
      <c r="A279" s="15">
        <v>159</v>
      </c>
      <c r="B279" s="16" t="s">
        <v>13</v>
      </c>
      <c r="C279" s="15">
        <v>2019</v>
      </c>
      <c r="D279" s="17">
        <v>3833842307.0765886</v>
      </c>
      <c r="E279" s="18">
        <v>198498062.23613089</v>
      </c>
      <c r="F279" s="18">
        <v>59306113.303546742</v>
      </c>
      <c r="G279" s="17">
        <v>60529280.525731929</v>
      </c>
      <c r="H279" s="18">
        <v>57301523.171656959</v>
      </c>
      <c r="I279" s="18">
        <v>21983941</v>
      </c>
      <c r="J279" s="18">
        <v>1056557</v>
      </c>
      <c r="K279" s="18">
        <v>739390</v>
      </c>
      <c r="L279" s="19">
        <v>4510.3894149932594</v>
      </c>
      <c r="M279" s="18">
        <v>40065.575703284077</v>
      </c>
      <c r="N279" s="18">
        <v>57591087.100000001</v>
      </c>
      <c r="O279" s="20">
        <v>77.89</v>
      </c>
      <c r="P279" s="18">
        <v>1419628.8</v>
      </c>
      <c r="Q279" s="20">
        <v>1.92</v>
      </c>
      <c r="R279" s="11"/>
      <c r="U279" s="21">
        <v>1045857</v>
      </c>
      <c r="V279" s="21">
        <v>4714</v>
      </c>
      <c r="W279" s="21">
        <v>24213721</v>
      </c>
      <c r="X279" s="22">
        <v>0.58636474370523628</v>
      </c>
      <c r="Y279" s="22">
        <v>203.61058500674059</v>
      </c>
    </row>
    <row r="280" spans="1:25" ht="15" customHeight="1" x14ac:dyDescent="0.25">
      <c r="A280" s="15">
        <v>161</v>
      </c>
      <c r="B280" s="16" t="s">
        <v>85</v>
      </c>
      <c r="C280" s="15">
        <v>2019</v>
      </c>
      <c r="D280" s="17">
        <v>25770646588.114059</v>
      </c>
      <c r="E280" s="18">
        <v>1265837079.6384211</v>
      </c>
      <c r="F280" s="18">
        <v>643670323.85215461</v>
      </c>
      <c r="G280" s="17">
        <v>969572768.92657435</v>
      </c>
      <c r="H280" s="18">
        <v>1196205815.1602211</v>
      </c>
      <c r="I280" s="18">
        <v>83611658</v>
      </c>
      <c r="J280" s="18">
        <v>2179122</v>
      </c>
      <c r="K280" s="18">
        <v>5139343</v>
      </c>
      <c r="L280" s="19">
        <v>20454.126065455555</v>
      </c>
      <c r="M280" s="18">
        <v>127710.40428537413</v>
      </c>
      <c r="N280" s="18">
        <v>466395377.25</v>
      </c>
      <c r="O280" s="20">
        <v>90.75</v>
      </c>
      <c r="P280" s="18">
        <v>5344916.72</v>
      </c>
      <c r="Q280" s="20">
        <v>1.04</v>
      </c>
      <c r="R280" s="11"/>
      <c r="U280" s="21">
        <v>4658326</v>
      </c>
      <c r="V280" s="21">
        <v>21929</v>
      </c>
      <c r="W280" s="21">
        <v>69261805</v>
      </c>
      <c r="X280" s="22">
        <v>0.36055445958740651</v>
      </c>
      <c r="Y280" s="22">
        <v>1474.8739345444435</v>
      </c>
    </row>
    <row r="281" spans="1:25" ht="15" customHeight="1" x14ac:dyDescent="0.25">
      <c r="A281" s="15">
        <v>163</v>
      </c>
      <c r="B281" s="16" t="s">
        <v>50</v>
      </c>
      <c r="C281" s="15">
        <v>2019</v>
      </c>
      <c r="D281" s="17">
        <v>1152116805.3252945</v>
      </c>
      <c r="E281" s="18">
        <v>35329807.653263919</v>
      </c>
      <c r="F281" s="18">
        <v>17310920.849620238</v>
      </c>
      <c r="G281" s="17">
        <v>18411600.555901539</v>
      </c>
      <c r="H281" s="18">
        <v>16779655.054731797</v>
      </c>
      <c r="I281" s="18">
        <v>4703924</v>
      </c>
      <c r="J281" s="18">
        <v>326578</v>
      </c>
      <c r="K281" s="18">
        <v>147287</v>
      </c>
      <c r="L281" s="19">
        <v>1063.5444685380207</v>
      </c>
      <c r="M281" s="18">
        <v>9510.7459141138024</v>
      </c>
      <c r="N281" s="18">
        <v>14787614.800000001</v>
      </c>
      <c r="O281" s="20">
        <v>100.4</v>
      </c>
      <c r="P281" s="18">
        <v>201783.19</v>
      </c>
      <c r="Q281" s="20">
        <v>1.37</v>
      </c>
      <c r="R281" s="11"/>
      <c r="U281" s="21">
        <v>495281</v>
      </c>
      <c r="V281" s="21">
        <v>1168</v>
      </c>
      <c r="W281" s="21">
        <v>5538129</v>
      </c>
      <c r="X281" s="22">
        <v>0.541272694220304</v>
      </c>
      <c r="Y281" s="22">
        <v>104.45553146197931</v>
      </c>
    </row>
    <row r="282" spans="1:25" ht="15" customHeight="1" x14ac:dyDescent="0.25">
      <c r="A282" s="15">
        <v>164</v>
      </c>
      <c r="B282" s="16" t="s">
        <v>41</v>
      </c>
      <c r="C282" s="15">
        <v>2019</v>
      </c>
      <c r="D282" s="17">
        <v>2584982276.825901</v>
      </c>
      <c r="E282" s="18">
        <v>115113465.86552761</v>
      </c>
      <c r="F282" s="18">
        <v>49830583.603199422</v>
      </c>
      <c r="G282" s="17">
        <v>86028702.16812025</v>
      </c>
      <c r="H282" s="18">
        <v>22834763.210761733</v>
      </c>
      <c r="I282" s="18">
        <v>17496061</v>
      </c>
      <c r="J282" s="18">
        <v>566005</v>
      </c>
      <c r="K282" s="18">
        <v>538751</v>
      </c>
      <c r="L282" s="19">
        <v>3324.7592940837785</v>
      </c>
      <c r="M282" s="18">
        <v>44846.718636708341</v>
      </c>
      <c r="N282" s="18">
        <v>91749295.300000012</v>
      </c>
      <c r="O282" s="20">
        <v>170.3</v>
      </c>
      <c r="P282" s="18">
        <v>971368.05299999996</v>
      </c>
      <c r="Q282" s="20">
        <v>1.8029999999999999</v>
      </c>
      <c r="R282" s="11"/>
      <c r="U282" s="21">
        <v>7664400</v>
      </c>
      <c r="V282" s="21">
        <v>4727</v>
      </c>
      <c r="W282" s="21">
        <v>25836947</v>
      </c>
      <c r="X282" s="22">
        <v>0.62395243780748511</v>
      </c>
      <c r="Y282" s="22">
        <v>1402.2407059162213</v>
      </c>
    </row>
    <row r="283" spans="1:25" ht="15" customHeight="1" x14ac:dyDescent="0.25">
      <c r="A283" s="15">
        <v>166</v>
      </c>
      <c r="B283" s="16" t="s">
        <v>87</v>
      </c>
      <c r="C283" s="15">
        <v>2019</v>
      </c>
      <c r="D283" s="17">
        <v>3021277225.056365</v>
      </c>
      <c r="E283" s="18">
        <v>90967736.350025117</v>
      </c>
      <c r="F283" s="18">
        <v>41337605.595334277</v>
      </c>
      <c r="G283" s="17">
        <v>47840794.341479391</v>
      </c>
      <c r="H283" s="18">
        <v>26776529.377198067</v>
      </c>
      <c r="I283" s="18">
        <v>21027060</v>
      </c>
      <c r="J283" s="18">
        <v>553481</v>
      </c>
      <c r="K283" s="18">
        <v>394676</v>
      </c>
      <c r="L283" s="19">
        <v>3028.7065901069627</v>
      </c>
      <c r="M283" s="18">
        <v>34603.211571424639</v>
      </c>
      <c r="N283" s="18">
        <v>53916688.360000007</v>
      </c>
      <c r="O283" s="20">
        <v>136.61000000000001</v>
      </c>
      <c r="P283" s="18">
        <v>603854.28</v>
      </c>
      <c r="Q283" s="20">
        <v>1.53</v>
      </c>
      <c r="R283" s="11"/>
      <c r="U283" s="21">
        <v>8787530</v>
      </c>
      <c r="V283" s="21">
        <v>4261</v>
      </c>
      <c r="W283" s="21">
        <v>30385349</v>
      </c>
      <c r="X283" s="22">
        <v>0.81404532882391967</v>
      </c>
      <c r="Y283" s="22">
        <v>1232.2934098930375</v>
      </c>
    </row>
    <row r="284" spans="1:25" ht="15" customHeight="1" x14ac:dyDescent="0.25">
      <c r="A284" s="15">
        <v>167</v>
      </c>
      <c r="B284" s="16" t="s">
        <v>89</v>
      </c>
      <c r="C284" s="15">
        <v>2019</v>
      </c>
      <c r="D284" s="17">
        <v>51459839.793766975</v>
      </c>
      <c r="E284" s="18">
        <v>5247329.4214604031</v>
      </c>
      <c r="F284" s="18">
        <v>2099471.624788085</v>
      </c>
      <c r="G284" s="17">
        <v>856816.67937379738</v>
      </c>
      <c r="H284" s="18">
        <v>2600964.3207799825</v>
      </c>
      <c r="I284" s="18">
        <v>784218</v>
      </c>
      <c r="J284" s="18">
        <v>12130</v>
      </c>
      <c r="K284" s="18">
        <v>14952</v>
      </c>
      <c r="L284" s="19">
        <v>118</v>
      </c>
      <c r="M284" s="18">
        <v>404.54883647830434</v>
      </c>
      <c r="N284" s="18">
        <v>443476.32</v>
      </c>
      <c r="O284" s="20">
        <v>29.66</v>
      </c>
      <c r="P284" s="18">
        <v>20035.68</v>
      </c>
      <c r="Q284" s="20">
        <v>1.34</v>
      </c>
      <c r="R284" s="11"/>
      <c r="U284" s="21">
        <v>0</v>
      </c>
      <c r="V284" s="21">
        <v>118</v>
      </c>
      <c r="W284" s="21">
        <v>796348</v>
      </c>
      <c r="X284" s="22">
        <v>0.77040089776333098</v>
      </c>
      <c r="Y284" s="22">
        <v>0</v>
      </c>
    </row>
    <row r="285" spans="1:25" ht="15" customHeight="1" x14ac:dyDescent="0.25">
      <c r="A285" s="15">
        <v>170</v>
      </c>
      <c r="B285" s="16" t="s">
        <v>5</v>
      </c>
      <c r="C285" s="15">
        <v>2019</v>
      </c>
      <c r="D285" s="17">
        <v>2523167768.3408604</v>
      </c>
      <c r="E285" s="18">
        <v>110111031.99893534</v>
      </c>
      <c r="F285" s="18">
        <v>89026400.251264676</v>
      </c>
      <c r="G285" s="17">
        <v>52633597.065113112</v>
      </c>
      <c r="H285" s="18">
        <v>66097527.226948187</v>
      </c>
      <c r="I285" s="18">
        <v>19783567</v>
      </c>
      <c r="J285" s="18">
        <v>985667</v>
      </c>
      <c r="K285" s="18">
        <v>771960</v>
      </c>
      <c r="L285" s="19">
        <v>4044.8293442132217</v>
      </c>
      <c r="M285" s="18">
        <v>20924.622155104924</v>
      </c>
      <c r="N285" s="18">
        <v>66164691.599999994</v>
      </c>
      <c r="O285" s="20">
        <v>85.71</v>
      </c>
      <c r="P285" s="18">
        <v>1049865.6000000001</v>
      </c>
      <c r="Q285" s="20">
        <v>1.36</v>
      </c>
      <c r="R285" s="11"/>
      <c r="U285" s="21">
        <v>155201</v>
      </c>
      <c r="V285" s="21">
        <v>4075</v>
      </c>
      <c r="W285" s="21">
        <v>20962225</v>
      </c>
      <c r="X285" s="22">
        <v>0.58722651763453504</v>
      </c>
      <c r="Y285" s="22">
        <v>30.170655786778365</v>
      </c>
    </row>
    <row r="286" spans="1:25" ht="15" customHeight="1" x14ac:dyDescent="0.25">
      <c r="A286" s="15">
        <v>175</v>
      </c>
      <c r="B286" s="16" t="s">
        <v>14</v>
      </c>
      <c r="C286" s="15">
        <v>2019</v>
      </c>
      <c r="D286" s="17">
        <v>1353784529.4452031</v>
      </c>
      <c r="E286" s="18">
        <v>88240010.327174947</v>
      </c>
      <c r="F286" s="18">
        <v>22688689.026285425</v>
      </c>
      <c r="G286" s="17">
        <v>21412858.096845314</v>
      </c>
      <c r="H286" s="18">
        <v>9930444.1334036756</v>
      </c>
      <c r="I286" s="18">
        <v>10369218</v>
      </c>
      <c r="J286" s="18">
        <v>41231</v>
      </c>
      <c r="K286" s="18">
        <v>311844</v>
      </c>
      <c r="L286" s="19">
        <v>2287</v>
      </c>
      <c r="M286" s="18">
        <v>29613.915861387937</v>
      </c>
      <c r="N286" s="18">
        <v>20855191.187999997</v>
      </c>
      <c r="O286" s="20">
        <v>66.876999999999995</v>
      </c>
      <c r="P286" s="18">
        <v>263508.18</v>
      </c>
      <c r="Q286" s="20">
        <v>0.84499999999999997</v>
      </c>
      <c r="R286" s="11"/>
      <c r="U286" s="21">
        <v>0</v>
      </c>
      <c r="V286" s="21">
        <v>2287</v>
      </c>
      <c r="W286" s="21">
        <v>1136241</v>
      </c>
      <c r="X286" s="22">
        <v>5.6715293708932558E-2</v>
      </c>
      <c r="Y286" s="22">
        <v>0</v>
      </c>
    </row>
    <row r="287" spans="1:25" ht="15" customHeight="1" x14ac:dyDescent="0.25">
      <c r="A287" s="15">
        <v>177</v>
      </c>
      <c r="B287" s="16" t="s">
        <v>40</v>
      </c>
      <c r="C287" s="15">
        <v>2019</v>
      </c>
      <c r="D287" s="17">
        <v>7863390106.9932346</v>
      </c>
      <c r="E287" s="18">
        <v>197858027.12650895</v>
      </c>
      <c r="F287" s="18">
        <v>173217979.15268648</v>
      </c>
      <c r="G287" s="17">
        <v>142519702.18073764</v>
      </c>
      <c r="H287" s="18">
        <v>89952775.29800874</v>
      </c>
      <c r="I287" s="18">
        <v>32119373</v>
      </c>
      <c r="J287" s="18">
        <v>1885391</v>
      </c>
      <c r="K287" s="18">
        <v>1230256</v>
      </c>
      <c r="L287" s="19">
        <v>5995.4010359698996</v>
      </c>
      <c r="M287" s="18">
        <v>50717.705610889781</v>
      </c>
      <c r="N287" s="18">
        <v>130407136</v>
      </c>
      <c r="O287" s="20">
        <v>106</v>
      </c>
      <c r="P287" s="18">
        <v>1390189.2799999998</v>
      </c>
      <c r="Q287" s="20">
        <v>1.1299999999999999</v>
      </c>
      <c r="R287" s="11"/>
      <c r="U287" s="21">
        <v>5476692</v>
      </c>
      <c r="V287" s="21">
        <v>6961</v>
      </c>
      <c r="W287" s="21">
        <v>39481456</v>
      </c>
      <c r="X287" s="22">
        <v>0.64746667506308797</v>
      </c>
      <c r="Y287" s="22">
        <v>965.59896403010066</v>
      </c>
    </row>
    <row r="288" spans="1:25" ht="15" customHeight="1" x14ac:dyDescent="0.25">
      <c r="A288" s="15">
        <v>178</v>
      </c>
      <c r="B288" s="16" t="s">
        <v>46</v>
      </c>
      <c r="C288" s="15">
        <v>2019</v>
      </c>
      <c r="D288" s="17">
        <v>592477477.86326969</v>
      </c>
      <c r="E288" s="18">
        <v>35064198.324684955</v>
      </c>
      <c r="F288" s="18">
        <v>7001871.5984742437</v>
      </c>
      <c r="G288" s="17">
        <v>15394932.124216449</v>
      </c>
      <c r="H288" s="18">
        <v>5145852.1069925949</v>
      </c>
      <c r="I288" s="18">
        <v>4070995</v>
      </c>
      <c r="J288" s="18">
        <v>283511</v>
      </c>
      <c r="K288" s="18">
        <v>143432</v>
      </c>
      <c r="L288" s="19">
        <v>728.15072609751621</v>
      </c>
      <c r="M288" s="18">
        <v>7752.575744628517</v>
      </c>
      <c r="N288" s="18">
        <v>24383440</v>
      </c>
      <c r="O288" s="20">
        <v>170</v>
      </c>
      <c r="P288" s="18">
        <v>206542.07999999999</v>
      </c>
      <c r="Q288" s="20">
        <v>1.44</v>
      </c>
      <c r="R288" s="11"/>
      <c r="U288" s="21">
        <v>483571</v>
      </c>
      <c r="V288" s="21">
        <v>809</v>
      </c>
      <c r="W288" s="21">
        <v>4838744</v>
      </c>
      <c r="X288" s="22">
        <v>0.68277878433829464</v>
      </c>
      <c r="Y288" s="22">
        <v>80.849273902483787</v>
      </c>
    </row>
    <row r="289" spans="1:25" ht="15" customHeight="1" x14ac:dyDescent="0.25">
      <c r="A289" s="15">
        <v>179</v>
      </c>
      <c r="B289" s="16" t="s">
        <v>48</v>
      </c>
      <c r="C289" s="15">
        <v>2019</v>
      </c>
      <c r="D289" s="17">
        <v>1755745076.8108308</v>
      </c>
      <c r="E289" s="18">
        <v>107892552.72340356</v>
      </c>
      <c r="F289" s="18">
        <v>98715866.522549942</v>
      </c>
      <c r="G289" s="17">
        <v>108174100.20834914</v>
      </c>
      <c r="H289" s="18">
        <v>16606619.573425768</v>
      </c>
      <c r="I289" s="18">
        <v>4978470</v>
      </c>
      <c r="J289" s="18">
        <v>205404</v>
      </c>
      <c r="K289" s="18">
        <v>337885</v>
      </c>
      <c r="L289" s="19">
        <v>1216</v>
      </c>
      <c r="M289" s="18">
        <v>9218.2612806143752</v>
      </c>
      <c r="N289" s="18">
        <v>12839630</v>
      </c>
      <c r="O289" s="20">
        <v>38</v>
      </c>
      <c r="P289" s="18">
        <v>305785.92499999999</v>
      </c>
      <c r="Q289" s="20">
        <v>0.90500000000000003</v>
      </c>
      <c r="R289" s="11"/>
      <c r="U289" s="21">
        <v>0</v>
      </c>
      <c r="V289" s="21">
        <v>1216</v>
      </c>
      <c r="W289" s="21">
        <v>5183874</v>
      </c>
      <c r="X289" s="22">
        <v>0.48665003154289832</v>
      </c>
      <c r="Y289" s="22">
        <v>0</v>
      </c>
    </row>
    <row r="290" spans="1:25" ht="15" customHeight="1" x14ac:dyDescent="0.25">
      <c r="A290" s="15">
        <v>181</v>
      </c>
      <c r="B290" s="16" t="s">
        <v>78</v>
      </c>
      <c r="C290" s="15">
        <v>2019</v>
      </c>
      <c r="D290" s="17">
        <v>245914275.6590516</v>
      </c>
      <c r="E290" s="18">
        <v>14493096.425415229</v>
      </c>
      <c r="F290" s="18">
        <v>5847058.2083845623</v>
      </c>
      <c r="G290" s="17">
        <v>13859650.701843495</v>
      </c>
      <c r="H290" s="18">
        <v>7300905.9714330183</v>
      </c>
      <c r="I290" s="18">
        <v>767116</v>
      </c>
      <c r="J290" s="18">
        <v>41852</v>
      </c>
      <c r="K290" s="18">
        <v>52636</v>
      </c>
      <c r="L290" s="19">
        <v>128.76240974331557</v>
      </c>
      <c r="M290" s="18">
        <v>5099.5607464857376</v>
      </c>
      <c r="N290" s="18">
        <v>11132514</v>
      </c>
      <c r="O290" s="20">
        <v>211.5</v>
      </c>
      <c r="P290" s="18">
        <v>130537.28</v>
      </c>
      <c r="Q290" s="20">
        <v>2.48</v>
      </c>
      <c r="R290" s="11"/>
      <c r="U290" s="21">
        <v>39322</v>
      </c>
      <c r="V290" s="21">
        <v>135</v>
      </c>
      <c r="W290" s="21">
        <v>851045</v>
      </c>
      <c r="X290" s="22">
        <v>0.71963893116861155</v>
      </c>
      <c r="Y290" s="22">
        <v>6.2375902566844292</v>
      </c>
    </row>
    <row r="291" spans="1:25" ht="15" customHeight="1" x14ac:dyDescent="0.25">
      <c r="A291" s="15">
        <v>187</v>
      </c>
      <c r="B291" s="16" t="s">
        <v>103</v>
      </c>
      <c r="C291" s="15">
        <v>2019</v>
      </c>
      <c r="D291" s="17">
        <v>3280106193.1509361</v>
      </c>
      <c r="E291" s="18">
        <v>126379969.45795202</v>
      </c>
      <c r="F291" s="18">
        <v>51480962.191436462</v>
      </c>
      <c r="G291" s="17">
        <v>32544517.922753628</v>
      </c>
      <c r="H291" s="18">
        <v>48383755.752944157</v>
      </c>
      <c r="I291" s="18">
        <v>9015988</v>
      </c>
      <c r="J291" s="18">
        <v>453401</v>
      </c>
      <c r="K291" s="18">
        <v>390059</v>
      </c>
      <c r="L291" s="19">
        <v>1266.1419332992259</v>
      </c>
      <c r="M291" s="18">
        <v>44338.706855981785</v>
      </c>
      <c r="N291" s="18">
        <v>47197139</v>
      </c>
      <c r="O291" s="20">
        <v>121</v>
      </c>
      <c r="P291" s="18">
        <v>421263.72000000003</v>
      </c>
      <c r="Q291" s="20">
        <v>1.08</v>
      </c>
      <c r="R291" s="11"/>
      <c r="U291" s="21">
        <v>2942248</v>
      </c>
      <c r="V291" s="21">
        <v>1656</v>
      </c>
      <c r="W291" s="21">
        <v>12497786</v>
      </c>
      <c r="X291" s="22">
        <v>0.86152650938609843</v>
      </c>
      <c r="Y291" s="22">
        <v>389.85806670077409</v>
      </c>
    </row>
    <row r="292" spans="1:25" ht="15" customHeight="1" x14ac:dyDescent="0.25">
      <c r="A292" s="15">
        <v>188</v>
      </c>
      <c r="B292" s="16" t="s">
        <v>7</v>
      </c>
      <c r="C292" s="15">
        <v>2019</v>
      </c>
      <c r="D292" s="17">
        <v>2797252928.6796799</v>
      </c>
      <c r="E292" s="18">
        <v>227797561.60731009</v>
      </c>
      <c r="F292" s="18">
        <v>66907935.037373625</v>
      </c>
      <c r="G292" s="17">
        <v>81689649.302970544</v>
      </c>
      <c r="H292" s="18">
        <v>14839626.337274414</v>
      </c>
      <c r="I292" s="18">
        <v>20057393</v>
      </c>
      <c r="J292" s="18">
        <v>262644</v>
      </c>
      <c r="K292" s="18">
        <v>727557</v>
      </c>
      <c r="L292" s="19">
        <v>3994.1355980204216</v>
      </c>
      <c r="M292" s="18">
        <v>36083.899963788848</v>
      </c>
      <c r="N292" s="18">
        <v>143945697.336</v>
      </c>
      <c r="O292" s="20">
        <v>197.84800000000001</v>
      </c>
      <c r="P292" s="18">
        <v>1134261.3629999999</v>
      </c>
      <c r="Q292" s="20">
        <v>1.5589999999999999</v>
      </c>
      <c r="R292" s="11"/>
      <c r="U292" s="21">
        <v>33678</v>
      </c>
      <c r="V292" s="21">
        <v>4012</v>
      </c>
      <c r="W292" s="21">
        <v>7563429</v>
      </c>
      <c r="X292" s="22">
        <v>0.21520566724484083</v>
      </c>
      <c r="Y292" s="22">
        <v>17.864401979578307</v>
      </c>
    </row>
    <row r="293" spans="1:25" ht="15" customHeight="1" x14ac:dyDescent="0.25">
      <c r="A293" s="15">
        <v>192</v>
      </c>
      <c r="B293" s="16" t="s">
        <v>23</v>
      </c>
      <c r="C293" s="15">
        <v>2019</v>
      </c>
      <c r="D293" s="17">
        <v>209291726.39667454</v>
      </c>
      <c r="E293" s="18">
        <v>5974371.1071564648</v>
      </c>
      <c r="F293" s="18">
        <v>3615162.7562797698</v>
      </c>
      <c r="G293" s="17">
        <v>10418147.643916572</v>
      </c>
      <c r="H293" s="18">
        <v>1341437.8304721282</v>
      </c>
      <c r="I293" s="18">
        <v>4274264</v>
      </c>
      <c r="J293" s="18">
        <v>143024</v>
      </c>
      <c r="K293" s="18">
        <v>41558</v>
      </c>
      <c r="L293" s="19">
        <v>573.31587587498996</v>
      </c>
      <c r="M293" s="18">
        <v>2977.8782698740288</v>
      </c>
      <c r="N293" s="18">
        <v>21801326.800000001</v>
      </c>
      <c r="O293" s="20">
        <v>524.6</v>
      </c>
      <c r="P293" s="18">
        <v>113203.99200000001</v>
      </c>
      <c r="Q293" s="20">
        <v>2.7240000000000002</v>
      </c>
      <c r="R293" s="11"/>
      <c r="U293" s="21">
        <v>644770</v>
      </c>
      <c r="V293" s="21">
        <v>657</v>
      </c>
      <c r="W293" s="21">
        <v>5062058</v>
      </c>
      <c r="X293" s="22">
        <v>0.87954414350548704</v>
      </c>
      <c r="Y293" s="22">
        <v>83.68412412501003</v>
      </c>
    </row>
    <row r="294" spans="1:25" ht="15" customHeight="1" x14ac:dyDescent="0.25">
      <c r="A294" s="15">
        <v>193</v>
      </c>
      <c r="B294" s="16" t="s">
        <v>33</v>
      </c>
      <c r="C294" s="15">
        <v>2019</v>
      </c>
      <c r="D294" s="17">
        <v>5164863035.7563019</v>
      </c>
      <c r="E294" s="18">
        <v>314822738.69667143</v>
      </c>
      <c r="F294" s="18">
        <v>111267796.1024472</v>
      </c>
      <c r="G294" s="17">
        <v>75016440.810248002</v>
      </c>
      <c r="H294" s="18">
        <v>18679085.08987486</v>
      </c>
      <c r="I294" s="18">
        <v>23880460</v>
      </c>
      <c r="J294" s="18">
        <v>744229</v>
      </c>
      <c r="K294" s="18">
        <v>1138062</v>
      </c>
      <c r="L294" s="19">
        <v>4179.0808206246402</v>
      </c>
      <c r="M294" s="18">
        <v>113133.05391705851</v>
      </c>
      <c r="N294" s="18">
        <v>96735270</v>
      </c>
      <c r="O294" s="20">
        <v>85</v>
      </c>
      <c r="P294" s="18">
        <v>1069778.28</v>
      </c>
      <c r="Q294" s="20">
        <v>0.94</v>
      </c>
      <c r="R294" s="11"/>
      <c r="U294" s="21">
        <v>6939451</v>
      </c>
      <c r="V294" s="21">
        <v>5354</v>
      </c>
      <c r="W294" s="21">
        <v>31622448</v>
      </c>
      <c r="X294" s="22">
        <v>0.67423767148873459</v>
      </c>
      <c r="Y294" s="22">
        <v>1174.91917937536</v>
      </c>
    </row>
    <row r="295" spans="1:25" ht="15" customHeight="1" x14ac:dyDescent="0.25">
      <c r="A295" s="15">
        <v>194</v>
      </c>
      <c r="B295" s="16" t="s">
        <v>68</v>
      </c>
      <c r="C295" s="15">
        <v>2019</v>
      </c>
      <c r="D295" s="17">
        <v>2799853982.8466339</v>
      </c>
      <c r="E295" s="18">
        <v>147631694.73810324</v>
      </c>
      <c r="F295" s="18">
        <v>34868555.222774684</v>
      </c>
      <c r="G295" s="17">
        <v>32464857.56646217</v>
      </c>
      <c r="H295" s="18">
        <v>25734340.545169313</v>
      </c>
      <c r="I295" s="18">
        <v>11017009</v>
      </c>
      <c r="J295" s="18">
        <v>308572</v>
      </c>
      <c r="K295" s="18">
        <v>476573</v>
      </c>
      <c r="L295" s="19">
        <v>2170.8738493687733</v>
      </c>
      <c r="M295" s="18">
        <v>33145.074523954019</v>
      </c>
      <c r="N295" s="18">
        <v>47943243.799999997</v>
      </c>
      <c r="O295" s="20">
        <v>100.6</v>
      </c>
      <c r="P295" s="18">
        <v>452744.35</v>
      </c>
      <c r="Q295" s="20">
        <v>0.95</v>
      </c>
      <c r="R295" s="11"/>
      <c r="U295" s="21">
        <v>2671369</v>
      </c>
      <c r="V295" s="21">
        <v>2682</v>
      </c>
      <c r="W295" s="21">
        <v>14017306</v>
      </c>
      <c r="X295" s="22">
        <v>0.59662531199030233</v>
      </c>
      <c r="Y295" s="22">
        <v>511.12615063122684</v>
      </c>
    </row>
    <row r="296" spans="1:25" ht="15" customHeight="1" x14ac:dyDescent="0.25">
      <c r="A296" s="15">
        <v>195</v>
      </c>
      <c r="B296" s="16" t="s">
        <v>54</v>
      </c>
      <c r="C296" s="15">
        <v>2019</v>
      </c>
      <c r="D296" s="17">
        <v>1857362540.284035</v>
      </c>
      <c r="E296" s="18">
        <v>133942816.19296926</v>
      </c>
      <c r="F296" s="18">
        <v>34624441.610646337</v>
      </c>
      <c r="G296" s="17">
        <v>39261626.974456362</v>
      </c>
      <c r="H296" s="18">
        <v>3896331.5756963287</v>
      </c>
      <c r="I296" s="18">
        <v>10758317</v>
      </c>
      <c r="J296" s="18">
        <v>409361</v>
      </c>
      <c r="K296" s="18">
        <v>447510</v>
      </c>
      <c r="L296" s="19">
        <v>1669.885539883956</v>
      </c>
      <c r="M296" s="18">
        <v>26826.089655499647</v>
      </c>
      <c r="N296" s="18">
        <v>51463650</v>
      </c>
      <c r="O296" s="20">
        <v>115</v>
      </c>
      <c r="P296" s="18">
        <v>801042.9</v>
      </c>
      <c r="Q296" s="20">
        <v>1.79</v>
      </c>
      <c r="R296" s="11"/>
      <c r="U296" s="21">
        <v>3313291</v>
      </c>
      <c r="V296" s="21">
        <v>2163</v>
      </c>
      <c r="W296" s="21">
        <v>14533438</v>
      </c>
      <c r="X296" s="22">
        <v>0.76702185152112001</v>
      </c>
      <c r="Y296" s="22">
        <v>493.11446011604414</v>
      </c>
    </row>
    <row r="297" spans="1:25" ht="15" customHeight="1" x14ac:dyDescent="0.25">
      <c r="A297" s="15">
        <v>281</v>
      </c>
      <c r="B297" s="16" t="s">
        <v>90</v>
      </c>
      <c r="C297" s="15">
        <v>2019</v>
      </c>
      <c r="D297" s="17">
        <v>3661646411.1387005</v>
      </c>
      <c r="E297" s="18">
        <v>187258090.08682004</v>
      </c>
      <c r="F297" s="18">
        <v>70751260.597967386</v>
      </c>
      <c r="G297" s="17">
        <v>30396371.868522238</v>
      </c>
      <c r="H297" s="18">
        <v>24941408.570960745</v>
      </c>
      <c r="I297" s="18">
        <v>14177172</v>
      </c>
      <c r="J297" s="18">
        <v>92105</v>
      </c>
      <c r="K297" s="18">
        <v>491767</v>
      </c>
      <c r="L297" s="19">
        <v>2143.0204919306889</v>
      </c>
      <c r="M297" s="18">
        <v>40797.714850282449</v>
      </c>
      <c r="N297" s="18">
        <v>48930816.5</v>
      </c>
      <c r="O297" s="20">
        <v>99.5</v>
      </c>
      <c r="P297" s="18">
        <v>496684.67</v>
      </c>
      <c r="Q297" s="20">
        <v>1.01</v>
      </c>
      <c r="R297" s="11"/>
      <c r="U297" s="21">
        <v>5295756</v>
      </c>
      <c r="V297" s="21">
        <v>2937</v>
      </c>
      <c r="W297" s="21">
        <v>19589467</v>
      </c>
      <c r="X297" s="22">
        <v>0.76140297075728813</v>
      </c>
      <c r="Y297" s="22">
        <v>793.9795080693109</v>
      </c>
    </row>
    <row r="298" spans="1:25" ht="15" customHeight="1" x14ac:dyDescent="0.25">
      <c r="A298" s="15">
        <v>288</v>
      </c>
      <c r="B298" s="16" t="s">
        <v>20</v>
      </c>
      <c r="C298" s="15">
        <v>2019</v>
      </c>
      <c r="D298" s="17">
        <v>824291134.33394003</v>
      </c>
      <c r="E298" s="18">
        <v>23502245.405897561</v>
      </c>
      <c r="F298" s="18">
        <v>7935643.3315523369</v>
      </c>
      <c r="G298" s="17">
        <v>6227345.4826868335</v>
      </c>
      <c r="H298" s="18">
        <v>4436021.2389593795</v>
      </c>
      <c r="I298" s="18">
        <v>1687400</v>
      </c>
      <c r="J298" s="18">
        <v>139903</v>
      </c>
      <c r="K298" s="18">
        <v>96799</v>
      </c>
      <c r="L298" s="19">
        <v>375.32511724481151</v>
      </c>
      <c r="M298" s="18">
        <v>10836.408702067181</v>
      </c>
      <c r="N298" s="18">
        <v>714376.62</v>
      </c>
      <c r="O298" s="20">
        <v>7.38</v>
      </c>
      <c r="P298" s="18">
        <v>118094.78</v>
      </c>
      <c r="Q298" s="20">
        <v>1.22</v>
      </c>
      <c r="R298" s="11"/>
      <c r="U298" s="21">
        <v>378306</v>
      </c>
      <c r="V298" s="21">
        <v>453</v>
      </c>
      <c r="W298" s="21">
        <v>2206281</v>
      </c>
      <c r="X298" s="22">
        <v>0.55597916477667908</v>
      </c>
      <c r="Y298" s="22">
        <v>77.674882755188477</v>
      </c>
    </row>
    <row r="299" spans="1:25" ht="15" customHeight="1" x14ac:dyDescent="0.25">
      <c r="A299" s="15">
        <v>290</v>
      </c>
      <c r="B299" s="16" t="s">
        <v>86</v>
      </c>
      <c r="C299" s="15">
        <v>2019</v>
      </c>
      <c r="D299" s="17">
        <v>391807260.33261001</v>
      </c>
      <c r="E299" s="18">
        <v>23171119.070538662</v>
      </c>
      <c r="F299" s="18">
        <v>10764667.161881629</v>
      </c>
      <c r="G299" s="17">
        <v>8538785.0579219405</v>
      </c>
      <c r="H299" s="18">
        <v>4357751.78449619</v>
      </c>
      <c r="I299" s="18">
        <v>1157717</v>
      </c>
      <c r="J299" s="18">
        <v>45285</v>
      </c>
      <c r="K299" s="18">
        <v>79100</v>
      </c>
      <c r="L299" s="19">
        <v>255.85444630488686</v>
      </c>
      <c r="M299" s="18">
        <v>2301.7782462197169</v>
      </c>
      <c r="N299" s="18">
        <v>6528123</v>
      </c>
      <c r="O299" s="20">
        <v>82.53</v>
      </c>
      <c r="P299" s="18">
        <v>87642.8</v>
      </c>
      <c r="Q299" s="20">
        <v>1.1080000000000001</v>
      </c>
      <c r="R299" s="11"/>
      <c r="U299" s="21">
        <v>53263</v>
      </c>
      <c r="V299" s="21">
        <v>275</v>
      </c>
      <c r="W299" s="21">
        <v>765051</v>
      </c>
      <c r="X299" s="22">
        <v>0.31758032378580325</v>
      </c>
      <c r="Y299" s="22">
        <v>19.145553695113136</v>
      </c>
    </row>
    <row r="300" spans="1:25" ht="15" customHeight="1" x14ac:dyDescent="0.25">
      <c r="A300" s="15">
        <v>309</v>
      </c>
      <c r="B300" s="16" t="s">
        <v>98</v>
      </c>
      <c r="C300" s="15">
        <v>2019</v>
      </c>
      <c r="D300" s="17">
        <v>7929124327.1603498</v>
      </c>
      <c r="E300" s="18">
        <v>392867832.84996188</v>
      </c>
      <c r="F300" s="18">
        <v>402877908.8215394</v>
      </c>
      <c r="G300" s="17">
        <v>193589953.54511797</v>
      </c>
      <c r="H300" s="18">
        <v>80073666.537696421</v>
      </c>
      <c r="I300" s="18">
        <v>23214732</v>
      </c>
      <c r="J300" s="18">
        <v>1456282</v>
      </c>
      <c r="K300" s="18">
        <v>1437179</v>
      </c>
      <c r="L300" s="19">
        <v>4197.8257791887645</v>
      </c>
      <c r="M300" s="18">
        <v>29423.627546536991</v>
      </c>
      <c r="N300" s="18">
        <v>101033683.7</v>
      </c>
      <c r="O300" s="20">
        <v>70.3</v>
      </c>
      <c r="P300" s="18">
        <v>1598143.0480000002</v>
      </c>
      <c r="Q300" s="20">
        <v>1.1120000000000001</v>
      </c>
      <c r="R300" s="11"/>
      <c r="U300" s="21">
        <v>1477881</v>
      </c>
      <c r="V300" s="21">
        <v>4449</v>
      </c>
      <c r="W300" s="21">
        <v>26177418</v>
      </c>
      <c r="X300" s="22">
        <v>0.671676719718453</v>
      </c>
      <c r="Y300" s="22">
        <v>251.17422081123505</v>
      </c>
    </row>
    <row r="301" spans="1:25" ht="15" customHeight="1" x14ac:dyDescent="0.25">
      <c r="A301" s="15">
        <v>315</v>
      </c>
      <c r="B301" s="16" t="s">
        <v>39</v>
      </c>
      <c r="C301" s="15">
        <v>2019</v>
      </c>
      <c r="D301" s="17">
        <v>2395172290.7158399</v>
      </c>
      <c r="E301" s="18">
        <v>97093725.132693335</v>
      </c>
      <c r="F301" s="18">
        <v>37182863.851138197</v>
      </c>
      <c r="G301" s="17">
        <v>40171264.284356706</v>
      </c>
      <c r="H301" s="18">
        <v>40630870.307752304</v>
      </c>
      <c r="I301" s="18">
        <v>19008103</v>
      </c>
      <c r="J301" s="18">
        <v>581459</v>
      </c>
      <c r="K301" s="18">
        <v>459190</v>
      </c>
      <c r="L301" s="19">
        <v>3342.474975701221</v>
      </c>
      <c r="M301" s="18">
        <v>19427.557794264736</v>
      </c>
      <c r="N301" s="18">
        <v>136379430</v>
      </c>
      <c r="O301" s="20">
        <v>297</v>
      </c>
      <c r="P301" s="18">
        <v>1201700.23</v>
      </c>
      <c r="Q301" s="20">
        <v>2.617</v>
      </c>
      <c r="R301" s="11"/>
      <c r="U301" s="21">
        <v>1815085</v>
      </c>
      <c r="V301" s="21">
        <v>3652</v>
      </c>
      <c r="W301" s="21">
        <v>21415685</v>
      </c>
      <c r="X301" s="22">
        <v>0.66941755190125385</v>
      </c>
      <c r="Y301" s="22">
        <v>309.5250242987791</v>
      </c>
    </row>
    <row r="302" spans="1:25" ht="15" customHeight="1" x14ac:dyDescent="0.25">
      <c r="A302" s="15">
        <v>403</v>
      </c>
      <c r="B302" s="16" t="s">
        <v>9</v>
      </c>
      <c r="C302" s="15">
        <v>2019</v>
      </c>
      <c r="D302" s="17">
        <v>226563148.55441922</v>
      </c>
      <c r="E302" s="18">
        <v>12194605.773167511</v>
      </c>
      <c r="F302" s="18">
        <v>1030213.3888337113</v>
      </c>
      <c r="G302" s="17">
        <v>3493974.5326294238</v>
      </c>
      <c r="H302" s="18">
        <v>1720559.8872193019</v>
      </c>
      <c r="I302" s="18">
        <v>1676751</v>
      </c>
      <c r="J302" s="18">
        <v>116865</v>
      </c>
      <c r="K302" s="18">
        <v>42998</v>
      </c>
      <c r="L302" s="19">
        <v>247.01551394758559</v>
      </c>
      <c r="M302" s="18">
        <v>2954.3864774680724</v>
      </c>
      <c r="N302" s="18">
        <v>1980487.8800000001</v>
      </c>
      <c r="O302" s="20">
        <v>46.06</v>
      </c>
      <c r="P302" s="18">
        <v>64239.012000000002</v>
      </c>
      <c r="Q302" s="20">
        <v>1.494</v>
      </c>
      <c r="R302" s="11"/>
      <c r="U302" s="21">
        <v>130588</v>
      </c>
      <c r="V302" s="21">
        <v>265</v>
      </c>
      <c r="W302" s="21">
        <v>1924204</v>
      </c>
      <c r="X302" s="22">
        <v>0.82889807874558452</v>
      </c>
      <c r="Y302" s="22">
        <v>17.984486052414404</v>
      </c>
    </row>
    <row r="303" spans="1:25" ht="15" customHeight="1" x14ac:dyDescent="0.25">
      <c r="A303" s="15">
        <v>428</v>
      </c>
      <c r="B303" s="16" t="s">
        <v>17</v>
      </c>
      <c r="C303" s="15">
        <v>2019</v>
      </c>
      <c r="D303" s="17">
        <v>232714739.46724704</v>
      </c>
      <c r="E303" s="18">
        <v>14630721.062167088</v>
      </c>
      <c r="F303" s="18">
        <v>3697675.3113914574</v>
      </c>
      <c r="G303" s="17">
        <v>9192678.2379913069</v>
      </c>
      <c r="H303" s="18">
        <v>3726993.1641182066</v>
      </c>
      <c r="I303" s="18">
        <v>979162</v>
      </c>
      <c r="J303" s="18">
        <v>54395</v>
      </c>
      <c r="K303" s="18">
        <v>62267</v>
      </c>
      <c r="L303" s="19">
        <v>214.96768638599548</v>
      </c>
      <c r="M303" s="18">
        <v>3080.299981090433</v>
      </c>
      <c r="N303" s="18">
        <v>11332594</v>
      </c>
      <c r="O303" s="20">
        <v>182</v>
      </c>
      <c r="P303" s="18">
        <v>74097.73</v>
      </c>
      <c r="Q303" s="20">
        <v>1.19</v>
      </c>
      <c r="R303" s="11"/>
      <c r="U303" s="21">
        <v>118</v>
      </c>
      <c r="V303" s="21">
        <v>215</v>
      </c>
      <c r="W303" s="21">
        <v>785118</v>
      </c>
      <c r="X303" s="22">
        <v>0.41686205798024845</v>
      </c>
      <c r="Y303" s="22">
        <v>3.231361400451907E-2</v>
      </c>
    </row>
    <row r="304" spans="1:25" ht="15" customHeight="1" x14ac:dyDescent="0.25">
      <c r="A304" s="15">
        <v>432</v>
      </c>
      <c r="B304" s="16" t="s">
        <v>66</v>
      </c>
      <c r="C304" s="15">
        <v>2019</v>
      </c>
      <c r="D304" s="17">
        <v>617290795.77392149</v>
      </c>
      <c r="E304" s="18">
        <v>28904449.292669319</v>
      </c>
      <c r="F304" s="18">
        <v>4637958.8689057846</v>
      </c>
      <c r="G304" s="17">
        <v>14012794.02468168</v>
      </c>
      <c r="H304" s="18">
        <v>17273615.022911601</v>
      </c>
      <c r="I304" s="18">
        <v>1954359</v>
      </c>
      <c r="J304" s="18">
        <v>212912</v>
      </c>
      <c r="K304" s="18">
        <v>97744</v>
      </c>
      <c r="L304" s="19">
        <v>390.23355928392402</v>
      </c>
      <c r="M304" s="18">
        <v>5027.7065006418488</v>
      </c>
      <c r="N304" s="18">
        <v>7200702.7359999996</v>
      </c>
      <c r="O304" s="20">
        <v>73.668999999999997</v>
      </c>
      <c r="P304" s="18">
        <v>232826.20800000001</v>
      </c>
      <c r="Q304" s="20">
        <v>2.3820000000000001</v>
      </c>
      <c r="R304" s="11"/>
      <c r="U304" s="21">
        <v>98769</v>
      </c>
      <c r="V304" s="21">
        <v>408</v>
      </c>
      <c r="W304" s="21">
        <v>2268195</v>
      </c>
      <c r="X304" s="22">
        <v>0.63462345554660216</v>
      </c>
      <c r="Y304" s="22">
        <v>17.766440716076001</v>
      </c>
    </row>
    <row r="305" spans="1:25" ht="15" customHeight="1" x14ac:dyDescent="0.25">
      <c r="A305" s="15">
        <v>443</v>
      </c>
      <c r="B305" s="16" t="s">
        <v>6</v>
      </c>
      <c r="C305" s="15">
        <v>2019</v>
      </c>
      <c r="D305" s="17">
        <v>7973212380.1066637</v>
      </c>
      <c r="E305" s="18">
        <v>407631254.84903651</v>
      </c>
      <c r="F305" s="18">
        <v>83029761.81176509</v>
      </c>
      <c r="G305" s="17">
        <v>235773700.53658727</v>
      </c>
      <c r="H305" s="18">
        <v>106095416.57799813</v>
      </c>
      <c r="I305" s="18">
        <v>36057300</v>
      </c>
      <c r="J305" s="18">
        <v>451735</v>
      </c>
      <c r="K305" s="18">
        <v>1222335</v>
      </c>
      <c r="L305" s="19">
        <v>1873.6682609170614</v>
      </c>
      <c r="M305" s="18">
        <v>72269.56351836471</v>
      </c>
      <c r="N305" s="18">
        <v>161702697.14999998</v>
      </c>
      <c r="O305" s="20">
        <v>132.29</v>
      </c>
      <c r="P305" s="18">
        <v>1414241.595</v>
      </c>
      <c r="Q305" s="20">
        <v>1.157</v>
      </c>
      <c r="R305" s="11"/>
      <c r="U305" s="21">
        <v>290802</v>
      </c>
      <c r="V305" s="21">
        <v>1938</v>
      </c>
      <c r="W305" s="21">
        <v>8760439</v>
      </c>
      <c r="X305" s="22">
        <v>0.51602173073026369</v>
      </c>
      <c r="Y305" s="22">
        <v>64.331739082938668</v>
      </c>
    </row>
    <row r="306" spans="1:25" ht="15" customHeight="1" x14ac:dyDescent="0.25">
      <c r="A306" s="15">
        <v>454</v>
      </c>
      <c r="B306" s="16" t="s">
        <v>32</v>
      </c>
      <c r="C306" s="15">
        <v>2019</v>
      </c>
      <c r="D306" s="17">
        <v>6040972749.5143032</v>
      </c>
      <c r="E306" s="18">
        <v>317904407.5828014</v>
      </c>
      <c r="F306" s="18">
        <v>77689568.879788831</v>
      </c>
      <c r="G306" s="17">
        <v>84867901.137135223</v>
      </c>
      <c r="H306" s="18">
        <v>67045560.204972059</v>
      </c>
      <c r="I306" s="18">
        <v>56027201</v>
      </c>
      <c r="J306" s="18">
        <v>1648807</v>
      </c>
      <c r="K306" s="18">
        <v>1090195</v>
      </c>
      <c r="L306" s="19">
        <v>8741.4122133250639</v>
      </c>
      <c r="M306" s="18">
        <v>79056.304084530653</v>
      </c>
      <c r="N306" s="18">
        <v>226760560</v>
      </c>
      <c r="O306" s="20">
        <v>208</v>
      </c>
      <c r="P306" s="18">
        <v>2327566.3249999997</v>
      </c>
      <c r="Q306" s="20">
        <v>2.1349999999999998</v>
      </c>
      <c r="R306" s="11"/>
      <c r="U306" s="21">
        <v>6737598</v>
      </c>
      <c r="V306" s="21">
        <v>9761</v>
      </c>
      <c r="W306" s="21">
        <v>64502238</v>
      </c>
      <c r="X306" s="22">
        <v>0.75435602684993253</v>
      </c>
      <c r="Y306" s="22">
        <v>1019.5877866749369</v>
      </c>
    </row>
    <row r="307" spans="1:25" ht="15" customHeight="1" x14ac:dyDescent="0.25">
      <c r="A307" s="60">
        <v>500</v>
      </c>
      <c r="B307" s="23" t="s">
        <v>34</v>
      </c>
      <c r="C307" s="15">
        <v>2019</v>
      </c>
      <c r="D307" s="17">
        <v>1398482806.9545524</v>
      </c>
      <c r="E307" s="18">
        <v>112284771.50824496</v>
      </c>
      <c r="F307" s="18">
        <v>48777766.902266666</v>
      </c>
      <c r="G307" s="17">
        <v>34955986.350101769</v>
      </c>
      <c r="H307" s="18">
        <v>39131741.79029385</v>
      </c>
      <c r="I307" s="18">
        <v>3209800.8439999996</v>
      </c>
      <c r="J307" s="18">
        <v>487451.53353888437</v>
      </c>
      <c r="K307" s="18">
        <v>470504</v>
      </c>
      <c r="L307" s="19">
        <v>674.73</v>
      </c>
      <c r="M307" s="18">
        <v>10996.082989003116</v>
      </c>
      <c r="N307" s="18">
        <v>532347772</v>
      </c>
      <c r="O307" s="20">
        <v>1131.441543536293</v>
      </c>
      <c r="P307" s="18">
        <v>3847599</v>
      </c>
      <c r="Q307" s="20">
        <v>8.1776116674884811</v>
      </c>
      <c r="R307" s="11"/>
      <c r="U307" s="21">
        <v>0</v>
      </c>
      <c r="V307" s="21">
        <v>674.73</v>
      </c>
      <c r="W307" s="21">
        <v>0</v>
      </c>
      <c r="X307" s="22">
        <v>0</v>
      </c>
      <c r="Y307" s="22">
        <v>0</v>
      </c>
    </row>
    <row r="308" spans="1:25" ht="15" customHeight="1" x14ac:dyDescent="0.25">
      <c r="A308" s="60">
        <v>501</v>
      </c>
      <c r="B308" s="23" t="s">
        <v>91</v>
      </c>
      <c r="C308" s="15">
        <v>2019</v>
      </c>
      <c r="D308" s="17">
        <v>2599482789.5815115</v>
      </c>
      <c r="E308" s="18">
        <v>132559278.71588749</v>
      </c>
      <c r="F308" s="18">
        <v>37657417.540696166</v>
      </c>
      <c r="G308" s="17">
        <v>73072527.196810275</v>
      </c>
      <c r="H308" s="18">
        <v>40439087.513091594</v>
      </c>
      <c r="I308" s="18">
        <v>3877340.3840000001</v>
      </c>
      <c r="J308" s="18">
        <v>694787</v>
      </c>
      <c r="K308" s="18">
        <v>553353</v>
      </c>
      <c r="L308" s="19">
        <v>873.37065408461274</v>
      </c>
      <c r="M308" s="18">
        <v>18616.64</v>
      </c>
      <c r="N308" s="18">
        <v>2342473382</v>
      </c>
      <c r="O308" s="20">
        <v>4233.2351717619676</v>
      </c>
      <c r="P308" s="18">
        <v>11583700</v>
      </c>
      <c r="Q308" s="20">
        <v>20.933653562915534</v>
      </c>
      <c r="R308" s="11"/>
      <c r="U308" s="21">
        <v>0</v>
      </c>
      <c r="V308" s="21">
        <v>873.37065408461274</v>
      </c>
      <c r="W308" s="21">
        <v>0</v>
      </c>
      <c r="X308" s="22">
        <v>0</v>
      </c>
      <c r="Y308" s="22">
        <v>0</v>
      </c>
    </row>
    <row r="309" spans="1:25" ht="15" customHeight="1" x14ac:dyDescent="0.25">
      <c r="A309" s="60">
        <v>502</v>
      </c>
      <c r="B309" s="23" t="s">
        <v>27</v>
      </c>
      <c r="C309" s="15">
        <v>2019</v>
      </c>
      <c r="D309" s="17">
        <v>597869392.6947484</v>
      </c>
      <c r="E309" s="18">
        <v>22428980.790693045</v>
      </c>
      <c r="F309" s="18">
        <v>8488107.9071666673</v>
      </c>
      <c r="G309" s="17">
        <v>12888842.869273879</v>
      </c>
      <c r="H309" s="18">
        <v>8432307.5656015705</v>
      </c>
      <c r="I309" s="18">
        <v>832272.80099999998</v>
      </c>
      <c r="J309" s="18">
        <v>133584.00000000012</v>
      </c>
      <c r="K309" s="18">
        <v>168222</v>
      </c>
      <c r="L309" s="19">
        <v>161.9870463467374</v>
      </c>
      <c r="M309" s="18">
        <v>8216.130000000001</v>
      </c>
      <c r="N309" s="18">
        <v>511543535</v>
      </c>
      <c r="O309" s="20">
        <v>3040.8836834658964</v>
      </c>
      <c r="P309" s="18">
        <v>3279028</v>
      </c>
      <c r="Q309" s="20">
        <v>19.492266172082129</v>
      </c>
      <c r="R309" s="11"/>
      <c r="U309" s="21">
        <v>0</v>
      </c>
      <c r="V309" s="21">
        <v>161.9870463467374</v>
      </c>
      <c r="W309" s="21">
        <v>0</v>
      </c>
      <c r="X309" s="22">
        <v>0</v>
      </c>
      <c r="Y309" s="22">
        <v>0</v>
      </c>
    </row>
    <row r="310" spans="1:25" x14ac:dyDescent="0.25">
      <c r="R310" s="11"/>
    </row>
    <row r="311" spans="1:25" x14ac:dyDescent="0.25">
      <c r="R311" s="11"/>
    </row>
    <row r="312" spans="1:25" x14ac:dyDescent="0.25">
      <c r="R312" s="11"/>
    </row>
    <row r="313" spans="1:25" x14ac:dyDescent="0.25">
      <c r="R313" s="11"/>
    </row>
    <row r="314" spans="1:25" x14ac:dyDescent="0.25">
      <c r="R314" s="11"/>
    </row>
    <row r="315" spans="1:25" x14ac:dyDescent="0.25">
      <c r="R315" s="11"/>
    </row>
    <row r="316" spans="1:25" x14ac:dyDescent="0.25">
      <c r="R316" s="11"/>
    </row>
    <row r="317" spans="1:25" x14ac:dyDescent="0.25">
      <c r="R317" s="11"/>
    </row>
    <row r="318" spans="1:25" x14ac:dyDescent="0.25">
      <c r="R318" s="11"/>
    </row>
    <row r="319" spans="1:25" x14ac:dyDescent="0.25">
      <c r="R319" s="11"/>
    </row>
    <row r="320" spans="1:25" x14ac:dyDescent="0.25">
      <c r="R320" s="11"/>
    </row>
    <row r="321" spans="18:18" x14ac:dyDescent="0.25">
      <c r="R321" s="11"/>
    </row>
    <row r="322" spans="18:18" x14ac:dyDescent="0.25">
      <c r="R322" s="11"/>
    </row>
    <row r="323" spans="18:18" x14ac:dyDescent="0.25">
      <c r="R323" s="11"/>
    </row>
    <row r="324" spans="18:18" x14ac:dyDescent="0.25">
      <c r="R324" s="11"/>
    </row>
    <row r="325" spans="18:18" x14ac:dyDescent="0.25">
      <c r="R325" s="11"/>
    </row>
    <row r="326" spans="18:18" x14ac:dyDescent="0.25">
      <c r="R326" s="11"/>
    </row>
    <row r="327" spans="18:18" x14ac:dyDescent="0.25">
      <c r="R327" s="11"/>
    </row>
    <row r="328" spans="18:18" x14ac:dyDescent="0.25">
      <c r="R328" s="11"/>
    </row>
    <row r="329" spans="18:18" x14ac:dyDescent="0.25">
      <c r="R329" s="11"/>
    </row>
    <row r="330" spans="18:18" x14ac:dyDescent="0.25">
      <c r="R330" s="11"/>
    </row>
    <row r="331" spans="18:18" x14ac:dyDescent="0.25">
      <c r="R331" s="11"/>
    </row>
    <row r="332" spans="18:18" x14ac:dyDescent="0.25">
      <c r="R332" s="11"/>
    </row>
    <row r="333" spans="18:18" x14ac:dyDescent="0.25">
      <c r="R333" s="11"/>
    </row>
    <row r="334" spans="18:18" x14ac:dyDescent="0.25">
      <c r="R334" s="11"/>
    </row>
    <row r="335" spans="18:18" x14ac:dyDescent="0.25">
      <c r="R335" s="11"/>
    </row>
    <row r="336" spans="18:18" x14ac:dyDescent="0.25">
      <c r="R336" s="11"/>
    </row>
    <row r="337" spans="18:18" x14ac:dyDescent="0.25">
      <c r="R337" s="11"/>
    </row>
    <row r="338" spans="18:18" x14ac:dyDescent="0.25">
      <c r="R338" s="11"/>
    </row>
    <row r="339" spans="18:18" x14ac:dyDescent="0.25">
      <c r="R339" s="11"/>
    </row>
    <row r="340" spans="18:18" x14ac:dyDescent="0.25">
      <c r="R340" s="11"/>
    </row>
    <row r="341" spans="18:18" x14ac:dyDescent="0.25">
      <c r="R341" s="11"/>
    </row>
    <row r="342" spans="18:18" x14ac:dyDescent="0.25">
      <c r="R342" s="11"/>
    </row>
    <row r="343" spans="18:18" x14ac:dyDescent="0.25">
      <c r="R343" s="11"/>
    </row>
    <row r="344" spans="18:18" x14ac:dyDescent="0.25">
      <c r="R344" s="11"/>
    </row>
    <row r="345" spans="18:18" x14ac:dyDescent="0.25">
      <c r="R345" s="11"/>
    </row>
    <row r="346" spans="18:18" x14ac:dyDescent="0.25">
      <c r="R346" s="11"/>
    </row>
    <row r="347" spans="18:18" x14ac:dyDescent="0.25">
      <c r="R347" s="11"/>
    </row>
    <row r="348" spans="18:18" x14ac:dyDescent="0.25">
      <c r="R348" s="11"/>
    </row>
    <row r="349" spans="18:18" x14ac:dyDescent="0.25">
      <c r="R349" s="11"/>
    </row>
    <row r="350" spans="18:18" x14ac:dyDescent="0.25">
      <c r="R350" s="11"/>
    </row>
    <row r="351" spans="18:18" x14ac:dyDescent="0.25">
      <c r="R351" s="11"/>
    </row>
    <row r="352" spans="18:18" x14ac:dyDescent="0.25">
      <c r="R352" s="11"/>
    </row>
    <row r="353" spans="18:18" x14ac:dyDescent="0.25">
      <c r="R353" s="11"/>
    </row>
    <row r="354" spans="18:18" x14ac:dyDescent="0.25">
      <c r="R354" s="11"/>
    </row>
    <row r="355" spans="18:18" x14ac:dyDescent="0.25">
      <c r="R355" s="11"/>
    </row>
    <row r="356" spans="18:18" x14ac:dyDescent="0.25">
      <c r="R356" s="11"/>
    </row>
    <row r="357" spans="18:18" x14ac:dyDescent="0.25">
      <c r="R357" s="11"/>
    </row>
    <row r="358" spans="18:18" x14ac:dyDescent="0.25">
      <c r="R358" s="11"/>
    </row>
    <row r="359" spans="18:18" x14ac:dyDescent="0.25">
      <c r="R359" s="11"/>
    </row>
    <row r="360" spans="18:18" x14ac:dyDescent="0.25">
      <c r="R360" s="11"/>
    </row>
    <row r="361" spans="18:18" x14ac:dyDescent="0.25">
      <c r="R361" s="11"/>
    </row>
    <row r="362" spans="18:18" x14ac:dyDescent="0.25">
      <c r="R362" s="11"/>
    </row>
    <row r="363" spans="18:18" x14ac:dyDescent="0.25">
      <c r="R363" s="11"/>
    </row>
    <row r="364" spans="18:18" x14ac:dyDescent="0.25">
      <c r="R364" s="11"/>
    </row>
    <row r="365" spans="18:18" x14ac:dyDescent="0.25">
      <c r="R365" s="11"/>
    </row>
    <row r="366" spans="18:18" x14ac:dyDescent="0.25">
      <c r="R366" s="11"/>
    </row>
    <row r="367" spans="18:18" x14ac:dyDescent="0.25">
      <c r="R367" s="11"/>
    </row>
    <row r="368" spans="18:18" x14ac:dyDescent="0.25">
      <c r="R368" s="11"/>
    </row>
    <row r="369" spans="18:18" x14ac:dyDescent="0.25">
      <c r="R369" s="11"/>
    </row>
    <row r="370" spans="18:18" x14ac:dyDescent="0.25">
      <c r="R370" s="11"/>
    </row>
    <row r="371" spans="18:18" x14ac:dyDescent="0.25">
      <c r="R371" s="11"/>
    </row>
    <row r="372" spans="18:18" x14ac:dyDescent="0.25">
      <c r="R372" s="11"/>
    </row>
    <row r="373" spans="18:18" x14ac:dyDescent="0.25">
      <c r="R373" s="11"/>
    </row>
    <row r="374" spans="18:18" x14ac:dyDescent="0.25">
      <c r="R374" s="11"/>
    </row>
    <row r="375" spans="18:18" x14ac:dyDescent="0.25">
      <c r="R375" s="11"/>
    </row>
    <row r="376" spans="18:18" x14ac:dyDescent="0.25">
      <c r="R376" s="11"/>
    </row>
    <row r="377" spans="18:18" x14ac:dyDescent="0.25">
      <c r="R377" s="11"/>
    </row>
    <row r="378" spans="18:18" x14ac:dyDescent="0.25">
      <c r="R378" s="11"/>
    </row>
    <row r="379" spans="18:18" x14ac:dyDescent="0.25">
      <c r="R379" s="11"/>
    </row>
    <row r="380" spans="18:18" x14ac:dyDescent="0.25">
      <c r="R380" s="11"/>
    </row>
    <row r="381" spans="18:18" x14ac:dyDescent="0.25">
      <c r="R381" s="11"/>
    </row>
    <row r="382" spans="18:18" x14ac:dyDescent="0.25">
      <c r="R382" s="11"/>
    </row>
    <row r="383" spans="18:18" x14ac:dyDescent="0.25">
      <c r="R383" s="11"/>
    </row>
    <row r="384" spans="18:18" x14ac:dyDescent="0.25">
      <c r="R384" s="11"/>
    </row>
    <row r="385" spans="18:18" x14ac:dyDescent="0.25">
      <c r="R385" s="11"/>
    </row>
    <row r="386" spans="18:18" x14ac:dyDescent="0.25">
      <c r="R386" s="11"/>
    </row>
    <row r="387" spans="18:18" x14ac:dyDescent="0.25">
      <c r="R387" s="11"/>
    </row>
    <row r="388" spans="18:18" x14ac:dyDescent="0.25">
      <c r="R388" s="11"/>
    </row>
    <row r="389" spans="18:18" x14ac:dyDescent="0.25">
      <c r="R389" s="11"/>
    </row>
    <row r="390" spans="18:18" x14ac:dyDescent="0.25">
      <c r="R390" s="11"/>
    </row>
    <row r="391" spans="18:18" x14ac:dyDescent="0.25">
      <c r="R391" s="11"/>
    </row>
    <row r="392" spans="18:18" x14ac:dyDescent="0.25">
      <c r="R392" s="11"/>
    </row>
    <row r="393" spans="18:18" x14ac:dyDescent="0.25">
      <c r="R393" s="11"/>
    </row>
    <row r="394" spans="18:18" x14ac:dyDescent="0.25">
      <c r="R394" s="11"/>
    </row>
    <row r="395" spans="18:18" x14ac:dyDescent="0.25">
      <c r="R395" s="11"/>
    </row>
    <row r="396" spans="18:18" x14ac:dyDescent="0.25">
      <c r="R396" s="11"/>
    </row>
    <row r="397" spans="18:18" x14ac:dyDescent="0.25">
      <c r="R397" s="11"/>
    </row>
    <row r="398" spans="18:18" x14ac:dyDescent="0.25">
      <c r="R398" s="11"/>
    </row>
    <row r="399" spans="18:18" x14ac:dyDescent="0.25">
      <c r="R399" s="11"/>
    </row>
    <row r="400" spans="18:18" x14ac:dyDescent="0.25">
      <c r="R400" s="11"/>
    </row>
    <row r="401" spans="18:18" x14ac:dyDescent="0.25">
      <c r="R401" s="11"/>
    </row>
    <row r="402" spans="18:18" x14ac:dyDescent="0.25">
      <c r="R402" s="11"/>
    </row>
    <row r="403" spans="18:18" x14ac:dyDescent="0.25">
      <c r="R403" s="11"/>
    </row>
    <row r="404" spans="18:18" x14ac:dyDescent="0.25">
      <c r="R404" s="11"/>
    </row>
    <row r="405" spans="18:18" x14ac:dyDescent="0.25">
      <c r="R405" s="11"/>
    </row>
    <row r="406" spans="18:18" x14ac:dyDescent="0.25">
      <c r="R406" s="11"/>
    </row>
    <row r="407" spans="18:18" x14ac:dyDescent="0.25">
      <c r="R407" s="11"/>
    </row>
    <row r="408" spans="18:18" x14ac:dyDescent="0.25">
      <c r="R408" s="11"/>
    </row>
    <row r="409" spans="18:18" x14ac:dyDescent="0.25">
      <c r="R409" s="11"/>
    </row>
    <row r="410" spans="18:18" x14ac:dyDescent="0.25">
      <c r="R410" s="11"/>
    </row>
    <row r="411" spans="18:18" x14ac:dyDescent="0.25">
      <c r="R411" s="11"/>
    </row>
    <row r="412" spans="18:18" x14ac:dyDescent="0.25">
      <c r="R412" s="11"/>
    </row>
    <row r="413" spans="18:18" x14ac:dyDescent="0.25">
      <c r="R413" s="11"/>
    </row>
    <row r="414" spans="18:18" x14ac:dyDescent="0.25">
      <c r="R414" s="11"/>
    </row>
    <row r="415" spans="18:18" x14ac:dyDescent="0.25">
      <c r="R415" s="11"/>
    </row>
    <row r="416" spans="18:18" x14ac:dyDescent="0.25">
      <c r="R416" s="11"/>
    </row>
    <row r="417" spans="18:18" x14ac:dyDescent="0.25">
      <c r="R417" s="11"/>
    </row>
    <row r="418" spans="18:18" x14ac:dyDescent="0.25">
      <c r="R418" s="11"/>
    </row>
    <row r="419" spans="18:18" x14ac:dyDescent="0.25">
      <c r="R419" s="11"/>
    </row>
    <row r="420" spans="18:18" x14ac:dyDescent="0.25">
      <c r="R420" s="11"/>
    </row>
    <row r="421" spans="18:18" x14ac:dyDescent="0.25">
      <c r="R421" s="11"/>
    </row>
    <row r="422" spans="18:18" x14ac:dyDescent="0.25">
      <c r="R422" s="11"/>
    </row>
    <row r="423" spans="18:18" x14ac:dyDescent="0.25">
      <c r="R423" s="11"/>
    </row>
    <row r="424" spans="18:18" x14ac:dyDescent="0.25">
      <c r="R424" s="11"/>
    </row>
    <row r="425" spans="18:18" x14ac:dyDescent="0.25">
      <c r="R425" s="11"/>
    </row>
    <row r="426" spans="18:18" x14ac:dyDescent="0.25">
      <c r="R426" s="11"/>
    </row>
    <row r="427" spans="18:18" x14ac:dyDescent="0.25">
      <c r="R427" s="11"/>
    </row>
    <row r="428" spans="18:18" x14ac:dyDescent="0.25">
      <c r="R428" s="11"/>
    </row>
    <row r="429" spans="18:18" x14ac:dyDescent="0.25">
      <c r="R429" s="11"/>
    </row>
    <row r="430" spans="18:18" x14ac:dyDescent="0.25">
      <c r="R430" s="11"/>
    </row>
    <row r="431" spans="18:18" x14ac:dyDescent="0.25">
      <c r="R431" s="11"/>
    </row>
    <row r="432" spans="18:18" x14ac:dyDescent="0.25">
      <c r="R432" s="11"/>
    </row>
    <row r="433" spans="18:18" x14ac:dyDescent="0.25">
      <c r="R433" s="11"/>
    </row>
    <row r="434" spans="18:18" x14ac:dyDescent="0.25">
      <c r="R434" s="11"/>
    </row>
    <row r="435" spans="18:18" x14ac:dyDescent="0.25">
      <c r="R435" s="11"/>
    </row>
    <row r="436" spans="18:18" x14ac:dyDescent="0.25">
      <c r="R436" s="11"/>
    </row>
    <row r="437" spans="18:18" x14ac:dyDescent="0.25">
      <c r="R437" s="11"/>
    </row>
    <row r="438" spans="18:18" x14ac:dyDescent="0.25">
      <c r="R438" s="11"/>
    </row>
    <row r="439" spans="18:18" x14ac:dyDescent="0.25">
      <c r="R439" s="11"/>
    </row>
    <row r="440" spans="18:18" x14ac:dyDescent="0.25">
      <c r="R440" s="11"/>
    </row>
    <row r="441" spans="18:18" x14ac:dyDescent="0.25">
      <c r="R441" s="11"/>
    </row>
    <row r="442" spans="18:18" x14ac:dyDescent="0.25">
      <c r="R442" s="11"/>
    </row>
    <row r="443" spans="18:18" x14ac:dyDescent="0.25">
      <c r="R443" s="11"/>
    </row>
    <row r="444" spans="18:18" x14ac:dyDescent="0.25">
      <c r="R444" s="11"/>
    </row>
    <row r="445" spans="18:18" x14ac:dyDescent="0.25">
      <c r="R445" s="11"/>
    </row>
    <row r="446" spans="18:18" x14ac:dyDescent="0.25">
      <c r="R446" s="11"/>
    </row>
    <row r="447" spans="18:18" x14ac:dyDescent="0.25">
      <c r="R447" s="11"/>
    </row>
    <row r="448" spans="18:18" x14ac:dyDescent="0.25">
      <c r="R448" s="11"/>
    </row>
    <row r="449" spans="18:18" x14ac:dyDescent="0.25">
      <c r="R449" s="11"/>
    </row>
    <row r="450" spans="18:18" x14ac:dyDescent="0.25">
      <c r="R450" s="11"/>
    </row>
    <row r="451" spans="18:18" x14ac:dyDescent="0.25">
      <c r="R451" s="11"/>
    </row>
    <row r="452" spans="18:18" x14ac:dyDescent="0.25">
      <c r="R452" s="11"/>
    </row>
    <row r="453" spans="18:18" x14ac:dyDescent="0.25">
      <c r="R453" s="11"/>
    </row>
    <row r="454" spans="18:18" x14ac:dyDescent="0.25">
      <c r="R454" s="11"/>
    </row>
    <row r="455" spans="18:18" x14ac:dyDescent="0.25">
      <c r="R455" s="11"/>
    </row>
    <row r="456" spans="18:18" x14ac:dyDescent="0.25">
      <c r="R456" s="11"/>
    </row>
    <row r="457" spans="18:18" x14ac:dyDescent="0.25">
      <c r="R457" s="11"/>
    </row>
    <row r="458" spans="18:18" x14ac:dyDescent="0.25">
      <c r="R458" s="11"/>
    </row>
    <row r="459" spans="18:18" x14ac:dyDescent="0.25">
      <c r="R459" s="11"/>
    </row>
    <row r="460" spans="18:18" x14ac:dyDescent="0.25">
      <c r="R460" s="11"/>
    </row>
    <row r="461" spans="18:18" x14ac:dyDescent="0.25">
      <c r="R461" s="11"/>
    </row>
    <row r="462" spans="18:18" x14ac:dyDescent="0.25">
      <c r="R462" s="11"/>
    </row>
    <row r="463" spans="18:18" x14ac:dyDescent="0.25">
      <c r="R463" s="11"/>
    </row>
    <row r="464" spans="18:18" x14ac:dyDescent="0.25">
      <c r="R464" s="11"/>
    </row>
    <row r="465" spans="18:18" x14ac:dyDescent="0.25">
      <c r="R465" s="11"/>
    </row>
    <row r="466" spans="18:18" x14ac:dyDescent="0.25">
      <c r="R466" s="11"/>
    </row>
    <row r="467" spans="18:18" x14ac:dyDescent="0.25">
      <c r="R467" s="11"/>
    </row>
    <row r="468" spans="18:18" x14ac:dyDescent="0.25">
      <c r="R468" s="11"/>
    </row>
    <row r="469" spans="18:18" x14ac:dyDescent="0.25">
      <c r="R469" s="11"/>
    </row>
    <row r="470" spans="18:18" x14ac:dyDescent="0.25">
      <c r="R470" s="11"/>
    </row>
    <row r="471" spans="18:18" x14ac:dyDescent="0.25">
      <c r="R471" s="11"/>
    </row>
    <row r="472" spans="18:18" x14ac:dyDescent="0.25">
      <c r="R472" s="11"/>
    </row>
    <row r="473" spans="18:18" x14ac:dyDescent="0.25">
      <c r="R473" s="11"/>
    </row>
    <row r="474" spans="18:18" x14ac:dyDescent="0.25">
      <c r="R474" s="11"/>
    </row>
    <row r="475" spans="18:18" x14ac:dyDescent="0.25">
      <c r="R475" s="11"/>
    </row>
    <row r="476" spans="18:18" x14ac:dyDescent="0.25">
      <c r="R476" s="11"/>
    </row>
    <row r="477" spans="18:18" x14ac:dyDescent="0.25">
      <c r="R477" s="11"/>
    </row>
    <row r="478" spans="18:18" x14ac:dyDescent="0.25">
      <c r="R478" s="11"/>
    </row>
    <row r="479" spans="18:18" x14ac:dyDescent="0.25">
      <c r="R479" s="11"/>
    </row>
    <row r="480" spans="18:18" x14ac:dyDescent="0.25">
      <c r="R480" s="11"/>
    </row>
    <row r="481" spans="18:18" x14ac:dyDescent="0.25">
      <c r="R481" s="11"/>
    </row>
    <row r="482" spans="18:18" x14ac:dyDescent="0.25">
      <c r="R482" s="11"/>
    </row>
    <row r="483" spans="18:18" x14ac:dyDescent="0.25">
      <c r="R483" s="11"/>
    </row>
    <row r="484" spans="18:18" x14ac:dyDescent="0.25">
      <c r="R484" s="11"/>
    </row>
    <row r="485" spans="18:18" x14ac:dyDescent="0.25">
      <c r="R485" s="11"/>
    </row>
    <row r="486" spans="18:18" x14ac:dyDescent="0.25">
      <c r="R486" s="11"/>
    </row>
    <row r="487" spans="18:18" x14ac:dyDescent="0.25">
      <c r="R487" s="11"/>
    </row>
    <row r="488" spans="18:18" x14ac:dyDescent="0.25">
      <c r="R488" s="11"/>
    </row>
    <row r="489" spans="18:18" x14ac:dyDescent="0.25">
      <c r="R489" s="11"/>
    </row>
    <row r="490" spans="18:18" x14ac:dyDescent="0.25">
      <c r="R490" s="11"/>
    </row>
    <row r="491" spans="18:18" x14ac:dyDescent="0.25">
      <c r="R491" s="11"/>
    </row>
    <row r="492" spans="18:18" x14ac:dyDescent="0.25">
      <c r="R492" s="11"/>
    </row>
    <row r="493" spans="18:18" x14ac:dyDescent="0.25">
      <c r="R493" s="11"/>
    </row>
    <row r="494" spans="18:18" x14ac:dyDescent="0.25">
      <c r="R494" s="11"/>
    </row>
    <row r="495" spans="18:18" x14ac:dyDescent="0.25">
      <c r="R495" s="11"/>
    </row>
    <row r="496" spans="18:18" x14ac:dyDescent="0.25">
      <c r="R496" s="11"/>
    </row>
    <row r="497" spans="18:18" x14ac:dyDescent="0.25">
      <c r="R497" s="11"/>
    </row>
    <row r="498" spans="18:18" x14ac:dyDescent="0.25">
      <c r="R498" s="11"/>
    </row>
    <row r="499" spans="18:18" x14ac:dyDescent="0.25">
      <c r="R499" s="11"/>
    </row>
    <row r="500" spans="18:18" x14ac:dyDescent="0.25">
      <c r="R500" s="11"/>
    </row>
    <row r="501" spans="18:18" x14ac:dyDescent="0.25">
      <c r="R501" s="11"/>
    </row>
    <row r="502" spans="18:18" x14ac:dyDescent="0.25">
      <c r="R502" s="11"/>
    </row>
    <row r="503" spans="18:18" x14ac:dyDescent="0.25">
      <c r="R503" s="11"/>
    </row>
    <row r="504" spans="18:18" x14ac:dyDescent="0.25">
      <c r="R504" s="11"/>
    </row>
    <row r="505" spans="18:18" x14ac:dyDescent="0.25">
      <c r="R505" s="11"/>
    </row>
    <row r="506" spans="18:18" x14ac:dyDescent="0.25">
      <c r="R506" s="11"/>
    </row>
    <row r="507" spans="18:18" x14ac:dyDescent="0.25">
      <c r="R507" s="11"/>
    </row>
    <row r="508" spans="18:18" x14ac:dyDescent="0.25">
      <c r="R508" s="11"/>
    </row>
    <row r="509" spans="18:18" x14ac:dyDescent="0.25">
      <c r="R509" s="11"/>
    </row>
    <row r="510" spans="18:18" x14ac:dyDescent="0.25">
      <c r="R510" s="11"/>
    </row>
    <row r="511" spans="18:18" x14ac:dyDescent="0.25">
      <c r="R511" s="11"/>
    </row>
    <row r="512" spans="18:18" x14ac:dyDescent="0.25">
      <c r="R512" s="11"/>
    </row>
    <row r="513" spans="18:18" x14ac:dyDescent="0.25">
      <c r="R513" s="11"/>
    </row>
    <row r="514" spans="18:18" x14ac:dyDescent="0.25">
      <c r="R514" s="11"/>
    </row>
    <row r="515" spans="18:18" x14ac:dyDescent="0.25">
      <c r="R515" s="11"/>
    </row>
    <row r="516" spans="18:18" x14ac:dyDescent="0.25">
      <c r="R516" s="11"/>
    </row>
    <row r="517" spans="18:18" x14ac:dyDescent="0.25">
      <c r="R517" s="11"/>
    </row>
    <row r="518" spans="18:18" x14ac:dyDescent="0.25">
      <c r="R518" s="11"/>
    </row>
    <row r="519" spans="18:18" x14ac:dyDescent="0.25">
      <c r="R519" s="11"/>
    </row>
    <row r="520" spans="18:18" x14ac:dyDescent="0.25">
      <c r="R520" s="11"/>
    </row>
    <row r="521" spans="18:18" x14ac:dyDescent="0.25">
      <c r="R521" s="11"/>
    </row>
    <row r="522" spans="18:18" x14ac:dyDescent="0.25">
      <c r="R522" s="11"/>
    </row>
    <row r="523" spans="18:18" x14ac:dyDescent="0.25">
      <c r="R523" s="11"/>
    </row>
    <row r="524" spans="18:18" x14ac:dyDescent="0.25">
      <c r="R524" s="11"/>
    </row>
    <row r="525" spans="18:18" x14ac:dyDescent="0.25">
      <c r="R525" s="11"/>
    </row>
    <row r="526" spans="18:18" x14ac:dyDescent="0.25">
      <c r="R526" s="11"/>
    </row>
    <row r="527" spans="18:18" x14ac:dyDescent="0.25">
      <c r="R527" s="11"/>
    </row>
    <row r="528" spans="18:18" x14ac:dyDescent="0.25">
      <c r="R528" s="11"/>
    </row>
    <row r="529" spans="18:18" x14ac:dyDescent="0.25">
      <c r="R529" s="11"/>
    </row>
    <row r="530" spans="18:18" x14ac:dyDescent="0.25">
      <c r="R530" s="11"/>
    </row>
    <row r="531" spans="18:18" x14ac:dyDescent="0.25">
      <c r="R531" s="11"/>
    </row>
    <row r="532" spans="18:18" x14ac:dyDescent="0.25">
      <c r="R532" s="11"/>
    </row>
    <row r="533" spans="18:18" x14ac:dyDescent="0.25">
      <c r="R533" s="11"/>
    </row>
    <row r="534" spans="18:18" x14ac:dyDescent="0.25">
      <c r="R534" s="11"/>
    </row>
    <row r="535" spans="18:18" x14ac:dyDescent="0.25">
      <c r="R535" s="11"/>
    </row>
    <row r="536" spans="18:18" x14ac:dyDescent="0.25">
      <c r="R536" s="11"/>
    </row>
    <row r="537" spans="18:18" x14ac:dyDescent="0.25">
      <c r="R537" s="11"/>
    </row>
    <row r="538" spans="18:18" x14ac:dyDescent="0.25">
      <c r="R538" s="11"/>
    </row>
    <row r="539" spans="18:18" x14ac:dyDescent="0.25">
      <c r="R539" s="11"/>
    </row>
    <row r="540" spans="18:18" x14ac:dyDescent="0.25">
      <c r="R540" s="11"/>
    </row>
    <row r="541" spans="18:18" x14ac:dyDescent="0.25">
      <c r="R541" s="11"/>
    </row>
    <row r="542" spans="18:18" x14ac:dyDescent="0.25">
      <c r="R542" s="11"/>
    </row>
    <row r="543" spans="18:18" x14ac:dyDescent="0.25">
      <c r="R543" s="11"/>
    </row>
    <row r="544" spans="18:18" x14ac:dyDescent="0.25">
      <c r="R544" s="11"/>
    </row>
    <row r="545" spans="18:18" x14ac:dyDescent="0.25">
      <c r="R545" s="11"/>
    </row>
    <row r="546" spans="18:18" x14ac:dyDescent="0.25">
      <c r="R546" s="11"/>
    </row>
    <row r="547" spans="18:18" x14ac:dyDescent="0.25">
      <c r="R547" s="11"/>
    </row>
    <row r="548" spans="18:18" x14ac:dyDescent="0.25">
      <c r="R548" s="11"/>
    </row>
    <row r="549" spans="18:18" x14ac:dyDescent="0.25">
      <c r="R549" s="11"/>
    </row>
    <row r="550" spans="18:18" x14ac:dyDescent="0.25">
      <c r="R550" s="11"/>
    </row>
    <row r="551" spans="18:18" x14ac:dyDescent="0.25">
      <c r="R551" s="11"/>
    </row>
    <row r="552" spans="18:18" x14ac:dyDescent="0.25">
      <c r="R552" s="11"/>
    </row>
    <row r="553" spans="18:18" x14ac:dyDescent="0.25">
      <c r="R553" s="11"/>
    </row>
    <row r="554" spans="18:18" x14ac:dyDescent="0.25">
      <c r="R554" s="11"/>
    </row>
    <row r="555" spans="18:18" x14ac:dyDescent="0.25">
      <c r="R555" s="11"/>
    </row>
    <row r="556" spans="18:18" x14ac:dyDescent="0.25">
      <c r="R556" s="11"/>
    </row>
    <row r="557" spans="18:18" x14ac:dyDescent="0.25">
      <c r="R557" s="11"/>
    </row>
    <row r="558" spans="18:18" x14ac:dyDescent="0.25">
      <c r="R558" s="11"/>
    </row>
    <row r="559" spans="18:18" x14ac:dyDescent="0.25">
      <c r="R559" s="11"/>
    </row>
    <row r="560" spans="18:18" x14ac:dyDescent="0.25">
      <c r="R560" s="11"/>
    </row>
    <row r="561" spans="18:18" x14ac:dyDescent="0.25">
      <c r="R561" s="11"/>
    </row>
    <row r="562" spans="18:18" x14ac:dyDescent="0.25">
      <c r="R562" s="11"/>
    </row>
    <row r="563" spans="18:18" x14ac:dyDescent="0.25">
      <c r="R563" s="11"/>
    </row>
    <row r="564" spans="18:18" x14ac:dyDescent="0.25">
      <c r="R564" s="11"/>
    </row>
    <row r="565" spans="18:18" x14ac:dyDescent="0.25">
      <c r="R565" s="11"/>
    </row>
    <row r="566" spans="18:18" x14ac:dyDescent="0.25">
      <c r="R566" s="11"/>
    </row>
    <row r="567" spans="18:18" x14ac:dyDescent="0.25">
      <c r="R567" s="11"/>
    </row>
    <row r="568" spans="18:18" x14ac:dyDescent="0.25">
      <c r="R568" s="11"/>
    </row>
    <row r="569" spans="18:18" x14ac:dyDescent="0.25">
      <c r="R569" s="11"/>
    </row>
    <row r="570" spans="18:18" x14ac:dyDescent="0.25">
      <c r="R570" s="11"/>
    </row>
    <row r="571" spans="18:18" x14ac:dyDescent="0.25">
      <c r="R571" s="11"/>
    </row>
    <row r="572" spans="18:18" x14ac:dyDescent="0.25">
      <c r="R572" s="11"/>
    </row>
    <row r="573" spans="18:18" x14ac:dyDescent="0.25">
      <c r="R573" s="11"/>
    </row>
    <row r="574" spans="18:18" x14ac:dyDescent="0.25">
      <c r="R574" s="11"/>
    </row>
    <row r="575" spans="18:18" x14ac:dyDescent="0.25">
      <c r="R575" s="11"/>
    </row>
    <row r="576" spans="18:18" x14ac:dyDescent="0.25">
      <c r="R576" s="11"/>
    </row>
    <row r="577" spans="18:18" x14ac:dyDescent="0.25">
      <c r="R577" s="11"/>
    </row>
    <row r="578" spans="18:18" x14ac:dyDescent="0.25">
      <c r="R578" s="11"/>
    </row>
    <row r="579" spans="18:18" x14ac:dyDescent="0.25">
      <c r="R579" s="11"/>
    </row>
    <row r="580" spans="18:18" x14ac:dyDescent="0.25">
      <c r="R580" s="11"/>
    </row>
    <row r="581" spans="18:18" x14ac:dyDescent="0.25">
      <c r="R581" s="11"/>
    </row>
    <row r="582" spans="18:18" x14ac:dyDescent="0.25">
      <c r="R582" s="11"/>
    </row>
    <row r="583" spans="18:18" x14ac:dyDescent="0.25">
      <c r="R583" s="11"/>
    </row>
    <row r="584" spans="18:18" x14ac:dyDescent="0.25">
      <c r="R584" s="11"/>
    </row>
    <row r="585" spans="18:18" x14ac:dyDescent="0.25">
      <c r="R585" s="11"/>
    </row>
    <row r="586" spans="18:18" x14ac:dyDescent="0.25">
      <c r="R586" s="11"/>
    </row>
    <row r="587" spans="18:18" x14ac:dyDescent="0.25">
      <c r="R587" s="11"/>
    </row>
    <row r="588" spans="18:18" x14ac:dyDescent="0.25">
      <c r="R588" s="11"/>
    </row>
    <row r="589" spans="18:18" x14ac:dyDescent="0.25">
      <c r="R589" s="11"/>
    </row>
    <row r="590" spans="18:18" x14ac:dyDescent="0.25">
      <c r="R590" s="11"/>
    </row>
    <row r="591" spans="18:18" x14ac:dyDescent="0.25">
      <c r="R591" s="11"/>
    </row>
    <row r="592" spans="18:18" x14ac:dyDescent="0.25">
      <c r="R592" s="11"/>
    </row>
    <row r="593" spans="18:18" x14ac:dyDescent="0.25">
      <c r="R593" s="11"/>
    </row>
    <row r="594" spans="18:18" x14ac:dyDescent="0.25">
      <c r="R594" s="11"/>
    </row>
    <row r="595" spans="18:18" x14ac:dyDescent="0.25">
      <c r="R595" s="11"/>
    </row>
    <row r="596" spans="18:18" x14ac:dyDescent="0.25">
      <c r="R596" s="11"/>
    </row>
    <row r="597" spans="18:18" x14ac:dyDescent="0.25">
      <c r="R597" s="11"/>
    </row>
    <row r="598" spans="18:18" x14ac:dyDescent="0.25">
      <c r="R598" s="11"/>
    </row>
    <row r="599" spans="18:18" x14ac:dyDescent="0.25">
      <c r="R599" s="11"/>
    </row>
    <row r="600" spans="18:18" x14ac:dyDescent="0.25">
      <c r="R600" s="11"/>
    </row>
    <row r="601" spans="18:18" x14ac:dyDescent="0.25">
      <c r="R601" s="11"/>
    </row>
    <row r="602" spans="18:18" x14ac:dyDescent="0.25">
      <c r="R602" s="11"/>
    </row>
    <row r="603" spans="18:18" x14ac:dyDescent="0.25">
      <c r="R603" s="11"/>
    </row>
    <row r="604" spans="18:18" x14ac:dyDescent="0.25">
      <c r="R604" s="11"/>
    </row>
    <row r="605" spans="18:18" x14ac:dyDescent="0.25">
      <c r="R605" s="11"/>
    </row>
    <row r="606" spans="18:18" x14ac:dyDescent="0.25">
      <c r="R606" s="11"/>
    </row>
    <row r="607" spans="18:18" x14ac:dyDescent="0.25">
      <c r="R607" s="11"/>
    </row>
    <row r="608" spans="18:18" x14ac:dyDescent="0.25">
      <c r="R608" s="11"/>
    </row>
    <row r="609" spans="18:18" x14ac:dyDescent="0.25">
      <c r="R609" s="11"/>
    </row>
    <row r="610" spans="18:18" x14ac:dyDescent="0.25">
      <c r="R610" s="11"/>
    </row>
    <row r="611" spans="18:18" x14ac:dyDescent="0.25">
      <c r="R611" s="11"/>
    </row>
    <row r="612" spans="18:18" x14ac:dyDescent="0.25">
      <c r="R612" s="11"/>
    </row>
    <row r="613" spans="18:18" x14ac:dyDescent="0.25">
      <c r="R613" s="11"/>
    </row>
    <row r="614" spans="18:18" x14ac:dyDescent="0.25">
      <c r="R614" s="11"/>
    </row>
    <row r="615" spans="18:18" x14ac:dyDescent="0.25">
      <c r="R615" s="11"/>
    </row>
    <row r="616" spans="18:18" x14ac:dyDescent="0.25">
      <c r="R616" s="11"/>
    </row>
    <row r="617" spans="18:18" x14ac:dyDescent="0.25">
      <c r="R617" s="11"/>
    </row>
    <row r="618" spans="18:18" x14ac:dyDescent="0.25">
      <c r="R618" s="11"/>
    </row>
    <row r="619" spans="18:18" x14ac:dyDescent="0.25">
      <c r="R619" s="11"/>
    </row>
    <row r="620" spans="18:18" x14ac:dyDescent="0.25">
      <c r="R620" s="11"/>
    </row>
    <row r="621" spans="18:18" x14ac:dyDescent="0.25">
      <c r="R621" s="11"/>
    </row>
    <row r="622" spans="18:18" x14ac:dyDescent="0.25">
      <c r="R622" s="11"/>
    </row>
    <row r="623" spans="18:18" x14ac:dyDescent="0.25">
      <c r="R623" s="11"/>
    </row>
    <row r="624" spans="18:18" x14ac:dyDescent="0.25">
      <c r="R624" s="11"/>
    </row>
    <row r="625" spans="18:18" x14ac:dyDescent="0.25">
      <c r="R625" s="11"/>
    </row>
    <row r="626" spans="18:18" x14ac:dyDescent="0.25">
      <c r="R626" s="11"/>
    </row>
    <row r="627" spans="18:18" x14ac:dyDescent="0.25">
      <c r="R627" s="11"/>
    </row>
    <row r="628" spans="18:18" x14ac:dyDescent="0.25">
      <c r="R628" s="11"/>
    </row>
    <row r="629" spans="18:18" x14ac:dyDescent="0.25">
      <c r="R629" s="11"/>
    </row>
    <row r="630" spans="18:18" x14ac:dyDescent="0.25">
      <c r="R630" s="11"/>
    </row>
    <row r="631" spans="18:18" x14ac:dyDescent="0.25">
      <c r="R631" s="11"/>
    </row>
    <row r="632" spans="18:18" x14ac:dyDescent="0.25">
      <c r="R632" s="11"/>
    </row>
    <row r="633" spans="18:18" x14ac:dyDescent="0.25">
      <c r="R633" s="11"/>
    </row>
    <row r="634" spans="18:18" x14ac:dyDescent="0.25">
      <c r="R634" s="11"/>
    </row>
    <row r="635" spans="18:18" x14ac:dyDescent="0.25">
      <c r="R635" s="11"/>
    </row>
    <row r="636" spans="18:18" x14ac:dyDescent="0.25">
      <c r="R636" s="11"/>
    </row>
    <row r="637" spans="18:18" x14ac:dyDescent="0.25">
      <c r="R637" s="11"/>
    </row>
    <row r="638" spans="18:18" x14ac:dyDescent="0.25">
      <c r="R638" s="11"/>
    </row>
    <row r="639" spans="18:18" x14ac:dyDescent="0.25">
      <c r="R639" s="11"/>
    </row>
    <row r="640" spans="18:18" x14ac:dyDescent="0.25">
      <c r="R640" s="11"/>
    </row>
    <row r="641" spans="18:18" x14ac:dyDescent="0.25">
      <c r="R641" s="11"/>
    </row>
    <row r="642" spans="18:18" x14ac:dyDescent="0.25">
      <c r="R642" s="11"/>
    </row>
    <row r="643" spans="18:18" x14ac:dyDescent="0.25">
      <c r="R643" s="11"/>
    </row>
    <row r="644" spans="18:18" x14ac:dyDescent="0.25">
      <c r="R644" s="11"/>
    </row>
    <row r="645" spans="18:18" x14ac:dyDescent="0.25">
      <c r="R645" s="11"/>
    </row>
    <row r="646" spans="18:18" x14ac:dyDescent="0.25">
      <c r="R646" s="11"/>
    </row>
    <row r="647" spans="18:18" x14ac:dyDescent="0.25">
      <c r="R647" s="11"/>
    </row>
    <row r="648" spans="18:18" x14ac:dyDescent="0.25">
      <c r="R648" s="11"/>
    </row>
    <row r="649" spans="18:18" x14ac:dyDescent="0.25">
      <c r="R649" s="11"/>
    </row>
    <row r="650" spans="18:18" x14ac:dyDescent="0.25">
      <c r="R650" s="11"/>
    </row>
    <row r="651" spans="18:18" x14ac:dyDescent="0.25">
      <c r="R651" s="11"/>
    </row>
    <row r="652" spans="18:18" x14ac:dyDescent="0.25">
      <c r="R652" s="11"/>
    </row>
    <row r="653" spans="18:18" x14ac:dyDescent="0.25">
      <c r="R653" s="11"/>
    </row>
    <row r="654" spans="18:18" x14ac:dyDescent="0.25">
      <c r="R654" s="11"/>
    </row>
    <row r="655" spans="18:18" x14ac:dyDescent="0.25">
      <c r="R655" s="11"/>
    </row>
    <row r="656" spans="18:18" x14ac:dyDescent="0.25">
      <c r="R656" s="11"/>
    </row>
    <row r="657" spans="18:18" x14ac:dyDescent="0.25">
      <c r="R657" s="11"/>
    </row>
    <row r="658" spans="18:18" x14ac:dyDescent="0.25">
      <c r="R658" s="11"/>
    </row>
    <row r="659" spans="18:18" x14ac:dyDescent="0.25">
      <c r="R659" s="11"/>
    </row>
    <row r="660" spans="18:18" x14ac:dyDescent="0.25">
      <c r="R660" s="11"/>
    </row>
    <row r="661" spans="18:18" x14ac:dyDescent="0.25">
      <c r="R661" s="11"/>
    </row>
    <row r="662" spans="18:18" x14ac:dyDescent="0.25">
      <c r="R662" s="11"/>
    </row>
    <row r="663" spans="18:18" x14ac:dyDescent="0.25">
      <c r="R663" s="11"/>
    </row>
    <row r="664" spans="18:18" x14ac:dyDescent="0.25">
      <c r="R664" s="11"/>
    </row>
    <row r="665" spans="18:18" x14ac:dyDescent="0.25">
      <c r="R665" s="11"/>
    </row>
    <row r="666" spans="18:18" x14ac:dyDescent="0.25">
      <c r="R666" s="11"/>
    </row>
    <row r="667" spans="18:18" x14ac:dyDescent="0.25">
      <c r="R667" s="11"/>
    </row>
    <row r="668" spans="18:18" x14ac:dyDescent="0.25">
      <c r="R668" s="11"/>
    </row>
    <row r="669" spans="18:18" x14ac:dyDescent="0.25">
      <c r="R669" s="11"/>
    </row>
    <row r="670" spans="18:18" x14ac:dyDescent="0.25">
      <c r="R670" s="11"/>
    </row>
    <row r="671" spans="18:18" x14ac:dyDescent="0.25">
      <c r="R671" s="11"/>
    </row>
    <row r="672" spans="18:18" x14ac:dyDescent="0.25">
      <c r="R672" s="11"/>
    </row>
    <row r="673" spans="18:18" x14ac:dyDescent="0.25">
      <c r="R673" s="11"/>
    </row>
    <row r="674" spans="18:18" x14ac:dyDescent="0.25">
      <c r="R674" s="11"/>
    </row>
    <row r="675" spans="18:18" x14ac:dyDescent="0.25">
      <c r="R675" s="11"/>
    </row>
    <row r="676" spans="18:18" x14ac:dyDescent="0.25">
      <c r="R676" s="11"/>
    </row>
    <row r="677" spans="18:18" x14ac:dyDescent="0.25">
      <c r="R677" s="11"/>
    </row>
    <row r="678" spans="18:18" x14ac:dyDescent="0.25">
      <c r="R678" s="11"/>
    </row>
    <row r="679" spans="18:18" x14ac:dyDescent="0.25">
      <c r="R679" s="11"/>
    </row>
    <row r="680" spans="18:18" x14ac:dyDescent="0.25">
      <c r="R680" s="11"/>
    </row>
    <row r="681" spans="18:18" x14ac:dyDescent="0.25">
      <c r="R681" s="11"/>
    </row>
    <row r="682" spans="18:18" x14ac:dyDescent="0.25">
      <c r="R682" s="11"/>
    </row>
    <row r="683" spans="18:18" x14ac:dyDescent="0.25">
      <c r="R683" s="11"/>
    </row>
    <row r="684" spans="18:18" x14ac:dyDescent="0.25">
      <c r="R684" s="11"/>
    </row>
    <row r="685" spans="18:18" x14ac:dyDescent="0.25">
      <c r="R685" s="11"/>
    </row>
    <row r="686" spans="18:18" x14ac:dyDescent="0.25">
      <c r="R686" s="11"/>
    </row>
    <row r="687" spans="18:18" x14ac:dyDescent="0.25">
      <c r="R687" s="11"/>
    </row>
    <row r="688" spans="18:18" x14ac:dyDescent="0.25">
      <c r="R688" s="11"/>
    </row>
    <row r="689" spans="18:18" x14ac:dyDescent="0.25">
      <c r="R689" s="11"/>
    </row>
    <row r="690" spans="18:18" x14ac:dyDescent="0.25">
      <c r="R690" s="11"/>
    </row>
    <row r="691" spans="18:18" x14ac:dyDescent="0.25">
      <c r="R691" s="11"/>
    </row>
    <row r="692" spans="18:18" x14ac:dyDescent="0.25">
      <c r="R692" s="11"/>
    </row>
    <row r="693" spans="18:18" x14ac:dyDescent="0.25">
      <c r="R693" s="11"/>
    </row>
    <row r="694" spans="18:18" x14ac:dyDescent="0.25">
      <c r="R694" s="11"/>
    </row>
    <row r="695" spans="18:18" x14ac:dyDescent="0.25">
      <c r="R695" s="11"/>
    </row>
    <row r="696" spans="18:18" x14ac:dyDescent="0.25">
      <c r="R696" s="11"/>
    </row>
    <row r="697" spans="18:18" x14ac:dyDescent="0.25">
      <c r="R697" s="11"/>
    </row>
    <row r="698" spans="18:18" x14ac:dyDescent="0.25">
      <c r="R698" s="11"/>
    </row>
    <row r="699" spans="18:18" x14ac:dyDescent="0.25">
      <c r="R699" s="11"/>
    </row>
    <row r="700" spans="18:18" x14ac:dyDescent="0.25">
      <c r="R700" s="11"/>
    </row>
    <row r="701" spans="18:18" x14ac:dyDescent="0.25">
      <c r="R701" s="11"/>
    </row>
    <row r="702" spans="18:18" x14ac:dyDescent="0.25">
      <c r="R702" s="11"/>
    </row>
    <row r="703" spans="18:18" x14ac:dyDescent="0.25">
      <c r="R703" s="11"/>
    </row>
    <row r="704" spans="18:18" x14ac:dyDescent="0.25">
      <c r="R704" s="11"/>
    </row>
    <row r="705" spans="18:18" x14ac:dyDescent="0.25">
      <c r="R705" s="11"/>
    </row>
    <row r="706" spans="18:18" x14ac:dyDescent="0.25">
      <c r="R706" s="11"/>
    </row>
    <row r="707" spans="18:18" x14ac:dyDescent="0.25">
      <c r="R707" s="11"/>
    </row>
    <row r="708" spans="18:18" x14ac:dyDescent="0.25">
      <c r="R708" s="11"/>
    </row>
    <row r="709" spans="18:18" x14ac:dyDescent="0.25">
      <c r="R709" s="11"/>
    </row>
    <row r="710" spans="18:18" x14ac:dyDescent="0.25">
      <c r="R710" s="11"/>
    </row>
    <row r="711" spans="18:18" x14ac:dyDescent="0.25">
      <c r="R711" s="11"/>
    </row>
    <row r="712" spans="18:18" x14ac:dyDescent="0.25">
      <c r="R712" s="11"/>
    </row>
    <row r="713" spans="18:18" x14ac:dyDescent="0.25">
      <c r="R713" s="11"/>
    </row>
    <row r="714" spans="18:18" x14ac:dyDescent="0.25">
      <c r="R714" s="11"/>
    </row>
    <row r="715" spans="18:18" x14ac:dyDescent="0.25">
      <c r="R715" s="11"/>
    </row>
    <row r="716" spans="18:18" x14ac:dyDescent="0.25">
      <c r="R716" s="11"/>
    </row>
    <row r="717" spans="18:18" x14ac:dyDescent="0.25">
      <c r="R717" s="11"/>
    </row>
    <row r="718" spans="18:18" x14ac:dyDescent="0.25">
      <c r="R718" s="11"/>
    </row>
    <row r="719" spans="18:18" x14ac:dyDescent="0.25">
      <c r="R719" s="11"/>
    </row>
    <row r="720" spans="18:18" x14ac:dyDescent="0.25">
      <c r="R720" s="11"/>
    </row>
    <row r="721" spans="18:18" x14ac:dyDescent="0.25">
      <c r="R721" s="11"/>
    </row>
    <row r="722" spans="18:18" x14ac:dyDescent="0.25">
      <c r="R722" s="11"/>
    </row>
    <row r="723" spans="18:18" x14ac:dyDescent="0.25">
      <c r="R723" s="11"/>
    </row>
    <row r="724" spans="18:18" x14ac:dyDescent="0.25">
      <c r="R724" s="11"/>
    </row>
    <row r="725" spans="18:18" x14ac:dyDescent="0.25">
      <c r="R725" s="11"/>
    </row>
    <row r="726" spans="18:18" x14ac:dyDescent="0.25">
      <c r="R726" s="11"/>
    </row>
    <row r="727" spans="18:18" x14ac:dyDescent="0.25">
      <c r="R727" s="11"/>
    </row>
    <row r="728" spans="18:18" x14ac:dyDescent="0.25">
      <c r="R728" s="11"/>
    </row>
    <row r="729" spans="18:18" x14ac:dyDescent="0.25">
      <c r="R729" s="11"/>
    </row>
    <row r="730" spans="18:18" x14ac:dyDescent="0.25">
      <c r="R730" s="11"/>
    </row>
    <row r="731" spans="18:18" x14ac:dyDescent="0.25">
      <c r="R731" s="11"/>
    </row>
    <row r="732" spans="18:18" x14ac:dyDescent="0.25">
      <c r="R732" s="11"/>
    </row>
    <row r="733" spans="18:18" x14ac:dyDescent="0.25">
      <c r="R733" s="11"/>
    </row>
    <row r="734" spans="18:18" x14ac:dyDescent="0.25">
      <c r="R734" s="11"/>
    </row>
    <row r="735" spans="18:18" x14ac:dyDescent="0.25">
      <c r="R735" s="11"/>
    </row>
    <row r="736" spans="18:18" x14ac:dyDescent="0.25">
      <c r="R736" s="11"/>
    </row>
    <row r="737" spans="18:18" x14ac:dyDescent="0.25">
      <c r="R737" s="11"/>
    </row>
    <row r="738" spans="18:18" x14ac:dyDescent="0.25">
      <c r="R738" s="11"/>
    </row>
    <row r="739" spans="18:18" x14ac:dyDescent="0.25">
      <c r="R739" s="11"/>
    </row>
    <row r="740" spans="18:18" x14ac:dyDescent="0.25">
      <c r="R740" s="11"/>
    </row>
    <row r="741" spans="18:18" x14ac:dyDescent="0.25">
      <c r="R741" s="11"/>
    </row>
    <row r="742" spans="18:18" x14ac:dyDescent="0.25">
      <c r="R742" s="11"/>
    </row>
    <row r="743" spans="18:18" x14ac:dyDescent="0.25">
      <c r="R743" s="11"/>
    </row>
    <row r="744" spans="18:18" x14ac:dyDescent="0.25">
      <c r="R744" s="11"/>
    </row>
    <row r="745" spans="18:18" x14ac:dyDescent="0.25">
      <c r="R745" s="11"/>
    </row>
    <row r="746" spans="18:18" x14ac:dyDescent="0.25">
      <c r="R746" s="11"/>
    </row>
    <row r="747" spans="18:18" x14ac:dyDescent="0.25">
      <c r="R747" s="11"/>
    </row>
    <row r="748" spans="18:18" x14ac:dyDescent="0.25">
      <c r="R748" s="11"/>
    </row>
    <row r="749" spans="18:18" x14ac:dyDescent="0.25">
      <c r="R749" s="11"/>
    </row>
    <row r="750" spans="18:18" x14ac:dyDescent="0.25">
      <c r="R750" s="11"/>
    </row>
    <row r="751" spans="18:18" x14ac:dyDescent="0.25">
      <c r="R751" s="11"/>
    </row>
    <row r="752" spans="18:18" x14ac:dyDescent="0.25">
      <c r="R752" s="11"/>
    </row>
    <row r="753" spans="18:18" x14ac:dyDescent="0.25">
      <c r="R753" s="11"/>
    </row>
    <row r="754" spans="18:18" x14ac:dyDescent="0.25">
      <c r="R754" s="11"/>
    </row>
    <row r="755" spans="18:18" x14ac:dyDescent="0.25">
      <c r="R755" s="11"/>
    </row>
    <row r="756" spans="18:18" x14ac:dyDescent="0.25">
      <c r="R756" s="11"/>
    </row>
    <row r="757" spans="18:18" x14ac:dyDescent="0.25">
      <c r="R757" s="11"/>
    </row>
    <row r="758" spans="18:18" x14ac:dyDescent="0.25">
      <c r="R758" s="11"/>
    </row>
    <row r="759" spans="18:18" x14ac:dyDescent="0.25">
      <c r="R759" s="11"/>
    </row>
    <row r="760" spans="18:18" x14ac:dyDescent="0.25">
      <c r="R760" s="11"/>
    </row>
    <row r="761" spans="18:18" x14ac:dyDescent="0.25">
      <c r="R761" s="11"/>
    </row>
    <row r="762" spans="18:18" x14ac:dyDescent="0.25">
      <c r="R762" s="11"/>
    </row>
    <row r="763" spans="18:18" x14ac:dyDescent="0.25">
      <c r="R763" s="11"/>
    </row>
    <row r="764" spans="18:18" x14ac:dyDescent="0.25">
      <c r="R764" s="11"/>
    </row>
    <row r="765" spans="18:18" x14ac:dyDescent="0.25">
      <c r="R765" s="11"/>
    </row>
    <row r="766" spans="18:18" x14ac:dyDescent="0.25">
      <c r="R766" s="11"/>
    </row>
    <row r="767" spans="18:18" x14ac:dyDescent="0.25">
      <c r="R767" s="11"/>
    </row>
    <row r="768" spans="18:18" x14ac:dyDescent="0.25">
      <c r="R768" s="11"/>
    </row>
    <row r="769" spans="18:18" x14ac:dyDescent="0.25">
      <c r="R769" s="11"/>
    </row>
    <row r="770" spans="18:18" x14ac:dyDescent="0.25">
      <c r="R770" s="11"/>
    </row>
    <row r="771" spans="18:18" x14ac:dyDescent="0.25">
      <c r="R771" s="11"/>
    </row>
    <row r="772" spans="18:18" x14ac:dyDescent="0.25">
      <c r="R772" s="11"/>
    </row>
    <row r="773" spans="18:18" x14ac:dyDescent="0.25">
      <c r="R773" s="11"/>
    </row>
    <row r="774" spans="18:18" x14ac:dyDescent="0.25">
      <c r="R774" s="11"/>
    </row>
    <row r="775" spans="18:18" x14ac:dyDescent="0.25">
      <c r="R775" s="11"/>
    </row>
    <row r="776" spans="18:18" x14ac:dyDescent="0.25">
      <c r="R776" s="11"/>
    </row>
    <row r="777" spans="18:18" x14ac:dyDescent="0.25">
      <c r="R777" s="11"/>
    </row>
    <row r="778" spans="18:18" x14ac:dyDescent="0.25">
      <c r="R778" s="11"/>
    </row>
    <row r="779" spans="18:18" x14ac:dyDescent="0.25">
      <c r="R779" s="11"/>
    </row>
    <row r="780" spans="18:18" x14ac:dyDescent="0.25">
      <c r="R780" s="11"/>
    </row>
    <row r="781" spans="18:18" x14ac:dyDescent="0.25">
      <c r="R781" s="11"/>
    </row>
    <row r="782" spans="18:18" x14ac:dyDescent="0.25">
      <c r="R782" s="11"/>
    </row>
    <row r="783" spans="18:18" x14ac:dyDescent="0.25">
      <c r="R783" s="11"/>
    </row>
    <row r="784" spans="18:18" x14ac:dyDescent="0.25">
      <c r="R784" s="11"/>
    </row>
    <row r="785" spans="18:18" x14ac:dyDescent="0.25">
      <c r="R785" s="11"/>
    </row>
    <row r="786" spans="18:18" x14ac:dyDescent="0.25">
      <c r="R786" s="11"/>
    </row>
    <row r="787" spans="18:18" x14ac:dyDescent="0.25">
      <c r="R787" s="11"/>
    </row>
    <row r="788" spans="18:18" x14ac:dyDescent="0.25">
      <c r="R788" s="11"/>
    </row>
    <row r="789" spans="18:18" x14ac:dyDescent="0.25">
      <c r="R789" s="11"/>
    </row>
    <row r="790" spans="18:18" x14ac:dyDescent="0.25">
      <c r="R790" s="11"/>
    </row>
    <row r="791" spans="18:18" x14ac:dyDescent="0.25">
      <c r="R791" s="11"/>
    </row>
    <row r="792" spans="18:18" x14ac:dyDescent="0.25">
      <c r="R792" s="11"/>
    </row>
    <row r="793" spans="18:18" x14ac:dyDescent="0.25">
      <c r="R793" s="11"/>
    </row>
    <row r="794" spans="18:18" x14ac:dyDescent="0.25">
      <c r="R794" s="11"/>
    </row>
    <row r="795" spans="18:18" x14ac:dyDescent="0.25">
      <c r="R795" s="11"/>
    </row>
    <row r="796" spans="18:18" x14ac:dyDescent="0.25">
      <c r="R796" s="11"/>
    </row>
    <row r="797" spans="18:18" x14ac:dyDescent="0.25">
      <c r="R797" s="11"/>
    </row>
    <row r="798" spans="18:18" x14ac:dyDescent="0.25">
      <c r="R798" s="11"/>
    </row>
    <row r="799" spans="18:18" x14ac:dyDescent="0.25">
      <c r="R799" s="11"/>
    </row>
    <row r="800" spans="18:18" x14ac:dyDescent="0.25">
      <c r="R800" s="11"/>
    </row>
    <row r="801" spans="18:18" x14ac:dyDescent="0.25">
      <c r="R801" s="11"/>
    </row>
    <row r="802" spans="18:18" x14ac:dyDescent="0.25">
      <c r="R802" s="11"/>
    </row>
    <row r="803" spans="18:18" x14ac:dyDescent="0.25">
      <c r="R803" s="11"/>
    </row>
    <row r="804" spans="18:18" x14ac:dyDescent="0.25">
      <c r="R804" s="11"/>
    </row>
    <row r="805" spans="18:18" x14ac:dyDescent="0.25">
      <c r="R805" s="11"/>
    </row>
    <row r="806" spans="18:18" x14ac:dyDescent="0.25">
      <c r="R806" s="11"/>
    </row>
    <row r="807" spans="18:18" x14ac:dyDescent="0.25">
      <c r="R807" s="11"/>
    </row>
    <row r="808" spans="18:18" x14ac:dyDescent="0.25">
      <c r="R808" s="11"/>
    </row>
    <row r="809" spans="18:18" x14ac:dyDescent="0.25">
      <c r="R809" s="11"/>
    </row>
    <row r="810" spans="18:18" x14ac:dyDescent="0.25">
      <c r="R810" s="11"/>
    </row>
    <row r="811" spans="18:18" x14ac:dyDescent="0.25">
      <c r="R811" s="11"/>
    </row>
    <row r="812" spans="18:18" x14ac:dyDescent="0.25">
      <c r="R812" s="11"/>
    </row>
    <row r="813" spans="18:18" x14ac:dyDescent="0.25">
      <c r="R813" s="11"/>
    </row>
    <row r="814" spans="18:18" x14ac:dyDescent="0.25">
      <c r="R814" s="11"/>
    </row>
    <row r="815" spans="18:18" x14ac:dyDescent="0.25">
      <c r="R815" s="11"/>
    </row>
    <row r="816" spans="18:18" x14ac:dyDescent="0.25">
      <c r="R816" s="11"/>
    </row>
    <row r="817" spans="18:18" x14ac:dyDescent="0.25">
      <c r="R817" s="11"/>
    </row>
    <row r="818" spans="18:18" x14ac:dyDescent="0.25">
      <c r="R818" s="11"/>
    </row>
    <row r="819" spans="18:18" x14ac:dyDescent="0.25">
      <c r="R819" s="11"/>
    </row>
    <row r="820" spans="18:18" x14ac:dyDescent="0.25">
      <c r="R820" s="11"/>
    </row>
    <row r="821" spans="18:18" x14ac:dyDescent="0.25">
      <c r="R821" s="11"/>
    </row>
    <row r="822" spans="18:18" x14ac:dyDescent="0.25">
      <c r="R822" s="11"/>
    </row>
    <row r="823" spans="18:18" x14ac:dyDescent="0.25">
      <c r="R823" s="11"/>
    </row>
    <row r="824" spans="18:18" x14ac:dyDescent="0.25">
      <c r="R824" s="11"/>
    </row>
    <row r="825" spans="18:18" x14ac:dyDescent="0.25">
      <c r="R825" s="11"/>
    </row>
    <row r="826" spans="18:18" x14ac:dyDescent="0.25">
      <c r="R826" s="11"/>
    </row>
    <row r="827" spans="18:18" x14ac:dyDescent="0.25">
      <c r="R827" s="11"/>
    </row>
    <row r="828" spans="18:18" x14ac:dyDescent="0.25">
      <c r="R828" s="11"/>
    </row>
    <row r="829" spans="18:18" x14ac:dyDescent="0.25">
      <c r="R829" s="11"/>
    </row>
    <row r="830" spans="18:18" x14ac:dyDescent="0.25">
      <c r="R830" s="11"/>
    </row>
    <row r="831" spans="18:18" x14ac:dyDescent="0.25">
      <c r="R831" s="11"/>
    </row>
    <row r="832" spans="18:18" x14ac:dyDescent="0.25">
      <c r="R832" s="11"/>
    </row>
    <row r="833" spans="18:18" x14ac:dyDescent="0.25">
      <c r="R833" s="11"/>
    </row>
    <row r="834" spans="18:18" x14ac:dyDescent="0.25">
      <c r="R834" s="11"/>
    </row>
    <row r="835" spans="18:18" x14ac:dyDescent="0.25">
      <c r="R835" s="11"/>
    </row>
    <row r="836" spans="18:18" x14ac:dyDescent="0.25">
      <c r="R836" s="11"/>
    </row>
    <row r="837" spans="18:18" x14ac:dyDescent="0.25">
      <c r="R837" s="11"/>
    </row>
    <row r="838" spans="18:18" x14ac:dyDescent="0.25">
      <c r="R838" s="11"/>
    </row>
    <row r="839" spans="18:18" x14ac:dyDescent="0.25">
      <c r="R839" s="11"/>
    </row>
    <row r="840" spans="18:18" x14ac:dyDescent="0.25">
      <c r="R840" s="11"/>
    </row>
    <row r="841" spans="18:18" x14ac:dyDescent="0.25">
      <c r="R841" s="11"/>
    </row>
    <row r="842" spans="18:18" x14ac:dyDescent="0.25">
      <c r="R842" s="11"/>
    </row>
    <row r="843" spans="18:18" x14ac:dyDescent="0.25">
      <c r="R843" s="11"/>
    </row>
    <row r="844" spans="18:18" x14ac:dyDescent="0.25">
      <c r="R844" s="11"/>
    </row>
    <row r="845" spans="18:18" x14ac:dyDescent="0.25">
      <c r="R845" s="11"/>
    </row>
    <row r="846" spans="18:18" x14ac:dyDescent="0.25">
      <c r="R846" s="11"/>
    </row>
    <row r="847" spans="18:18" x14ac:dyDescent="0.25">
      <c r="R847" s="11"/>
    </row>
    <row r="848" spans="18:18" x14ac:dyDescent="0.25">
      <c r="R848" s="11"/>
    </row>
    <row r="849" spans="18:18" x14ac:dyDescent="0.25">
      <c r="R849" s="11"/>
    </row>
    <row r="850" spans="18:18" x14ac:dyDescent="0.25">
      <c r="R850" s="11"/>
    </row>
    <row r="851" spans="18:18" x14ac:dyDescent="0.25">
      <c r="R851" s="11"/>
    </row>
    <row r="852" spans="18:18" x14ac:dyDescent="0.25">
      <c r="R852" s="11"/>
    </row>
    <row r="853" spans="18:18" x14ac:dyDescent="0.25">
      <c r="R853" s="11"/>
    </row>
    <row r="854" spans="18:18" x14ac:dyDescent="0.25">
      <c r="R854" s="11"/>
    </row>
    <row r="855" spans="18:18" x14ac:dyDescent="0.25">
      <c r="R855" s="11"/>
    </row>
    <row r="856" spans="18:18" x14ac:dyDescent="0.25">
      <c r="R856" s="11"/>
    </row>
    <row r="857" spans="18:18" x14ac:dyDescent="0.25">
      <c r="R857" s="11"/>
    </row>
    <row r="858" spans="18:18" x14ac:dyDescent="0.25">
      <c r="R858" s="11"/>
    </row>
    <row r="859" spans="18:18" x14ac:dyDescent="0.25">
      <c r="R859" s="11"/>
    </row>
    <row r="860" spans="18:18" x14ac:dyDescent="0.25">
      <c r="R860" s="11"/>
    </row>
    <row r="861" spans="18:18" x14ac:dyDescent="0.25">
      <c r="R861" s="11"/>
    </row>
    <row r="862" spans="18:18" x14ac:dyDescent="0.25">
      <c r="R862" s="11"/>
    </row>
    <row r="863" spans="18:18" x14ac:dyDescent="0.25">
      <c r="R863" s="11"/>
    </row>
    <row r="864" spans="18:18" x14ac:dyDescent="0.25">
      <c r="R864" s="11"/>
    </row>
    <row r="865" spans="18:18" x14ac:dyDescent="0.25">
      <c r="R865" s="11"/>
    </row>
    <row r="866" spans="18:18" x14ac:dyDescent="0.25">
      <c r="R866" s="11"/>
    </row>
    <row r="867" spans="18:18" x14ac:dyDescent="0.25">
      <c r="R867" s="11"/>
    </row>
    <row r="868" spans="18:18" x14ac:dyDescent="0.25">
      <c r="R868" s="11"/>
    </row>
    <row r="869" spans="18:18" x14ac:dyDescent="0.25">
      <c r="R869" s="11"/>
    </row>
    <row r="870" spans="18:18" x14ac:dyDescent="0.25">
      <c r="R870" s="11"/>
    </row>
    <row r="871" spans="18:18" x14ac:dyDescent="0.25">
      <c r="R871" s="11"/>
    </row>
    <row r="872" spans="18:18" x14ac:dyDescent="0.25">
      <c r="R872" s="11"/>
    </row>
    <row r="873" spans="18:18" x14ac:dyDescent="0.25">
      <c r="R873" s="11"/>
    </row>
    <row r="874" spans="18:18" x14ac:dyDescent="0.25">
      <c r="R874" s="11"/>
    </row>
    <row r="875" spans="18:18" x14ac:dyDescent="0.25">
      <c r="R875" s="11"/>
    </row>
    <row r="876" spans="18:18" x14ac:dyDescent="0.25">
      <c r="R876" s="11"/>
    </row>
    <row r="877" spans="18:18" x14ac:dyDescent="0.25">
      <c r="R877" s="11"/>
    </row>
    <row r="878" spans="18:18" x14ac:dyDescent="0.25">
      <c r="R878" s="11"/>
    </row>
    <row r="879" spans="18:18" x14ac:dyDescent="0.25">
      <c r="R879" s="11"/>
    </row>
    <row r="880" spans="18:18" x14ac:dyDescent="0.25">
      <c r="R880" s="11"/>
    </row>
    <row r="881" spans="18:18" x14ac:dyDescent="0.25">
      <c r="R881" s="11"/>
    </row>
    <row r="882" spans="18:18" x14ac:dyDescent="0.25">
      <c r="R882" s="11"/>
    </row>
    <row r="883" spans="18:18" x14ac:dyDescent="0.25">
      <c r="R883" s="11"/>
    </row>
    <row r="884" spans="18:18" x14ac:dyDescent="0.25">
      <c r="R884" s="11"/>
    </row>
    <row r="885" spans="18:18" x14ac:dyDescent="0.25">
      <c r="R885" s="11"/>
    </row>
    <row r="886" spans="18:18" x14ac:dyDescent="0.25">
      <c r="R886" s="11"/>
    </row>
    <row r="887" spans="18:18" x14ac:dyDescent="0.25">
      <c r="R887" s="11"/>
    </row>
    <row r="888" spans="18:18" x14ac:dyDescent="0.25">
      <c r="R888" s="11"/>
    </row>
    <row r="889" spans="18:18" x14ac:dyDescent="0.25">
      <c r="R889" s="11"/>
    </row>
    <row r="890" spans="18:18" x14ac:dyDescent="0.25">
      <c r="R890" s="11"/>
    </row>
    <row r="891" spans="18:18" x14ac:dyDescent="0.25">
      <c r="R891" s="11"/>
    </row>
    <row r="892" spans="18:18" x14ac:dyDescent="0.25">
      <c r="R892" s="11"/>
    </row>
    <row r="893" spans="18:18" x14ac:dyDescent="0.25">
      <c r="R893" s="11"/>
    </row>
    <row r="894" spans="18:18" x14ac:dyDescent="0.25">
      <c r="R894" s="11"/>
    </row>
    <row r="895" spans="18:18" x14ac:dyDescent="0.25">
      <c r="R895" s="11"/>
    </row>
    <row r="896" spans="18:18" x14ac:dyDescent="0.25">
      <c r="R896" s="11"/>
    </row>
    <row r="897" spans="18:18" x14ac:dyDescent="0.25">
      <c r="R897" s="11"/>
    </row>
    <row r="898" spans="18:18" x14ac:dyDescent="0.25">
      <c r="R898" s="11"/>
    </row>
    <row r="899" spans="18:18" x14ac:dyDescent="0.25">
      <c r="R899" s="11"/>
    </row>
    <row r="900" spans="18:18" x14ac:dyDescent="0.25">
      <c r="R900" s="11"/>
    </row>
    <row r="901" spans="18:18" x14ac:dyDescent="0.25">
      <c r="R901" s="11"/>
    </row>
    <row r="902" spans="18:18" x14ac:dyDescent="0.25">
      <c r="R902" s="11"/>
    </row>
    <row r="903" spans="18:18" x14ac:dyDescent="0.25">
      <c r="R903" s="11"/>
    </row>
    <row r="904" spans="18:18" x14ac:dyDescent="0.25">
      <c r="R904" s="11"/>
    </row>
    <row r="905" spans="18:18" x14ac:dyDescent="0.25">
      <c r="R905" s="11"/>
    </row>
    <row r="906" spans="18:18" x14ac:dyDescent="0.25">
      <c r="R906" s="11"/>
    </row>
    <row r="907" spans="18:18" x14ac:dyDescent="0.25">
      <c r="R907" s="11"/>
    </row>
    <row r="908" spans="18:18" x14ac:dyDescent="0.25">
      <c r="R908" s="11"/>
    </row>
    <row r="909" spans="18:18" x14ac:dyDescent="0.25">
      <c r="R909" s="11"/>
    </row>
    <row r="910" spans="18:18" x14ac:dyDescent="0.25">
      <c r="R910" s="11"/>
    </row>
    <row r="911" spans="18:18" x14ac:dyDescent="0.25">
      <c r="R911" s="11"/>
    </row>
    <row r="912" spans="18:18" x14ac:dyDescent="0.25">
      <c r="R912" s="11"/>
    </row>
    <row r="913" spans="18:18" x14ac:dyDescent="0.25">
      <c r="R913" s="11"/>
    </row>
    <row r="914" spans="18:18" x14ac:dyDescent="0.25">
      <c r="R914" s="11"/>
    </row>
    <row r="915" spans="18:18" x14ac:dyDescent="0.25">
      <c r="R915" s="11"/>
    </row>
    <row r="916" spans="18:18" x14ac:dyDescent="0.25">
      <c r="R916" s="11"/>
    </row>
    <row r="917" spans="18:18" x14ac:dyDescent="0.25">
      <c r="R917" s="11"/>
    </row>
    <row r="918" spans="18:18" x14ac:dyDescent="0.25">
      <c r="R918" s="11"/>
    </row>
    <row r="919" spans="18:18" x14ac:dyDescent="0.25">
      <c r="R919" s="11"/>
    </row>
    <row r="920" spans="18:18" x14ac:dyDescent="0.25">
      <c r="R920" s="11"/>
    </row>
    <row r="921" spans="18:18" x14ac:dyDescent="0.25">
      <c r="R921" s="11"/>
    </row>
    <row r="922" spans="18:18" x14ac:dyDescent="0.25">
      <c r="R922" s="11"/>
    </row>
    <row r="923" spans="18:18" x14ac:dyDescent="0.25">
      <c r="R923" s="11"/>
    </row>
    <row r="924" spans="18:18" x14ac:dyDescent="0.25">
      <c r="R924" s="11"/>
    </row>
    <row r="925" spans="18:18" x14ac:dyDescent="0.25">
      <c r="R925" s="11"/>
    </row>
    <row r="926" spans="18:18" x14ac:dyDescent="0.25">
      <c r="R926" s="11"/>
    </row>
    <row r="927" spans="18:18" x14ac:dyDescent="0.25">
      <c r="R927" s="11"/>
    </row>
    <row r="928" spans="18:18" x14ac:dyDescent="0.25">
      <c r="R928" s="11"/>
    </row>
    <row r="929" spans="18:18" x14ac:dyDescent="0.25">
      <c r="R929" s="11"/>
    </row>
    <row r="930" spans="18:18" x14ac:dyDescent="0.25">
      <c r="R930" s="11"/>
    </row>
    <row r="931" spans="18:18" x14ac:dyDescent="0.25">
      <c r="R931" s="11"/>
    </row>
    <row r="932" spans="18:18" x14ac:dyDescent="0.25">
      <c r="R932" s="11"/>
    </row>
    <row r="933" spans="18:18" x14ac:dyDescent="0.25">
      <c r="R933" s="11"/>
    </row>
    <row r="934" spans="18:18" x14ac:dyDescent="0.25">
      <c r="R934" s="11"/>
    </row>
    <row r="935" spans="18:18" x14ac:dyDescent="0.25">
      <c r="R935" s="11"/>
    </row>
    <row r="936" spans="18:18" x14ac:dyDescent="0.25">
      <c r="R936" s="11"/>
    </row>
    <row r="937" spans="18:18" x14ac:dyDescent="0.25">
      <c r="R937" s="11"/>
    </row>
    <row r="938" spans="18:18" x14ac:dyDescent="0.25">
      <c r="R938" s="11"/>
    </row>
    <row r="939" spans="18:18" x14ac:dyDescent="0.25">
      <c r="R939" s="11"/>
    </row>
    <row r="940" spans="18:18" x14ac:dyDescent="0.25">
      <c r="R940" s="11"/>
    </row>
    <row r="941" spans="18:18" x14ac:dyDescent="0.25">
      <c r="R941" s="11"/>
    </row>
    <row r="942" spans="18:18" x14ac:dyDescent="0.25">
      <c r="R942" s="11"/>
    </row>
    <row r="943" spans="18:18" x14ac:dyDescent="0.25">
      <c r="R943" s="11"/>
    </row>
    <row r="944" spans="18:18" x14ac:dyDescent="0.25">
      <c r="R944" s="11"/>
    </row>
    <row r="945" spans="18:18" x14ac:dyDescent="0.25">
      <c r="R945" s="11"/>
    </row>
    <row r="946" spans="18:18" x14ac:dyDescent="0.25">
      <c r="R946" s="11"/>
    </row>
    <row r="947" spans="18:18" x14ac:dyDescent="0.25">
      <c r="R947" s="11"/>
    </row>
    <row r="948" spans="18:18" x14ac:dyDescent="0.25">
      <c r="R948" s="11"/>
    </row>
    <row r="949" spans="18:18" x14ac:dyDescent="0.25">
      <c r="R949" s="11"/>
    </row>
    <row r="950" spans="18:18" x14ac:dyDescent="0.25">
      <c r="R950" s="11"/>
    </row>
    <row r="951" spans="18:18" x14ac:dyDescent="0.25">
      <c r="R951" s="11"/>
    </row>
    <row r="952" spans="18:18" x14ac:dyDescent="0.25">
      <c r="R952" s="11"/>
    </row>
    <row r="953" spans="18:18" x14ac:dyDescent="0.25">
      <c r="R953" s="11"/>
    </row>
    <row r="954" spans="18:18" x14ac:dyDescent="0.25">
      <c r="R954" s="11"/>
    </row>
    <row r="955" spans="18:18" x14ac:dyDescent="0.25">
      <c r="R955" s="11"/>
    </row>
    <row r="956" spans="18:18" x14ac:dyDescent="0.25">
      <c r="R956" s="11"/>
    </row>
    <row r="957" spans="18:18" x14ac:dyDescent="0.25">
      <c r="R957" s="11"/>
    </row>
    <row r="958" spans="18:18" x14ac:dyDescent="0.25">
      <c r="R958" s="11"/>
    </row>
    <row r="959" spans="18:18" x14ac:dyDescent="0.25">
      <c r="R959" s="11"/>
    </row>
    <row r="960" spans="18:18" x14ac:dyDescent="0.25">
      <c r="R960" s="11"/>
    </row>
    <row r="961" spans="18:18" x14ac:dyDescent="0.25">
      <c r="R961" s="11"/>
    </row>
    <row r="962" spans="18:18" x14ac:dyDescent="0.25">
      <c r="R962" s="11"/>
    </row>
    <row r="963" spans="18:18" x14ac:dyDescent="0.25">
      <c r="R963" s="11"/>
    </row>
    <row r="964" spans="18:18" x14ac:dyDescent="0.25">
      <c r="R964" s="11"/>
    </row>
    <row r="965" spans="18:18" x14ac:dyDescent="0.25">
      <c r="R965" s="11"/>
    </row>
    <row r="966" spans="18:18" x14ac:dyDescent="0.25">
      <c r="R966" s="11"/>
    </row>
    <row r="967" spans="18:18" x14ac:dyDescent="0.25">
      <c r="R967" s="11"/>
    </row>
    <row r="968" spans="18:18" x14ac:dyDescent="0.25">
      <c r="R968" s="11"/>
    </row>
    <row r="969" spans="18:18" x14ac:dyDescent="0.25">
      <c r="R969" s="11"/>
    </row>
    <row r="970" spans="18:18" x14ac:dyDescent="0.25">
      <c r="R970" s="11"/>
    </row>
    <row r="971" spans="18:18" x14ac:dyDescent="0.25">
      <c r="R971" s="11"/>
    </row>
    <row r="972" spans="18:18" x14ac:dyDescent="0.25">
      <c r="R972" s="11"/>
    </row>
    <row r="973" spans="18:18" x14ac:dyDescent="0.25">
      <c r="R973" s="11"/>
    </row>
    <row r="974" spans="18:18" x14ac:dyDescent="0.25">
      <c r="R974" s="11"/>
    </row>
    <row r="975" spans="18:18" x14ac:dyDescent="0.25">
      <c r="R975" s="11"/>
    </row>
    <row r="976" spans="18:18" x14ac:dyDescent="0.25">
      <c r="R976" s="11"/>
    </row>
    <row r="977" spans="18:18" x14ac:dyDescent="0.25">
      <c r="R977" s="11"/>
    </row>
    <row r="978" spans="18:18" x14ac:dyDescent="0.25">
      <c r="R978" s="11"/>
    </row>
    <row r="979" spans="18:18" x14ac:dyDescent="0.25">
      <c r="R979" s="11"/>
    </row>
    <row r="980" spans="18:18" x14ac:dyDescent="0.25">
      <c r="R980" s="11"/>
    </row>
    <row r="981" spans="18:18" x14ac:dyDescent="0.25">
      <c r="R981" s="11"/>
    </row>
    <row r="982" spans="18:18" x14ac:dyDescent="0.25">
      <c r="R982" s="11"/>
    </row>
    <row r="983" spans="18:18" x14ac:dyDescent="0.25">
      <c r="R983" s="11"/>
    </row>
    <row r="984" spans="18:18" x14ac:dyDescent="0.25">
      <c r="R984" s="11"/>
    </row>
    <row r="985" spans="18:18" x14ac:dyDescent="0.25">
      <c r="R985" s="11"/>
    </row>
    <row r="986" spans="18:18" x14ac:dyDescent="0.25">
      <c r="R986" s="11"/>
    </row>
    <row r="987" spans="18:18" x14ac:dyDescent="0.25">
      <c r="R987" s="11"/>
    </row>
    <row r="988" spans="18:18" x14ac:dyDescent="0.25">
      <c r="R988" s="11"/>
    </row>
    <row r="989" spans="18:18" x14ac:dyDescent="0.25">
      <c r="R989" s="11"/>
    </row>
    <row r="990" spans="18:18" x14ac:dyDescent="0.25">
      <c r="R990" s="11"/>
    </row>
    <row r="991" spans="18:18" x14ac:dyDescent="0.25">
      <c r="R991" s="11"/>
    </row>
    <row r="992" spans="18:18" x14ac:dyDescent="0.25">
      <c r="R992" s="11"/>
    </row>
    <row r="993" spans="18:18" x14ac:dyDescent="0.25">
      <c r="R993" s="11"/>
    </row>
    <row r="994" spans="18:18" x14ac:dyDescent="0.25">
      <c r="R994" s="11"/>
    </row>
    <row r="995" spans="18:18" x14ac:dyDescent="0.25">
      <c r="R995" s="11"/>
    </row>
    <row r="996" spans="18:18" x14ac:dyDescent="0.25">
      <c r="R996" s="11"/>
    </row>
    <row r="997" spans="18:18" x14ac:dyDescent="0.25">
      <c r="R997" s="11"/>
    </row>
    <row r="998" spans="18:18" x14ac:dyDescent="0.25">
      <c r="R998" s="11"/>
    </row>
    <row r="999" spans="18:18" x14ac:dyDescent="0.25">
      <c r="R999" s="11"/>
    </row>
    <row r="1000" spans="18:18" x14ac:dyDescent="0.25">
      <c r="R1000" s="11"/>
    </row>
    <row r="1001" spans="18:18" x14ac:dyDescent="0.25">
      <c r="R1001" s="11"/>
    </row>
    <row r="1002" spans="18:18" x14ac:dyDescent="0.25">
      <c r="R1002" s="11"/>
    </row>
    <row r="1003" spans="18:18" x14ac:dyDescent="0.25">
      <c r="R1003" s="11"/>
    </row>
    <row r="1004" spans="18:18" x14ac:dyDescent="0.25">
      <c r="R1004" s="11"/>
    </row>
    <row r="1005" spans="18:18" x14ac:dyDescent="0.25">
      <c r="R1005" s="11"/>
    </row>
    <row r="1006" spans="18:18" x14ac:dyDescent="0.25">
      <c r="R1006" s="11"/>
    </row>
    <row r="1007" spans="18:18" x14ac:dyDescent="0.25">
      <c r="R1007" s="11"/>
    </row>
    <row r="1008" spans="18:18" x14ac:dyDescent="0.25">
      <c r="R1008" s="11"/>
    </row>
    <row r="1009" spans="18:18" x14ac:dyDescent="0.25">
      <c r="R1009" s="11"/>
    </row>
    <row r="1010" spans="18:18" x14ac:dyDescent="0.25">
      <c r="R1010" s="11"/>
    </row>
    <row r="1011" spans="18:18" x14ac:dyDescent="0.25">
      <c r="R1011" s="11"/>
    </row>
    <row r="1012" spans="18:18" x14ac:dyDescent="0.25">
      <c r="R1012" s="11"/>
    </row>
    <row r="1013" spans="18:18" x14ac:dyDescent="0.25">
      <c r="R1013" s="11"/>
    </row>
    <row r="1014" spans="18:18" x14ac:dyDescent="0.25">
      <c r="R1014" s="11"/>
    </row>
    <row r="1015" spans="18:18" x14ac:dyDescent="0.25">
      <c r="R1015" s="11"/>
    </row>
    <row r="1016" spans="18:18" x14ac:dyDescent="0.25">
      <c r="R1016" s="11"/>
    </row>
    <row r="1017" spans="18:18" x14ac:dyDescent="0.25">
      <c r="R1017" s="11"/>
    </row>
    <row r="1018" spans="18:18" x14ac:dyDescent="0.25">
      <c r="R1018" s="11"/>
    </row>
    <row r="1019" spans="18:18" x14ac:dyDescent="0.25">
      <c r="R1019" s="11"/>
    </row>
    <row r="1020" spans="18:18" x14ac:dyDescent="0.25">
      <c r="R1020" s="11"/>
    </row>
    <row r="1021" spans="18:18" x14ac:dyDescent="0.25">
      <c r="R1021" s="11"/>
    </row>
    <row r="1022" spans="18:18" x14ac:dyDescent="0.25">
      <c r="R1022" s="11"/>
    </row>
    <row r="1023" spans="18:18" x14ac:dyDescent="0.25">
      <c r="R1023" s="11"/>
    </row>
    <row r="1024" spans="18:18" x14ac:dyDescent="0.25">
      <c r="R1024" s="11"/>
    </row>
    <row r="1025" spans="18:18" x14ac:dyDescent="0.25">
      <c r="R1025" s="11"/>
    </row>
    <row r="1026" spans="18:18" x14ac:dyDescent="0.25">
      <c r="R1026" s="11"/>
    </row>
    <row r="1027" spans="18:18" x14ac:dyDescent="0.25">
      <c r="R1027" s="11"/>
    </row>
    <row r="1028" spans="18:18" x14ac:dyDescent="0.25">
      <c r="R1028" s="11"/>
    </row>
    <row r="1029" spans="18:18" x14ac:dyDescent="0.25">
      <c r="R1029" s="11"/>
    </row>
    <row r="1030" spans="18:18" x14ac:dyDescent="0.25">
      <c r="R1030" s="11"/>
    </row>
    <row r="1031" spans="18:18" x14ac:dyDescent="0.25">
      <c r="R1031" s="11"/>
    </row>
    <row r="1032" spans="18:18" x14ac:dyDescent="0.25">
      <c r="R1032" s="11"/>
    </row>
    <row r="1033" spans="18:18" x14ac:dyDescent="0.25">
      <c r="R1033" s="11"/>
    </row>
    <row r="1034" spans="18:18" x14ac:dyDescent="0.25">
      <c r="R1034" s="11"/>
    </row>
    <row r="1035" spans="18:18" x14ac:dyDescent="0.25">
      <c r="R1035" s="11"/>
    </row>
    <row r="1036" spans="18:18" x14ac:dyDescent="0.25">
      <c r="R1036" s="11"/>
    </row>
    <row r="1037" spans="18:18" x14ac:dyDescent="0.25">
      <c r="R1037" s="11"/>
    </row>
    <row r="1038" spans="18:18" x14ac:dyDescent="0.25">
      <c r="R1038" s="11"/>
    </row>
    <row r="1039" spans="18:18" x14ac:dyDescent="0.25">
      <c r="R1039" s="11"/>
    </row>
    <row r="1040" spans="18:18" x14ac:dyDescent="0.25">
      <c r="R1040" s="11"/>
    </row>
    <row r="1041" spans="18:18" x14ac:dyDescent="0.25">
      <c r="R1041" s="11"/>
    </row>
    <row r="1042" spans="18:18" x14ac:dyDescent="0.25">
      <c r="R1042" s="11"/>
    </row>
    <row r="1043" spans="18:18" x14ac:dyDescent="0.25">
      <c r="R1043" s="11"/>
    </row>
    <row r="1044" spans="18:18" x14ac:dyDescent="0.25">
      <c r="R1044" s="11"/>
    </row>
    <row r="1045" spans="18:18" x14ac:dyDescent="0.25">
      <c r="R1045" s="11"/>
    </row>
    <row r="1046" spans="18:18" x14ac:dyDescent="0.25">
      <c r="R1046" s="11"/>
    </row>
    <row r="1047" spans="18:18" x14ac:dyDescent="0.25">
      <c r="R1047" s="11"/>
    </row>
    <row r="1048" spans="18:18" x14ac:dyDescent="0.25">
      <c r="R1048" s="11"/>
    </row>
    <row r="1049" spans="18:18" x14ac:dyDescent="0.25">
      <c r="R1049" s="11"/>
    </row>
    <row r="1050" spans="18:18" x14ac:dyDescent="0.25">
      <c r="R1050" s="11"/>
    </row>
    <row r="1051" spans="18:18" x14ac:dyDescent="0.25">
      <c r="R1051" s="11"/>
    </row>
    <row r="1052" spans="18:18" x14ac:dyDescent="0.25">
      <c r="R1052" s="11"/>
    </row>
    <row r="1053" spans="18:18" x14ac:dyDescent="0.25">
      <c r="R1053" s="11"/>
    </row>
    <row r="1054" spans="18:18" x14ac:dyDescent="0.25">
      <c r="R1054" s="11"/>
    </row>
    <row r="1055" spans="18:18" x14ac:dyDescent="0.25">
      <c r="R1055" s="11"/>
    </row>
    <row r="1056" spans="18:18" x14ac:dyDescent="0.25">
      <c r="R1056" s="11"/>
    </row>
    <row r="1057" spans="18:18" x14ac:dyDescent="0.25">
      <c r="R1057" s="11"/>
    </row>
    <row r="1058" spans="18:18" x14ac:dyDescent="0.25">
      <c r="R1058" s="11"/>
    </row>
    <row r="1059" spans="18:18" x14ac:dyDescent="0.25">
      <c r="R1059" s="11"/>
    </row>
    <row r="1060" spans="18:18" x14ac:dyDescent="0.25">
      <c r="R1060" s="11"/>
    </row>
    <row r="1061" spans="18:18" x14ac:dyDescent="0.25">
      <c r="R1061" s="11"/>
    </row>
    <row r="1062" spans="18:18" x14ac:dyDescent="0.25">
      <c r="R1062" s="11"/>
    </row>
    <row r="1063" spans="18:18" x14ac:dyDescent="0.25">
      <c r="R1063" s="11"/>
    </row>
    <row r="1064" spans="18:18" x14ac:dyDescent="0.25">
      <c r="R1064" s="11"/>
    </row>
    <row r="1065" spans="18:18" x14ac:dyDescent="0.25">
      <c r="R1065" s="11"/>
    </row>
    <row r="1066" spans="18:18" x14ac:dyDescent="0.25">
      <c r="R1066" s="11"/>
    </row>
    <row r="1067" spans="18:18" x14ac:dyDescent="0.25">
      <c r="R1067" s="11"/>
    </row>
    <row r="1068" spans="18:18" x14ac:dyDescent="0.25">
      <c r="R1068" s="11"/>
    </row>
    <row r="1069" spans="18:18" x14ac:dyDescent="0.25">
      <c r="R1069" s="11"/>
    </row>
    <row r="1070" spans="18:18" x14ac:dyDescent="0.25">
      <c r="R1070" s="11"/>
    </row>
    <row r="1071" spans="18:18" x14ac:dyDescent="0.25">
      <c r="R1071" s="11"/>
    </row>
    <row r="1072" spans="18:18" x14ac:dyDescent="0.25">
      <c r="R1072" s="11"/>
    </row>
    <row r="1073" spans="18:18" x14ac:dyDescent="0.25">
      <c r="R1073" s="11"/>
    </row>
    <row r="1074" spans="18:18" x14ac:dyDescent="0.25">
      <c r="R1074" s="11"/>
    </row>
    <row r="1075" spans="18:18" x14ac:dyDescent="0.25">
      <c r="R1075" s="11"/>
    </row>
    <row r="1076" spans="18:18" x14ac:dyDescent="0.25">
      <c r="R1076" s="11"/>
    </row>
    <row r="1077" spans="18:18" x14ac:dyDescent="0.25">
      <c r="R1077" s="11"/>
    </row>
    <row r="1078" spans="18:18" x14ac:dyDescent="0.25">
      <c r="R1078" s="11"/>
    </row>
    <row r="1079" spans="18:18" x14ac:dyDescent="0.25">
      <c r="R1079" s="11"/>
    </row>
    <row r="1080" spans="18:18" x14ac:dyDescent="0.25">
      <c r="R1080" s="11"/>
    </row>
    <row r="1081" spans="18:18" x14ac:dyDescent="0.25">
      <c r="R1081" s="11"/>
    </row>
    <row r="1082" spans="18:18" x14ac:dyDescent="0.25">
      <c r="R1082" s="11"/>
    </row>
    <row r="1083" spans="18:18" x14ac:dyDescent="0.25">
      <c r="R1083" s="11"/>
    </row>
    <row r="1084" spans="18:18" x14ac:dyDescent="0.25">
      <c r="R1084" s="11"/>
    </row>
    <row r="1085" spans="18:18" x14ac:dyDescent="0.25">
      <c r="R1085" s="11"/>
    </row>
    <row r="1086" spans="18:18" x14ac:dyDescent="0.25">
      <c r="R1086" s="11"/>
    </row>
    <row r="1087" spans="18:18" x14ac:dyDescent="0.25">
      <c r="R1087" s="11"/>
    </row>
    <row r="1088" spans="18:18" x14ac:dyDescent="0.25">
      <c r="R1088" s="11"/>
    </row>
    <row r="1089" spans="18:18" x14ac:dyDescent="0.25">
      <c r="R1089" s="11"/>
    </row>
    <row r="1090" spans="18:18" x14ac:dyDescent="0.25">
      <c r="R1090" s="11"/>
    </row>
    <row r="1091" spans="18:18" x14ac:dyDescent="0.25">
      <c r="R1091" s="11"/>
    </row>
    <row r="1092" spans="18:18" x14ac:dyDescent="0.25">
      <c r="R1092" s="11"/>
    </row>
    <row r="1093" spans="18:18" x14ac:dyDescent="0.25">
      <c r="R1093" s="11"/>
    </row>
    <row r="1094" spans="18:18" x14ac:dyDescent="0.25">
      <c r="R1094" s="11"/>
    </row>
    <row r="1095" spans="18:18" x14ac:dyDescent="0.25">
      <c r="R1095" s="11"/>
    </row>
    <row r="1096" spans="18:18" x14ac:dyDescent="0.25">
      <c r="R1096" s="11"/>
    </row>
    <row r="1097" spans="18:18" x14ac:dyDescent="0.25">
      <c r="R1097" s="11"/>
    </row>
    <row r="1098" spans="18:18" x14ac:dyDescent="0.25">
      <c r="R1098" s="11"/>
    </row>
    <row r="1099" spans="18:18" x14ac:dyDescent="0.25">
      <c r="R1099" s="11"/>
    </row>
    <row r="1100" spans="18:18" x14ac:dyDescent="0.25">
      <c r="R1100" s="11"/>
    </row>
    <row r="1101" spans="18:18" x14ac:dyDescent="0.25">
      <c r="R1101" s="11"/>
    </row>
    <row r="1102" spans="18:18" x14ac:dyDescent="0.25">
      <c r="R1102" s="11"/>
    </row>
    <row r="1103" spans="18:18" x14ac:dyDescent="0.25">
      <c r="R1103" s="11"/>
    </row>
    <row r="1104" spans="18:18" x14ac:dyDescent="0.25">
      <c r="R1104" s="11"/>
    </row>
    <row r="1105" spans="18:18" x14ac:dyDescent="0.25">
      <c r="R1105" s="11"/>
    </row>
    <row r="1106" spans="18:18" x14ac:dyDescent="0.25">
      <c r="R1106" s="11"/>
    </row>
    <row r="1107" spans="18:18" x14ac:dyDescent="0.25">
      <c r="R1107" s="11"/>
    </row>
    <row r="1108" spans="18:18" x14ac:dyDescent="0.25">
      <c r="R1108" s="11"/>
    </row>
    <row r="1109" spans="18:18" x14ac:dyDescent="0.25">
      <c r="R1109" s="11"/>
    </row>
    <row r="1110" spans="18:18" x14ac:dyDescent="0.25">
      <c r="R1110" s="11"/>
    </row>
    <row r="1111" spans="18:18" x14ac:dyDescent="0.25">
      <c r="R1111" s="11"/>
    </row>
    <row r="1112" spans="18:18" x14ac:dyDescent="0.25">
      <c r="R1112" s="11"/>
    </row>
    <row r="1113" spans="18:18" x14ac:dyDescent="0.25">
      <c r="R1113" s="11"/>
    </row>
    <row r="1114" spans="18:18" x14ac:dyDescent="0.25">
      <c r="R1114" s="11"/>
    </row>
    <row r="1115" spans="18:18" x14ac:dyDescent="0.25">
      <c r="R1115" s="11"/>
    </row>
    <row r="1116" spans="18:18" x14ac:dyDescent="0.25">
      <c r="R1116" s="11"/>
    </row>
    <row r="1117" spans="18:18" x14ac:dyDescent="0.25">
      <c r="R1117" s="11"/>
    </row>
    <row r="1118" spans="18:18" x14ac:dyDescent="0.25">
      <c r="R1118" s="11"/>
    </row>
    <row r="1119" spans="18:18" x14ac:dyDescent="0.25">
      <c r="R1119" s="11"/>
    </row>
    <row r="1120" spans="18:18" x14ac:dyDescent="0.25">
      <c r="R1120" s="11"/>
    </row>
    <row r="1121" spans="18:18" x14ac:dyDescent="0.25">
      <c r="R1121" s="11"/>
    </row>
    <row r="1122" spans="18:18" x14ac:dyDescent="0.25">
      <c r="R1122" s="11"/>
    </row>
    <row r="1123" spans="18:18" x14ac:dyDescent="0.25">
      <c r="R1123" s="11"/>
    </row>
    <row r="1124" spans="18:18" x14ac:dyDescent="0.25">
      <c r="R1124" s="11"/>
    </row>
    <row r="1125" spans="18:18" x14ac:dyDescent="0.25">
      <c r="R1125" s="11"/>
    </row>
    <row r="1126" spans="18:18" x14ac:dyDescent="0.25">
      <c r="R1126" s="11"/>
    </row>
    <row r="1127" spans="18:18" x14ac:dyDescent="0.25">
      <c r="R1127" s="11"/>
    </row>
    <row r="1128" spans="18:18" x14ac:dyDescent="0.25">
      <c r="R1128" s="11"/>
    </row>
    <row r="1129" spans="18:18" x14ac:dyDescent="0.25">
      <c r="R1129" s="11"/>
    </row>
    <row r="1130" spans="18:18" x14ac:dyDescent="0.25">
      <c r="R1130" s="11"/>
    </row>
    <row r="1131" spans="18:18" x14ac:dyDescent="0.25">
      <c r="R1131" s="11"/>
    </row>
    <row r="1132" spans="18:18" x14ac:dyDescent="0.25">
      <c r="R1132" s="11"/>
    </row>
    <row r="1133" spans="18:18" x14ac:dyDescent="0.25">
      <c r="R1133" s="11"/>
    </row>
    <row r="1134" spans="18:18" x14ac:dyDescent="0.25">
      <c r="R1134" s="11"/>
    </row>
    <row r="1135" spans="18:18" x14ac:dyDescent="0.25">
      <c r="R1135" s="11"/>
    </row>
    <row r="1136" spans="18:18" x14ac:dyDescent="0.25">
      <c r="R1136" s="11"/>
    </row>
    <row r="1137" spans="18:18" x14ac:dyDescent="0.25">
      <c r="R1137" s="11"/>
    </row>
    <row r="1138" spans="18:18" x14ac:dyDescent="0.25">
      <c r="R1138" s="11"/>
    </row>
    <row r="1139" spans="18:18" x14ac:dyDescent="0.25">
      <c r="R1139" s="11"/>
    </row>
    <row r="1140" spans="18:18" x14ac:dyDescent="0.25">
      <c r="R1140" s="11"/>
    </row>
    <row r="1141" spans="18:18" x14ac:dyDescent="0.25">
      <c r="R1141" s="11"/>
    </row>
    <row r="1142" spans="18:18" x14ac:dyDescent="0.25">
      <c r="R1142" s="11"/>
    </row>
    <row r="1143" spans="18:18" x14ac:dyDescent="0.25">
      <c r="R1143" s="11"/>
    </row>
    <row r="1144" spans="18:18" x14ac:dyDescent="0.25">
      <c r="R1144" s="11"/>
    </row>
    <row r="1145" spans="18:18" x14ac:dyDescent="0.25">
      <c r="R1145" s="11"/>
    </row>
    <row r="1146" spans="18:18" x14ac:dyDescent="0.25">
      <c r="R1146" s="11"/>
    </row>
    <row r="1147" spans="18:18" x14ac:dyDescent="0.25">
      <c r="R1147" s="11"/>
    </row>
    <row r="1148" spans="18:18" x14ac:dyDescent="0.25">
      <c r="R1148" s="11"/>
    </row>
    <row r="1149" spans="18:18" x14ac:dyDescent="0.25">
      <c r="R1149" s="11"/>
    </row>
    <row r="1150" spans="18:18" x14ac:dyDescent="0.25">
      <c r="R1150" s="11"/>
    </row>
    <row r="1151" spans="18:18" x14ac:dyDescent="0.25">
      <c r="R1151" s="11"/>
    </row>
    <row r="1152" spans="18:18" x14ac:dyDescent="0.25">
      <c r="R1152" s="11"/>
    </row>
    <row r="1153" spans="18:18" x14ac:dyDescent="0.25">
      <c r="R1153" s="11"/>
    </row>
    <row r="1154" spans="18:18" x14ac:dyDescent="0.25">
      <c r="R1154" s="11"/>
    </row>
    <row r="1155" spans="18:18" x14ac:dyDescent="0.25">
      <c r="R1155" s="11"/>
    </row>
    <row r="1156" spans="18:18" x14ac:dyDescent="0.25">
      <c r="R1156" s="11"/>
    </row>
    <row r="1157" spans="18:18" x14ac:dyDescent="0.25">
      <c r="R1157" s="11"/>
    </row>
    <row r="1158" spans="18:18" x14ac:dyDescent="0.25">
      <c r="R1158" s="11"/>
    </row>
    <row r="1159" spans="18:18" x14ac:dyDescent="0.25">
      <c r="R1159" s="11"/>
    </row>
    <row r="1160" spans="18:18" x14ac:dyDescent="0.25">
      <c r="R1160" s="11"/>
    </row>
    <row r="1161" spans="18:18" x14ac:dyDescent="0.25">
      <c r="R1161" s="11"/>
    </row>
    <row r="1162" spans="18:18" x14ac:dyDescent="0.25">
      <c r="R1162" s="11"/>
    </row>
    <row r="1163" spans="18:18" x14ac:dyDescent="0.25">
      <c r="R1163" s="11"/>
    </row>
    <row r="1164" spans="18:18" x14ac:dyDescent="0.25">
      <c r="R1164" s="11"/>
    </row>
    <row r="1165" spans="18:18" x14ac:dyDescent="0.25">
      <c r="R1165" s="11"/>
    </row>
    <row r="1166" spans="18:18" x14ac:dyDescent="0.25">
      <c r="R1166" s="11"/>
    </row>
    <row r="1167" spans="18:18" x14ac:dyDescent="0.25">
      <c r="R1167" s="11"/>
    </row>
    <row r="1168" spans="18:18" x14ac:dyDescent="0.25">
      <c r="R1168" s="11"/>
    </row>
    <row r="1169" spans="18:18" x14ac:dyDescent="0.25">
      <c r="R1169" s="11"/>
    </row>
    <row r="1170" spans="18:18" x14ac:dyDescent="0.25">
      <c r="R1170" s="11"/>
    </row>
    <row r="1171" spans="18:18" x14ac:dyDescent="0.25">
      <c r="R1171" s="11"/>
    </row>
    <row r="1172" spans="18:18" x14ac:dyDescent="0.25">
      <c r="R1172" s="11"/>
    </row>
    <row r="1173" spans="18:18" x14ac:dyDescent="0.25">
      <c r="R1173" s="11"/>
    </row>
    <row r="1174" spans="18:18" x14ac:dyDescent="0.25">
      <c r="R1174" s="11"/>
    </row>
    <row r="1175" spans="18:18" x14ac:dyDescent="0.25">
      <c r="R1175" s="11"/>
    </row>
    <row r="1176" spans="18:18" x14ac:dyDescent="0.25">
      <c r="R1176" s="11"/>
    </row>
    <row r="1177" spans="18:18" x14ac:dyDescent="0.25">
      <c r="R1177" s="11"/>
    </row>
    <row r="1178" spans="18:18" x14ac:dyDescent="0.25">
      <c r="R1178" s="11"/>
    </row>
    <row r="1179" spans="18:18" x14ac:dyDescent="0.25">
      <c r="R1179" s="11"/>
    </row>
    <row r="1180" spans="18:18" x14ac:dyDescent="0.25">
      <c r="R1180" s="11"/>
    </row>
    <row r="1181" spans="18:18" x14ac:dyDescent="0.25">
      <c r="R1181" s="11"/>
    </row>
    <row r="1182" spans="18:18" x14ac:dyDescent="0.25">
      <c r="R1182" s="11"/>
    </row>
    <row r="1183" spans="18:18" x14ac:dyDescent="0.25">
      <c r="R1183" s="11"/>
    </row>
    <row r="1184" spans="18:18" x14ac:dyDescent="0.25">
      <c r="R1184" s="11"/>
    </row>
    <row r="1185" spans="18:18" x14ac:dyDescent="0.25">
      <c r="R1185" s="11"/>
    </row>
    <row r="1186" spans="18:18" x14ac:dyDescent="0.25">
      <c r="R1186" s="11"/>
    </row>
    <row r="1187" spans="18:18" x14ac:dyDescent="0.25">
      <c r="R1187" s="11"/>
    </row>
    <row r="1188" spans="18:18" x14ac:dyDescent="0.25">
      <c r="R1188" s="11"/>
    </row>
    <row r="1189" spans="18:18" x14ac:dyDescent="0.25">
      <c r="R1189" s="11"/>
    </row>
    <row r="1190" spans="18:18" x14ac:dyDescent="0.25">
      <c r="R1190" s="11"/>
    </row>
    <row r="1191" spans="18:18" x14ac:dyDescent="0.25">
      <c r="R1191" s="11"/>
    </row>
    <row r="1192" spans="18:18" x14ac:dyDescent="0.25">
      <c r="R1192" s="11"/>
    </row>
    <row r="1193" spans="18:18" x14ac:dyDescent="0.25">
      <c r="R1193" s="11"/>
    </row>
    <row r="1194" spans="18:18" x14ac:dyDescent="0.25">
      <c r="R1194" s="11"/>
    </row>
    <row r="1195" spans="18:18" x14ac:dyDescent="0.25">
      <c r="R1195" s="11"/>
    </row>
    <row r="1196" spans="18:18" x14ac:dyDescent="0.25">
      <c r="R1196" s="11"/>
    </row>
    <row r="1197" spans="18:18" x14ac:dyDescent="0.25">
      <c r="R1197" s="11"/>
    </row>
    <row r="1198" spans="18:18" x14ac:dyDescent="0.25">
      <c r="R1198" s="11"/>
    </row>
    <row r="1199" spans="18:18" x14ac:dyDescent="0.25">
      <c r="R1199" s="11"/>
    </row>
    <row r="1200" spans="18:18" x14ac:dyDescent="0.25">
      <c r="R1200" s="11"/>
    </row>
    <row r="1201" spans="18:18" x14ac:dyDescent="0.25">
      <c r="R1201" s="11"/>
    </row>
    <row r="1202" spans="18:18" x14ac:dyDescent="0.25">
      <c r="R1202" s="11"/>
    </row>
    <row r="1203" spans="18:18" x14ac:dyDescent="0.25">
      <c r="R1203" s="11"/>
    </row>
    <row r="1204" spans="18:18" x14ac:dyDescent="0.25">
      <c r="R1204" s="11"/>
    </row>
    <row r="1205" spans="18:18" x14ac:dyDescent="0.25">
      <c r="R1205" s="11"/>
    </row>
    <row r="1206" spans="18:18" x14ac:dyDescent="0.25">
      <c r="R1206" s="11"/>
    </row>
    <row r="1207" spans="18:18" x14ac:dyDescent="0.25">
      <c r="R1207" s="11"/>
    </row>
    <row r="1208" spans="18:18" x14ac:dyDescent="0.25">
      <c r="R1208" s="11"/>
    </row>
    <row r="1209" spans="18:18" x14ac:dyDescent="0.25">
      <c r="R1209" s="11"/>
    </row>
    <row r="1210" spans="18:18" x14ac:dyDescent="0.25">
      <c r="R1210" s="11"/>
    </row>
    <row r="1211" spans="18:18" x14ac:dyDescent="0.25">
      <c r="R1211" s="11"/>
    </row>
    <row r="1212" spans="18:18" x14ac:dyDescent="0.25">
      <c r="R1212" s="11"/>
    </row>
    <row r="1213" spans="18:18" x14ac:dyDescent="0.25">
      <c r="R1213" s="11"/>
    </row>
    <row r="1214" spans="18:18" x14ac:dyDescent="0.25">
      <c r="R1214" s="11"/>
    </row>
    <row r="1215" spans="18:18" x14ac:dyDescent="0.25">
      <c r="R1215" s="11"/>
    </row>
    <row r="1216" spans="18:18" x14ac:dyDescent="0.25">
      <c r="R1216" s="11"/>
    </row>
    <row r="1217" spans="18:18" x14ac:dyDescent="0.25">
      <c r="R1217" s="11"/>
    </row>
    <row r="1218" spans="18:18" x14ac:dyDescent="0.25">
      <c r="R1218" s="11"/>
    </row>
  </sheetData>
  <autoFilter ref="A3:Y309" xr:uid="{00000000-0001-0000-0400-000000000000}"/>
  <pageMargins left="0.39370078740157483" right="0.35433070866141736" top="0.43307086614173229" bottom="0.45" header="0.31496062992125984" footer="0.17"/>
  <pageSetup scale="90" orientation="landscape" horizontalDpi="1200" verticalDpi="1200" r:id="rId1"/>
  <headerFooter>
    <oddFooter>&amp;C&amp;A&amp;RPágina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0AABF-B957-49B6-8D80-3D8C9EBDD291}">
  <sheetPr>
    <tabColor theme="9" tint="-0.249977111117893"/>
  </sheetPr>
  <dimension ref="A1:R230"/>
  <sheetViews>
    <sheetView tabSelected="1" zoomScale="70" zoomScaleNormal="70" workbookViewId="0">
      <selection activeCell="C3" sqref="C3"/>
    </sheetView>
  </sheetViews>
  <sheetFormatPr baseColWidth="10" defaultColWidth="11.42578125" defaultRowHeight="15" x14ac:dyDescent="0.25"/>
  <cols>
    <col min="1" max="1" width="14" style="24" customWidth="1"/>
    <col min="2" max="2" width="44.5703125" style="24" customWidth="1"/>
    <col min="3" max="3" width="6.28515625" style="24" bestFit="1" customWidth="1"/>
    <col min="4" max="4" width="22" bestFit="1" customWidth="1"/>
    <col min="5" max="5" width="23.28515625" customWidth="1"/>
    <col min="6" max="6" width="19.42578125" customWidth="1"/>
    <col min="7" max="7" width="17.7109375" customWidth="1"/>
    <col min="8" max="8" width="21.85546875" customWidth="1"/>
    <col min="9" max="9" width="18.5703125" customWidth="1"/>
    <col min="10" max="10" width="19.42578125" customWidth="1"/>
    <col min="11" max="11" width="17.140625" customWidth="1"/>
    <col min="12" max="12" width="18.5703125" customWidth="1"/>
    <col min="13" max="13" width="18.42578125" customWidth="1"/>
    <col min="14" max="14" width="20.42578125" customWidth="1"/>
    <col min="15" max="15" width="15.5703125" customWidth="1"/>
    <col min="16" max="16" width="19.7109375" customWidth="1"/>
    <col min="17" max="17" width="13.2851562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s="67" customFormat="1" ht="30" x14ac:dyDescent="0.25">
      <c r="A2" s="68"/>
      <c r="B2" s="68"/>
      <c r="C2" s="68"/>
      <c r="D2" s="68" t="s">
        <v>107</v>
      </c>
      <c r="E2" s="68" t="s">
        <v>108</v>
      </c>
      <c r="F2" s="68" t="s">
        <v>109</v>
      </c>
      <c r="G2" s="68" t="s">
        <v>110</v>
      </c>
      <c r="H2" s="68" t="s">
        <v>111</v>
      </c>
      <c r="I2" s="68" t="s">
        <v>112</v>
      </c>
      <c r="J2" s="68" t="s">
        <v>113</v>
      </c>
      <c r="K2" s="68" t="s">
        <v>114</v>
      </c>
      <c r="L2" s="68"/>
      <c r="M2" s="68"/>
      <c r="N2" s="68"/>
      <c r="O2" s="68"/>
      <c r="P2" s="68"/>
      <c r="Q2" s="68"/>
    </row>
    <row r="3" spans="1:18" s="67" customFormat="1" ht="30" customHeight="1" x14ac:dyDescent="0.25">
      <c r="A3" s="66" t="s">
        <v>118</v>
      </c>
      <c r="B3" s="66" t="s">
        <v>119</v>
      </c>
      <c r="C3" s="66" t="s">
        <v>120</v>
      </c>
      <c r="D3" s="66" t="s">
        <v>121</v>
      </c>
      <c r="E3" s="66" t="s">
        <v>122</v>
      </c>
      <c r="F3" s="66" t="s">
        <v>123</v>
      </c>
      <c r="G3" s="66" t="s">
        <v>124</v>
      </c>
      <c r="H3" s="66" t="s">
        <v>125</v>
      </c>
      <c r="I3" s="66" t="s">
        <v>126</v>
      </c>
      <c r="J3" s="66" t="s">
        <v>127</v>
      </c>
      <c r="K3" s="66" t="s">
        <v>128</v>
      </c>
      <c r="L3" s="66" t="s">
        <v>129</v>
      </c>
      <c r="M3" s="66" t="s">
        <v>176</v>
      </c>
      <c r="N3" s="14" t="s">
        <v>130</v>
      </c>
      <c r="O3" s="14" t="s">
        <v>131</v>
      </c>
      <c r="P3" s="14" t="s">
        <v>132</v>
      </c>
      <c r="Q3" s="14" t="s">
        <v>133</v>
      </c>
      <c r="R3" s="14" t="s">
        <v>186</v>
      </c>
    </row>
    <row r="4" spans="1:18" ht="15" customHeight="1" x14ac:dyDescent="0.25">
      <c r="A4" s="15">
        <v>3</v>
      </c>
      <c r="B4" s="16" t="s">
        <v>22</v>
      </c>
      <c r="C4" s="15">
        <v>2017</v>
      </c>
      <c r="D4" s="17">
        <v>142102137.99694684</v>
      </c>
      <c r="E4" s="18">
        <v>10302437.285608584</v>
      </c>
      <c r="F4" s="18">
        <v>1581033.7923249227</v>
      </c>
      <c r="G4" s="17">
        <v>3582083.4372016229</v>
      </c>
      <c r="H4" s="18">
        <v>2918108.9949353454</v>
      </c>
      <c r="I4" s="18">
        <v>414210</v>
      </c>
      <c r="J4" s="18">
        <v>15044</v>
      </c>
      <c r="K4" s="18">
        <v>17005</v>
      </c>
      <c r="L4" s="19">
        <v>79</v>
      </c>
      <c r="M4" s="18">
        <v>302.33772284534552</v>
      </c>
      <c r="N4" s="20">
        <v>1598470</v>
      </c>
      <c r="O4" s="18">
        <v>94</v>
      </c>
      <c r="P4" s="20">
        <v>38601.35</v>
      </c>
      <c r="Q4" s="18">
        <v>2.27</v>
      </c>
      <c r="R4">
        <v>1</v>
      </c>
    </row>
    <row r="5" spans="1:18" ht="15" customHeight="1" x14ac:dyDescent="0.25">
      <c r="A5" s="15">
        <v>6</v>
      </c>
      <c r="B5" s="16" t="s">
        <v>25</v>
      </c>
      <c r="C5" s="15">
        <v>2017</v>
      </c>
      <c r="D5" s="17">
        <v>4165443290.0189104</v>
      </c>
      <c r="E5" s="18">
        <v>169476541.48897761</v>
      </c>
      <c r="F5" s="18">
        <v>62605693.325307317</v>
      </c>
      <c r="G5" s="17">
        <v>150865760.67591286</v>
      </c>
      <c r="H5" s="18">
        <v>33079960.929380912</v>
      </c>
      <c r="I5" s="18">
        <v>27593035</v>
      </c>
      <c r="J5" s="18">
        <v>2224629</v>
      </c>
      <c r="K5" s="18">
        <v>955885</v>
      </c>
      <c r="L5" s="19">
        <v>5793.2218348159977</v>
      </c>
      <c r="M5" s="18">
        <v>74128.467019451578</v>
      </c>
      <c r="N5" s="20">
        <v>280552247.5</v>
      </c>
      <c r="O5" s="18">
        <v>293.5</v>
      </c>
      <c r="P5" s="20">
        <v>1445298.12</v>
      </c>
      <c r="Q5" s="18">
        <v>1.512</v>
      </c>
      <c r="R5">
        <v>1</v>
      </c>
    </row>
    <row r="6" spans="1:18" ht="15" customHeight="1" x14ac:dyDescent="0.25">
      <c r="A6" s="15">
        <v>9</v>
      </c>
      <c r="B6" s="16" t="s">
        <v>16</v>
      </c>
      <c r="C6" s="15">
        <v>2017</v>
      </c>
      <c r="D6" s="17">
        <v>2796641920.834516</v>
      </c>
      <c r="E6" s="18">
        <v>84040132.825828612</v>
      </c>
      <c r="F6" s="18">
        <v>109962518.70251226</v>
      </c>
      <c r="G6" s="17">
        <v>92282099.483447149</v>
      </c>
      <c r="H6" s="18">
        <v>75743441.458392084</v>
      </c>
      <c r="I6" s="18">
        <v>8584553</v>
      </c>
      <c r="J6" s="18">
        <v>657437</v>
      </c>
      <c r="K6" s="18">
        <v>551332</v>
      </c>
      <c r="L6" s="19">
        <v>2117.5512989749727</v>
      </c>
      <c r="M6" s="18">
        <v>14340.005110912716</v>
      </c>
      <c r="N6" s="20">
        <v>36470611.800000004</v>
      </c>
      <c r="O6" s="18">
        <v>66.150000000000006</v>
      </c>
      <c r="P6" s="20">
        <v>600951.88</v>
      </c>
      <c r="Q6" s="18">
        <v>1.0900000000000001</v>
      </c>
      <c r="R6">
        <v>1</v>
      </c>
    </row>
    <row r="7" spans="1:18" ht="15" customHeight="1" x14ac:dyDescent="0.25">
      <c r="A7" s="15">
        <v>17</v>
      </c>
      <c r="B7" s="16" t="s">
        <v>26</v>
      </c>
      <c r="C7" s="15">
        <v>2017</v>
      </c>
      <c r="D7" s="17">
        <v>8782880398.97756</v>
      </c>
      <c r="E7" s="18">
        <v>360530943.77310258</v>
      </c>
      <c r="F7" s="18">
        <v>69479104.958076566</v>
      </c>
      <c r="G7" s="17">
        <v>149187017.41633275</v>
      </c>
      <c r="H7" s="18">
        <v>72590986.158444196</v>
      </c>
      <c r="I7" s="18">
        <v>43270010</v>
      </c>
      <c r="J7" s="18">
        <v>2239026</v>
      </c>
      <c r="K7" s="18">
        <v>1547510</v>
      </c>
      <c r="L7" s="19">
        <v>9499.654544548428</v>
      </c>
      <c r="M7" s="18">
        <v>99964.702127709927</v>
      </c>
      <c r="N7" s="20">
        <v>221293930</v>
      </c>
      <c r="O7" s="18">
        <v>143</v>
      </c>
      <c r="P7" s="20">
        <v>2151038.9</v>
      </c>
      <c r="Q7" s="18">
        <v>1.39</v>
      </c>
      <c r="R7">
        <v>1</v>
      </c>
    </row>
    <row r="8" spans="1:18" ht="15" customHeight="1" x14ac:dyDescent="0.25">
      <c r="A8" s="15">
        <v>27</v>
      </c>
      <c r="B8" s="16" t="s">
        <v>24</v>
      </c>
      <c r="C8" s="15">
        <v>2017</v>
      </c>
      <c r="D8" s="17">
        <v>2848792807.5090961</v>
      </c>
      <c r="E8" s="18">
        <v>138987513.2610926</v>
      </c>
      <c r="F8" s="18">
        <v>33792815.90379446</v>
      </c>
      <c r="G8" s="17">
        <v>92853927.485248998</v>
      </c>
      <c r="H8" s="18">
        <v>41561318.076773629</v>
      </c>
      <c r="I8" s="18">
        <v>19730738</v>
      </c>
      <c r="J8" s="18">
        <v>54653</v>
      </c>
      <c r="K8" s="18">
        <v>712328</v>
      </c>
      <c r="L8" s="19">
        <v>835.79381575838056</v>
      </c>
      <c r="M8" s="18">
        <v>26825.601863978929</v>
      </c>
      <c r="N8" s="20">
        <v>112903988</v>
      </c>
      <c r="O8" s="18">
        <v>158.5</v>
      </c>
      <c r="P8" s="20">
        <v>1047122.16</v>
      </c>
      <c r="Q8" s="18">
        <v>1.47</v>
      </c>
      <c r="R8">
        <v>1</v>
      </c>
    </row>
    <row r="9" spans="1:18" ht="15" customHeight="1" x14ac:dyDescent="0.25">
      <c r="A9" s="15">
        <v>30</v>
      </c>
      <c r="B9" s="16" t="s">
        <v>12</v>
      </c>
      <c r="C9" s="15">
        <v>2017</v>
      </c>
      <c r="D9" s="17">
        <v>2717362240.3696504</v>
      </c>
      <c r="E9" s="18">
        <v>188763585.51131231</v>
      </c>
      <c r="F9" s="18">
        <v>47740587.166910149</v>
      </c>
      <c r="G9" s="17">
        <v>51136170.082136348</v>
      </c>
      <c r="H9" s="18">
        <v>19822651.409625057</v>
      </c>
      <c r="I9" s="18">
        <v>18290574</v>
      </c>
      <c r="J9" s="18">
        <v>124200</v>
      </c>
      <c r="K9" s="18">
        <v>750660</v>
      </c>
      <c r="L9" s="19">
        <v>4220</v>
      </c>
      <c r="M9" s="18">
        <v>50915.580031172576</v>
      </c>
      <c r="N9" s="20">
        <v>90246597.179999992</v>
      </c>
      <c r="O9" s="18">
        <v>120.223</v>
      </c>
      <c r="P9" s="20">
        <v>1007385.7200000001</v>
      </c>
      <c r="Q9" s="18">
        <v>1.3420000000000001</v>
      </c>
      <c r="R9">
        <v>1</v>
      </c>
    </row>
    <row r="10" spans="1:18" ht="15" customHeight="1" x14ac:dyDescent="0.25">
      <c r="A10" s="15">
        <v>32</v>
      </c>
      <c r="B10" s="16" t="s">
        <v>15</v>
      </c>
      <c r="C10" s="15">
        <v>2017</v>
      </c>
      <c r="D10" s="17">
        <v>20636673421.10112</v>
      </c>
      <c r="E10" s="18">
        <v>1076543979.1760612</v>
      </c>
      <c r="F10" s="18">
        <v>389215457.17485821</v>
      </c>
      <c r="G10" s="17">
        <v>462886754.78083533</v>
      </c>
      <c r="H10" s="18">
        <v>319498385.8225981</v>
      </c>
      <c r="I10" s="18">
        <v>86377668</v>
      </c>
      <c r="J10" s="18">
        <v>6986096</v>
      </c>
      <c r="K10" s="18">
        <v>3991358</v>
      </c>
      <c r="L10" s="19">
        <v>20096.077113687857</v>
      </c>
      <c r="M10" s="18">
        <v>164726.56031743495</v>
      </c>
      <c r="N10" s="20">
        <v>221177112.21200001</v>
      </c>
      <c r="O10" s="18">
        <v>55.414000000000001</v>
      </c>
      <c r="P10" s="20">
        <v>3264930.8439999996</v>
      </c>
      <c r="Q10" s="18">
        <v>0.81799999999999995</v>
      </c>
      <c r="R10">
        <v>1</v>
      </c>
    </row>
    <row r="11" spans="1:18" ht="15" customHeight="1" x14ac:dyDescent="0.25">
      <c r="A11" s="15">
        <v>41</v>
      </c>
      <c r="B11" s="16" t="s">
        <v>44</v>
      </c>
      <c r="C11" s="15">
        <v>2017</v>
      </c>
      <c r="D11" s="17">
        <v>8633699568.1005192</v>
      </c>
      <c r="E11" s="18">
        <v>756955641.48641789</v>
      </c>
      <c r="F11" s="18">
        <v>196061653.96049762</v>
      </c>
      <c r="G11" s="17">
        <v>186222036.84561309</v>
      </c>
      <c r="H11" s="18">
        <v>64982751.181782477</v>
      </c>
      <c r="I11" s="18">
        <v>33248491</v>
      </c>
      <c r="J11" s="18">
        <v>1528384</v>
      </c>
      <c r="K11" s="18">
        <v>1816439</v>
      </c>
      <c r="L11" s="19">
        <v>6519.285450160578</v>
      </c>
      <c r="M11" s="18">
        <v>129018.70472703254</v>
      </c>
      <c r="N11" s="20">
        <v>292265035.10000002</v>
      </c>
      <c r="O11" s="18">
        <v>160.9</v>
      </c>
      <c r="P11" s="20">
        <v>2379535.0900000003</v>
      </c>
      <c r="Q11" s="18">
        <v>1.31</v>
      </c>
      <c r="R11">
        <v>1</v>
      </c>
    </row>
    <row r="12" spans="1:18" ht="15" customHeight="1" x14ac:dyDescent="0.25">
      <c r="A12" s="15">
        <v>42</v>
      </c>
      <c r="B12" s="16" t="s">
        <v>58</v>
      </c>
      <c r="C12" s="15">
        <v>2017</v>
      </c>
      <c r="D12" s="17">
        <v>2485056085.0078444</v>
      </c>
      <c r="E12" s="18">
        <v>86817562.696179405</v>
      </c>
      <c r="F12" s="18">
        <v>59910781.51779522</v>
      </c>
      <c r="G12" s="17">
        <v>37179143.17109073</v>
      </c>
      <c r="H12" s="18">
        <v>35459814.41911757</v>
      </c>
      <c r="I12" s="18">
        <v>3684426</v>
      </c>
      <c r="J12" s="18">
        <v>53957</v>
      </c>
      <c r="K12" s="18">
        <v>261212</v>
      </c>
      <c r="L12" s="19">
        <v>979.34774124549131</v>
      </c>
      <c r="M12" s="18">
        <v>13484.215327284201</v>
      </c>
      <c r="N12" s="20">
        <v>26983199.599999998</v>
      </c>
      <c r="O12" s="18">
        <v>103.3</v>
      </c>
      <c r="P12" s="20">
        <v>276884.72000000003</v>
      </c>
      <c r="Q12" s="18">
        <v>1.06</v>
      </c>
      <c r="R12">
        <v>1</v>
      </c>
    </row>
    <row r="13" spans="1:18" ht="15" customHeight="1" x14ac:dyDescent="0.25">
      <c r="A13" s="15">
        <v>44</v>
      </c>
      <c r="B13" s="16" t="s">
        <v>19</v>
      </c>
      <c r="C13" s="15">
        <v>2017</v>
      </c>
      <c r="D13" s="17">
        <v>8536898017.9550123</v>
      </c>
      <c r="E13" s="18">
        <v>518669854.05930769</v>
      </c>
      <c r="F13" s="18">
        <v>281675846.49983257</v>
      </c>
      <c r="G13" s="17">
        <v>306269993.92792445</v>
      </c>
      <c r="H13" s="18">
        <v>155445531.86215961</v>
      </c>
      <c r="I13" s="18">
        <v>42322880</v>
      </c>
      <c r="J13" s="18">
        <v>2196252</v>
      </c>
      <c r="K13" s="18">
        <v>2181941</v>
      </c>
      <c r="L13" s="19">
        <v>9967.6782639547819</v>
      </c>
      <c r="M13" s="18">
        <v>79573.646621136839</v>
      </c>
      <c r="N13" s="20">
        <v>427660436</v>
      </c>
      <c r="O13" s="18">
        <v>196</v>
      </c>
      <c r="P13" s="20">
        <v>3032897.9899999998</v>
      </c>
      <c r="Q13" s="18">
        <v>1.39</v>
      </c>
      <c r="R13">
        <v>1</v>
      </c>
    </row>
    <row r="14" spans="1:18" ht="15" customHeight="1" x14ac:dyDescent="0.25">
      <c r="A14" s="15">
        <v>45</v>
      </c>
      <c r="B14" s="16" t="s">
        <v>18</v>
      </c>
      <c r="C14" s="15">
        <v>2017</v>
      </c>
      <c r="D14" s="17">
        <v>17735616943.134045</v>
      </c>
      <c r="E14" s="18">
        <v>896792716.01594484</v>
      </c>
      <c r="F14" s="18">
        <v>139640989.72628236</v>
      </c>
      <c r="G14" s="17">
        <v>284465600.07701308</v>
      </c>
      <c r="H14" s="18">
        <v>134673816.08740163</v>
      </c>
      <c r="I14" s="18">
        <v>77435296</v>
      </c>
      <c r="J14" s="18">
        <v>4463282</v>
      </c>
      <c r="K14" s="18">
        <v>2558867</v>
      </c>
      <c r="L14" s="19">
        <v>15551.227582465157</v>
      </c>
      <c r="M14" s="18">
        <v>146551.94258611568</v>
      </c>
      <c r="N14" s="20">
        <v>491302464</v>
      </c>
      <c r="O14" s="18">
        <v>192</v>
      </c>
      <c r="P14" s="20">
        <v>3633591.1399999997</v>
      </c>
      <c r="Q14" s="18">
        <v>1.42</v>
      </c>
      <c r="R14">
        <v>1</v>
      </c>
    </row>
    <row r="15" spans="1:18" ht="15" customHeight="1" x14ac:dyDescent="0.25">
      <c r="A15" s="15">
        <v>49</v>
      </c>
      <c r="B15" s="16" t="s">
        <v>29</v>
      </c>
      <c r="C15" s="15">
        <v>2017</v>
      </c>
      <c r="D15" s="17">
        <v>1738076026.8569</v>
      </c>
      <c r="E15" s="18">
        <v>92954776.388862967</v>
      </c>
      <c r="F15" s="18">
        <v>22662994.334667105</v>
      </c>
      <c r="G15" s="17">
        <v>22444520.947119415</v>
      </c>
      <c r="H15" s="18">
        <v>28680794.716149393</v>
      </c>
      <c r="I15" s="18">
        <v>7843959</v>
      </c>
      <c r="J15" s="18">
        <v>528705</v>
      </c>
      <c r="K15" s="18">
        <v>415629</v>
      </c>
      <c r="L15" s="19">
        <v>1417.5916964131272</v>
      </c>
      <c r="M15" s="18">
        <v>12639.749163156239</v>
      </c>
      <c r="N15" s="20">
        <v>65325656.817000002</v>
      </c>
      <c r="O15" s="18">
        <v>157.173</v>
      </c>
      <c r="P15" s="20">
        <v>668331.43200000003</v>
      </c>
      <c r="Q15" s="18">
        <v>1.6080000000000001</v>
      </c>
      <c r="R15">
        <v>1</v>
      </c>
    </row>
    <row r="16" spans="1:18" ht="15" customHeight="1" x14ac:dyDescent="0.25">
      <c r="A16" s="15">
        <v>51</v>
      </c>
      <c r="B16" s="16" t="s">
        <v>8</v>
      </c>
      <c r="C16" s="15">
        <v>2017</v>
      </c>
      <c r="D16" s="17">
        <v>1371354114.1667848</v>
      </c>
      <c r="E16" s="18">
        <v>36770229.61896947</v>
      </c>
      <c r="F16" s="18">
        <v>16499352.981382275</v>
      </c>
      <c r="G16" s="17">
        <v>23189769.806740332</v>
      </c>
      <c r="H16" s="18">
        <v>20546144.430704538</v>
      </c>
      <c r="I16" s="18">
        <v>4515535</v>
      </c>
      <c r="J16" s="18">
        <v>128445</v>
      </c>
      <c r="K16" s="18">
        <v>171839</v>
      </c>
      <c r="L16" s="19">
        <v>1022.851771056476</v>
      </c>
      <c r="M16" s="18">
        <v>11889.569822355403</v>
      </c>
      <c r="N16" s="20">
        <v>4625905.88</v>
      </c>
      <c r="O16" s="18">
        <v>26.92</v>
      </c>
      <c r="P16" s="20">
        <v>155514.29500000001</v>
      </c>
      <c r="Q16" s="18">
        <v>0.90500000000000003</v>
      </c>
      <c r="R16">
        <v>1</v>
      </c>
    </row>
    <row r="17" spans="1:18" ht="15" customHeight="1" x14ac:dyDescent="0.25">
      <c r="A17" s="15">
        <v>54</v>
      </c>
      <c r="B17" s="16" t="s">
        <v>42</v>
      </c>
      <c r="C17" s="15">
        <v>2017</v>
      </c>
      <c r="D17" s="17">
        <v>153589410.09277007</v>
      </c>
      <c r="E17" s="18">
        <v>9245116.9995223433</v>
      </c>
      <c r="F17" s="18">
        <v>7609092.3494251799</v>
      </c>
      <c r="G17" s="17">
        <v>4183955.0559179843</v>
      </c>
      <c r="H17" s="18">
        <v>3446514.5881095687</v>
      </c>
      <c r="I17" s="18">
        <v>438488</v>
      </c>
      <c r="J17" s="18">
        <v>2350</v>
      </c>
      <c r="K17" s="18">
        <v>29633</v>
      </c>
      <c r="L17" s="19">
        <v>75.686626084704059</v>
      </c>
      <c r="M17" s="18">
        <v>751.30636938476505</v>
      </c>
      <c r="N17" s="20">
        <v>2216548.4</v>
      </c>
      <c r="O17" s="18">
        <v>74.8</v>
      </c>
      <c r="P17" s="20">
        <v>73015.712</v>
      </c>
      <c r="Q17" s="18">
        <v>2.464</v>
      </c>
      <c r="R17">
        <v>1</v>
      </c>
    </row>
    <row r="18" spans="1:18" ht="15" customHeight="1" x14ac:dyDescent="0.25">
      <c r="A18" s="15">
        <v>55</v>
      </c>
      <c r="B18" s="16" t="s">
        <v>21</v>
      </c>
      <c r="C18" s="15">
        <v>2017</v>
      </c>
      <c r="D18" s="17">
        <v>7178985709.9855433</v>
      </c>
      <c r="E18" s="18">
        <v>208952636.01765302</v>
      </c>
      <c r="F18" s="18">
        <v>181432819.5699867</v>
      </c>
      <c r="G18" s="17">
        <v>152941710.91191721</v>
      </c>
      <c r="H18" s="18">
        <v>130005302.11614613</v>
      </c>
      <c r="I18" s="18">
        <v>38024012</v>
      </c>
      <c r="J18" s="18">
        <v>2498535</v>
      </c>
      <c r="K18" s="18">
        <v>1775339</v>
      </c>
      <c r="L18" s="19">
        <v>8805.5467971155485</v>
      </c>
      <c r="M18" s="18">
        <v>62430.062885612802</v>
      </c>
      <c r="N18" s="20">
        <v>165106527</v>
      </c>
      <c r="O18" s="18">
        <v>93</v>
      </c>
      <c r="P18" s="20">
        <v>2325694.0900000003</v>
      </c>
      <c r="Q18" s="18">
        <v>1.31</v>
      </c>
      <c r="R18">
        <v>1</v>
      </c>
    </row>
    <row r="19" spans="1:18" ht="15" customHeight="1" x14ac:dyDescent="0.25">
      <c r="A19" s="15">
        <v>56</v>
      </c>
      <c r="B19" s="16" t="s">
        <v>45</v>
      </c>
      <c r="C19" s="15">
        <v>2017</v>
      </c>
      <c r="D19" s="17">
        <v>16832205855.113459</v>
      </c>
      <c r="E19" s="18">
        <v>1084207706.4365764</v>
      </c>
      <c r="F19" s="18">
        <v>175252856.81168342</v>
      </c>
      <c r="G19" s="17">
        <v>1485382483.4143734</v>
      </c>
      <c r="H19" s="18">
        <v>316057228.43389302</v>
      </c>
      <c r="I19" s="18">
        <v>108870964</v>
      </c>
      <c r="J19" s="18">
        <v>6370203</v>
      </c>
      <c r="K19" s="18">
        <v>4901886</v>
      </c>
      <c r="L19" s="19">
        <v>21675.951930372146</v>
      </c>
      <c r="M19" s="18">
        <v>168096.20832508343</v>
      </c>
      <c r="N19" s="20">
        <v>289064217.42000002</v>
      </c>
      <c r="O19" s="18">
        <v>58.97</v>
      </c>
      <c r="P19" s="20">
        <v>9803772</v>
      </c>
      <c r="Q19" s="18">
        <v>2</v>
      </c>
      <c r="R19">
        <v>1</v>
      </c>
    </row>
    <row r="20" spans="1:18" ht="15" customHeight="1" x14ac:dyDescent="0.25">
      <c r="A20" s="15">
        <v>57</v>
      </c>
      <c r="B20" s="16" t="s">
        <v>47</v>
      </c>
      <c r="C20" s="15">
        <v>2017</v>
      </c>
      <c r="D20" s="17">
        <v>12240571664.947231</v>
      </c>
      <c r="E20" s="18">
        <v>668649362.8596375</v>
      </c>
      <c r="F20" s="18">
        <v>324726009.95519263</v>
      </c>
      <c r="G20" s="17">
        <v>251036794.9268215</v>
      </c>
      <c r="H20" s="18">
        <v>189669179.18097508</v>
      </c>
      <c r="I20" s="18">
        <v>82400878</v>
      </c>
      <c r="J20" s="18">
        <v>3898665</v>
      </c>
      <c r="K20" s="18">
        <v>2501474</v>
      </c>
      <c r="L20" s="19">
        <v>15280.554972660446</v>
      </c>
      <c r="M20" s="18">
        <v>113483.65423657659</v>
      </c>
      <c r="N20" s="20">
        <v>291221603.07999998</v>
      </c>
      <c r="O20" s="18">
        <v>116.42</v>
      </c>
      <c r="P20" s="20">
        <v>5478228.0599999996</v>
      </c>
      <c r="Q20" s="18">
        <v>2.19</v>
      </c>
      <c r="R20">
        <v>1</v>
      </c>
    </row>
    <row r="21" spans="1:18" ht="15" customHeight="1" x14ac:dyDescent="0.25">
      <c r="A21" s="15">
        <v>59</v>
      </c>
      <c r="B21" s="16" t="s">
        <v>57</v>
      </c>
      <c r="C21" s="15">
        <v>2017</v>
      </c>
      <c r="D21" s="17">
        <v>281509665.23302829</v>
      </c>
      <c r="E21" s="18">
        <v>6070036.0117770582</v>
      </c>
      <c r="F21" s="18">
        <v>2832995.7308588228</v>
      </c>
      <c r="G21" s="17">
        <v>6683740.1445346661</v>
      </c>
      <c r="H21" s="18">
        <v>2059004.0108598834</v>
      </c>
      <c r="I21" s="18">
        <v>893577</v>
      </c>
      <c r="J21" s="18">
        <v>23560</v>
      </c>
      <c r="K21" s="18">
        <v>43911</v>
      </c>
      <c r="L21" s="19">
        <v>180.58550453417024</v>
      </c>
      <c r="M21" s="18">
        <v>4527.1405124151061</v>
      </c>
      <c r="N21" s="20">
        <v>33934420.799999997</v>
      </c>
      <c r="O21" s="18">
        <v>772.8</v>
      </c>
      <c r="P21" s="20">
        <v>174458.40299999999</v>
      </c>
      <c r="Q21" s="18">
        <v>3.9729999999999999</v>
      </c>
      <c r="R21">
        <v>1</v>
      </c>
    </row>
    <row r="22" spans="1:18" ht="15" customHeight="1" x14ac:dyDescent="0.25">
      <c r="A22" s="15">
        <v>61</v>
      </c>
      <c r="B22" s="16" t="s">
        <v>37</v>
      </c>
      <c r="C22" s="15">
        <v>2017</v>
      </c>
      <c r="D22" s="17">
        <v>1312970204.6400514</v>
      </c>
      <c r="E22" s="18">
        <v>67606482.042650566</v>
      </c>
      <c r="F22" s="18">
        <v>8946944.2349356599</v>
      </c>
      <c r="G22" s="17">
        <v>38329302.463759325</v>
      </c>
      <c r="H22" s="18">
        <v>11935041.599846913</v>
      </c>
      <c r="I22" s="18">
        <v>4146863</v>
      </c>
      <c r="J22" s="18">
        <v>222119</v>
      </c>
      <c r="K22" s="18">
        <v>263532</v>
      </c>
      <c r="L22" s="19">
        <v>611.95898145250794</v>
      </c>
      <c r="M22" s="18">
        <v>15422.45731262926</v>
      </c>
      <c r="N22" s="20">
        <v>67480003.920000002</v>
      </c>
      <c r="O22" s="18">
        <v>256.06</v>
      </c>
      <c r="P22" s="20">
        <v>664100.64</v>
      </c>
      <c r="Q22" s="18">
        <v>2.52</v>
      </c>
      <c r="R22">
        <v>1</v>
      </c>
    </row>
    <row r="23" spans="1:18" ht="15" customHeight="1" x14ac:dyDescent="0.25">
      <c r="A23" s="15">
        <v>62</v>
      </c>
      <c r="B23" s="16" t="s">
        <v>49</v>
      </c>
      <c r="C23" s="15">
        <v>2017</v>
      </c>
      <c r="D23" s="17">
        <v>1674311111.2342241</v>
      </c>
      <c r="E23" s="18">
        <v>106806575.1559978</v>
      </c>
      <c r="F23" s="18">
        <v>59672825.106407158</v>
      </c>
      <c r="G23" s="17">
        <v>48012163.853527889</v>
      </c>
      <c r="H23" s="18">
        <v>38249566.830650233</v>
      </c>
      <c r="I23" s="18">
        <v>10808617</v>
      </c>
      <c r="J23" s="18">
        <v>573669</v>
      </c>
      <c r="K23" s="18">
        <v>459050</v>
      </c>
      <c r="L23" s="19">
        <v>1730.6206151987208</v>
      </c>
      <c r="M23" s="18">
        <v>29012.290571921432</v>
      </c>
      <c r="N23" s="20">
        <v>46226335</v>
      </c>
      <c r="O23" s="18">
        <v>100.7</v>
      </c>
      <c r="P23" s="20">
        <v>550860</v>
      </c>
      <c r="Q23" s="18">
        <v>1.2</v>
      </c>
      <c r="R23">
        <v>1</v>
      </c>
    </row>
    <row r="24" spans="1:18" ht="15" customHeight="1" x14ac:dyDescent="0.25">
      <c r="A24" s="15">
        <v>73</v>
      </c>
      <c r="B24" s="16" t="s">
        <v>10</v>
      </c>
      <c r="C24" s="15">
        <v>2017</v>
      </c>
      <c r="D24" s="17">
        <v>2152780501.0535097</v>
      </c>
      <c r="E24" s="18">
        <v>120829091.71550193</v>
      </c>
      <c r="F24" s="18">
        <v>44788540.883703835</v>
      </c>
      <c r="G24" s="17">
        <v>66528716.650349818</v>
      </c>
      <c r="H24" s="18">
        <v>19583370.586392567</v>
      </c>
      <c r="I24" s="18">
        <v>17946571</v>
      </c>
      <c r="J24" s="18">
        <v>1690490</v>
      </c>
      <c r="K24" s="18">
        <v>592014</v>
      </c>
      <c r="L24" s="19">
        <v>2636.1049564930531</v>
      </c>
      <c r="M24" s="18">
        <v>32469.842506030302</v>
      </c>
      <c r="N24" s="20">
        <v>98451928.200000003</v>
      </c>
      <c r="O24" s="18">
        <v>166.3</v>
      </c>
      <c r="P24" s="20">
        <v>654175.47</v>
      </c>
      <c r="Q24" s="18">
        <v>1.105</v>
      </c>
      <c r="R24">
        <v>1</v>
      </c>
    </row>
    <row r="25" spans="1:18" ht="15" customHeight="1" x14ac:dyDescent="0.25">
      <c r="A25" s="15">
        <v>74</v>
      </c>
      <c r="B25" s="16" t="s">
        <v>51</v>
      </c>
      <c r="C25" s="15">
        <v>2017</v>
      </c>
      <c r="D25" s="17">
        <v>2967919395.0648246</v>
      </c>
      <c r="E25" s="18">
        <v>217098835.91680923</v>
      </c>
      <c r="F25" s="18">
        <v>29213283.075606205</v>
      </c>
      <c r="G25" s="17">
        <v>38201577.478724174</v>
      </c>
      <c r="H25" s="18">
        <v>34392368.412511706</v>
      </c>
      <c r="I25" s="18">
        <v>13216391</v>
      </c>
      <c r="J25" s="18">
        <v>432532</v>
      </c>
      <c r="K25" s="18">
        <v>491347</v>
      </c>
      <c r="L25" s="19">
        <v>2498.016736121941</v>
      </c>
      <c r="M25" s="18">
        <v>18196.995910643014</v>
      </c>
      <c r="N25" s="20">
        <v>29303935.080000002</v>
      </c>
      <c r="O25" s="18">
        <v>59.64</v>
      </c>
      <c r="P25" s="20">
        <v>491347</v>
      </c>
      <c r="Q25" s="18">
        <v>1</v>
      </c>
      <c r="R25">
        <v>1</v>
      </c>
    </row>
    <row r="26" spans="1:18" ht="15" customHeight="1" x14ac:dyDescent="0.25">
      <c r="A26" s="15">
        <v>82</v>
      </c>
      <c r="B26" s="16" t="s">
        <v>53</v>
      </c>
      <c r="C26" s="15">
        <v>2017</v>
      </c>
      <c r="D26" s="17">
        <v>2678915444.7786303</v>
      </c>
      <c r="E26" s="18">
        <v>123590774.03443246</v>
      </c>
      <c r="F26" s="18">
        <v>65377999.515633658</v>
      </c>
      <c r="G26" s="17">
        <v>54625584.491157755</v>
      </c>
      <c r="H26" s="18">
        <v>43503453.035422258</v>
      </c>
      <c r="I26" s="18">
        <v>18228738</v>
      </c>
      <c r="J26" s="18">
        <v>1255964</v>
      </c>
      <c r="K26" s="18">
        <v>550657</v>
      </c>
      <c r="L26" s="19">
        <v>3586.6813792951393</v>
      </c>
      <c r="M26" s="18">
        <v>23784.277079971402</v>
      </c>
      <c r="N26" s="20">
        <v>40765137.710000001</v>
      </c>
      <c r="O26" s="18">
        <v>74.03</v>
      </c>
      <c r="P26" s="20">
        <v>492838.01500000001</v>
      </c>
      <c r="Q26" s="18">
        <v>0.89500000000000002</v>
      </c>
      <c r="R26">
        <v>1</v>
      </c>
    </row>
    <row r="27" spans="1:18" ht="15" customHeight="1" x14ac:dyDescent="0.25">
      <c r="A27" s="15">
        <v>83</v>
      </c>
      <c r="B27" s="16" t="s">
        <v>55</v>
      </c>
      <c r="C27" s="15">
        <v>2017</v>
      </c>
      <c r="D27" s="17">
        <v>180672631.4958058</v>
      </c>
      <c r="E27" s="18">
        <v>8925462.6423922889</v>
      </c>
      <c r="F27" s="18">
        <v>2121400.2486602156</v>
      </c>
      <c r="G27" s="17">
        <v>5423722.1759540038</v>
      </c>
      <c r="H27" s="18">
        <v>2377548.5895432108</v>
      </c>
      <c r="I27" s="18">
        <v>1971080</v>
      </c>
      <c r="J27" s="18">
        <v>45705</v>
      </c>
      <c r="K27" s="18">
        <v>47840</v>
      </c>
      <c r="L27" s="19">
        <v>409</v>
      </c>
      <c r="M27" s="18">
        <v>1843.6966811712578</v>
      </c>
      <c r="N27" s="20">
        <v>11031904</v>
      </c>
      <c r="O27" s="18">
        <v>230.6</v>
      </c>
      <c r="P27" s="20">
        <v>64488.320000000007</v>
      </c>
      <c r="Q27" s="18">
        <v>1.3480000000000001</v>
      </c>
      <c r="R27">
        <v>1</v>
      </c>
    </row>
    <row r="28" spans="1:18" ht="15" customHeight="1" x14ac:dyDescent="0.25">
      <c r="A28" s="15">
        <v>88</v>
      </c>
      <c r="B28" s="16" t="s">
        <v>59</v>
      </c>
      <c r="C28" s="15">
        <v>2017</v>
      </c>
      <c r="D28" s="17">
        <v>1574981381.0366333</v>
      </c>
      <c r="E28" s="18">
        <v>62084920.907107875</v>
      </c>
      <c r="F28" s="18">
        <v>37783372.559193939</v>
      </c>
      <c r="G28" s="17">
        <v>41031661.94113072</v>
      </c>
      <c r="H28" s="18">
        <v>32084741.936306469</v>
      </c>
      <c r="I28" s="18">
        <v>11526591</v>
      </c>
      <c r="J28" s="18">
        <v>518232</v>
      </c>
      <c r="K28" s="18">
        <v>408749</v>
      </c>
      <c r="L28" s="19">
        <v>2301.577808346231</v>
      </c>
      <c r="M28" s="18">
        <v>23953.374123572437</v>
      </c>
      <c r="N28" s="20">
        <v>31216161.130000003</v>
      </c>
      <c r="O28" s="18">
        <v>76.37</v>
      </c>
      <c r="P28" s="20">
        <v>407931.50199999998</v>
      </c>
      <c r="Q28" s="18">
        <v>0.998</v>
      </c>
      <c r="R28">
        <v>1</v>
      </c>
    </row>
    <row r="29" spans="1:18" ht="15" customHeight="1" x14ac:dyDescent="0.25">
      <c r="A29" s="15">
        <v>93</v>
      </c>
      <c r="B29" s="16" t="s">
        <v>4</v>
      </c>
      <c r="C29" s="15">
        <v>2017</v>
      </c>
      <c r="D29" s="17">
        <v>4891970539.0590935</v>
      </c>
      <c r="E29" s="18">
        <v>205486414.54567617</v>
      </c>
      <c r="F29" s="18">
        <v>361759386.46205997</v>
      </c>
      <c r="G29" s="17">
        <v>157728161.88173643</v>
      </c>
      <c r="H29" s="18">
        <v>153968000.47498477</v>
      </c>
      <c r="I29" s="18">
        <v>6423818</v>
      </c>
      <c r="J29" s="18">
        <v>375255</v>
      </c>
      <c r="K29" s="18">
        <v>755141</v>
      </c>
      <c r="L29" s="19">
        <v>4315.5589796434706</v>
      </c>
      <c r="M29" s="18">
        <v>112422.65666764113</v>
      </c>
      <c r="N29" s="20">
        <v>89559722.599999994</v>
      </c>
      <c r="O29" s="18">
        <v>118.6</v>
      </c>
      <c r="P29" s="20">
        <v>888800.95700000005</v>
      </c>
      <c r="Q29" s="18">
        <v>1.177</v>
      </c>
      <c r="R29">
        <v>1</v>
      </c>
    </row>
    <row r="30" spans="1:18" ht="15" customHeight="1" x14ac:dyDescent="0.25">
      <c r="A30" s="15">
        <v>95</v>
      </c>
      <c r="B30" s="16" t="s">
        <v>30</v>
      </c>
      <c r="C30" s="15">
        <v>2017</v>
      </c>
      <c r="D30" s="17">
        <v>468800564.82109129</v>
      </c>
      <c r="E30" s="18">
        <v>28003624.033701908</v>
      </c>
      <c r="F30" s="18">
        <v>6240543.7788556013</v>
      </c>
      <c r="G30" s="17">
        <v>14500835.479738455</v>
      </c>
      <c r="H30" s="18">
        <v>6023109.9535144037</v>
      </c>
      <c r="I30" s="18">
        <v>3306470</v>
      </c>
      <c r="J30" s="18">
        <v>273495</v>
      </c>
      <c r="K30" s="18">
        <v>142901</v>
      </c>
      <c r="L30" s="19">
        <v>572.60673531244754</v>
      </c>
      <c r="M30" s="18">
        <v>7549.609169100152</v>
      </c>
      <c r="N30" s="20">
        <v>21292249</v>
      </c>
      <c r="O30" s="18">
        <v>149</v>
      </c>
      <c r="P30" s="20">
        <v>264366.85000000003</v>
      </c>
      <c r="Q30" s="18">
        <v>1.85</v>
      </c>
      <c r="R30">
        <v>1</v>
      </c>
    </row>
    <row r="31" spans="1:18" ht="15" customHeight="1" x14ac:dyDescent="0.25">
      <c r="A31" s="15">
        <v>98</v>
      </c>
      <c r="B31" s="16" t="s">
        <v>187</v>
      </c>
      <c r="C31" s="15">
        <v>2017</v>
      </c>
      <c r="D31" s="17">
        <v>902001977.30407083</v>
      </c>
      <c r="E31" s="18">
        <v>91495467.675226375</v>
      </c>
      <c r="F31" s="18">
        <v>19427305.761942282</v>
      </c>
      <c r="G31" s="17">
        <v>28541837.782920074</v>
      </c>
      <c r="H31" s="18">
        <v>20761534.429381777</v>
      </c>
      <c r="I31" s="18">
        <v>8997352</v>
      </c>
      <c r="J31" s="18">
        <v>542486</v>
      </c>
      <c r="K31" s="18">
        <v>146370</v>
      </c>
      <c r="L31" s="19">
        <v>1001.9545668123485</v>
      </c>
      <c r="M31" s="18">
        <v>10352.89277121395</v>
      </c>
      <c r="N31" s="20">
        <v>15816742.200000001</v>
      </c>
      <c r="O31" s="18">
        <v>108.06</v>
      </c>
      <c r="P31" s="20">
        <v>181498.8</v>
      </c>
      <c r="Q31" s="18">
        <v>1.24</v>
      </c>
      <c r="R31">
        <v>1</v>
      </c>
    </row>
    <row r="32" spans="1:18" ht="15" customHeight="1" x14ac:dyDescent="0.25">
      <c r="A32" s="15">
        <v>100</v>
      </c>
      <c r="B32" s="16" t="s">
        <v>43</v>
      </c>
      <c r="C32" s="15">
        <v>2017</v>
      </c>
      <c r="D32" s="17">
        <v>2603007803.0451741</v>
      </c>
      <c r="E32" s="18">
        <v>86419447.10003756</v>
      </c>
      <c r="F32" s="18">
        <v>37570375.743246347</v>
      </c>
      <c r="G32" s="17">
        <v>52207387.105557628</v>
      </c>
      <c r="H32" s="18">
        <v>43802563.794230603</v>
      </c>
      <c r="I32" s="18">
        <v>13047701</v>
      </c>
      <c r="J32" s="18">
        <v>762096</v>
      </c>
      <c r="K32" s="18">
        <v>449068</v>
      </c>
      <c r="L32" s="19">
        <v>2780.5636281012994</v>
      </c>
      <c r="M32" s="18">
        <v>16387.739353696612</v>
      </c>
      <c r="N32" s="20">
        <v>85367826.799999997</v>
      </c>
      <c r="O32" s="18">
        <v>190.1</v>
      </c>
      <c r="P32" s="20">
        <v>1050370.0519999999</v>
      </c>
      <c r="Q32" s="18">
        <v>2.339</v>
      </c>
      <c r="R32">
        <v>1</v>
      </c>
    </row>
    <row r="33" spans="1:18" ht="15" customHeight="1" x14ac:dyDescent="0.25">
      <c r="A33" s="15">
        <v>105</v>
      </c>
      <c r="B33" s="16" t="s">
        <v>61</v>
      </c>
      <c r="C33" s="15">
        <v>2017</v>
      </c>
      <c r="D33" s="17">
        <v>37037547.370334752</v>
      </c>
      <c r="E33" s="18">
        <v>2419403.4639261761</v>
      </c>
      <c r="F33" s="18">
        <v>883210.01237245195</v>
      </c>
      <c r="G33" s="17">
        <v>1516532.1767219908</v>
      </c>
      <c r="H33" s="18">
        <v>2153524.8878857456</v>
      </c>
      <c r="I33" s="18">
        <v>91714</v>
      </c>
      <c r="J33" s="18">
        <v>7493</v>
      </c>
      <c r="K33" s="18">
        <v>5382</v>
      </c>
      <c r="L33" s="19">
        <v>23.212874738554497</v>
      </c>
      <c r="M33" s="18">
        <v>359.09497192420514</v>
      </c>
      <c r="N33" s="20">
        <v>0</v>
      </c>
      <c r="O33" s="18">
        <v>0</v>
      </c>
      <c r="P33" s="20">
        <v>16092.18</v>
      </c>
      <c r="Q33" s="18">
        <v>2.99</v>
      </c>
      <c r="R33">
        <v>1</v>
      </c>
    </row>
    <row r="34" spans="1:18" ht="15" customHeight="1" x14ac:dyDescent="0.25">
      <c r="A34" s="15">
        <v>108</v>
      </c>
      <c r="B34" s="16" t="s">
        <v>63</v>
      </c>
      <c r="C34" s="15">
        <v>2017</v>
      </c>
      <c r="D34" s="17">
        <v>3401755965.0890465</v>
      </c>
      <c r="E34" s="18">
        <v>199722067.35279688</v>
      </c>
      <c r="F34" s="18">
        <v>90851138.373905405</v>
      </c>
      <c r="G34" s="17">
        <v>23973968.606533371</v>
      </c>
      <c r="H34" s="18">
        <v>49759775.114422001</v>
      </c>
      <c r="I34" s="18">
        <v>20570469</v>
      </c>
      <c r="J34" s="18">
        <v>647137</v>
      </c>
      <c r="K34" s="18">
        <v>918452</v>
      </c>
      <c r="L34" s="19">
        <v>5156.7211954705208</v>
      </c>
      <c r="M34" s="18">
        <v>35947.885407593712</v>
      </c>
      <c r="N34" s="20">
        <v>36453359.879999995</v>
      </c>
      <c r="O34" s="18">
        <v>39.69</v>
      </c>
      <c r="P34" s="20">
        <v>459226</v>
      </c>
      <c r="Q34" s="18">
        <v>0.5</v>
      </c>
      <c r="R34">
        <v>1</v>
      </c>
    </row>
    <row r="35" spans="1:18" ht="15" customHeight="1" x14ac:dyDescent="0.25">
      <c r="A35" s="15">
        <v>114</v>
      </c>
      <c r="B35" s="16" t="s">
        <v>36</v>
      </c>
      <c r="C35" s="15">
        <v>2017</v>
      </c>
      <c r="D35" s="17">
        <v>713810218.78714657</v>
      </c>
      <c r="E35" s="18">
        <v>45602444.996392727</v>
      </c>
      <c r="F35" s="18">
        <v>19899631.224230889</v>
      </c>
      <c r="G35" s="17">
        <v>17012530.665021766</v>
      </c>
      <c r="H35" s="18">
        <v>24873851.44659945</v>
      </c>
      <c r="I35" s="18">
        <v>5623978</v>
      </c>
      <c r="J35" s="18">
        <v>137860</v>
      </c>
      <c r="K35" s="18">
        <v>200137</v>
      </c>
      <c r="L35" s="19">
        <v>863.07725896221928</v>
      </c>
      <c r="M35" s="18">
        <v>2180.8385628294254</v>
      </c>
      <c r="N35" s="20">
        <v>38606427.300000004</v>
      </c>
      <c r="O35" s="18">
        <v>192.9</v>
      </c>
      <c r="P35" s="20">
        <v>369452.902</v>
      </c>
      <c r="Q35" s="18">
        <v>1.8460000000000001</v>
      </c>
      <c r="R35">
        <v>1</v>
      </c>
    </row>
    <row r="36" spans="1:18" ht="15" customHeight="1" x14ac:dyDescent="0.25">
      <c r="A36" s="15">
        <v>115</v>
      </c>
      <c r="B36" s="16" t="s">
        <v>65</v>
      </c>
      <c r="C36" s="15">
        <v>2017</v>
      </c>
      <c r="D36" s="17">
        <v>3595235952.0039358</v>
      </c>
      <c r="E36" s="18">
        <v>175267565.02113798</v>
      </c>
      <c r="F36" s="18">
        <v>170786556.83138162</v>
      </c>
      <c r="G36" s="17">
        <v>227266655.96666303</v>
      </c>
      <c r="H36" s="18">
        <v>82232847.731797516</v>
      </c>
      <c r="I36" s="18">
        <v>15363789</v>
      </c>
      <c r="J36" s="18">
        <v>881760</v>
      </c>
      <c r="K36" s="18">
        <v>893790</v>
      </c>
      <c r="L36" s="19">
        <v>2556.6038266171213</v>
      </c>
      <c r="M36" s="18">
        <v>44030.005934243571</v>
      </c>
      <c r="N36" s="20">
        <v>130314582.00000001</v>
      </c>
      <c r="O36" s="18">
        <v>145.80000000000001</v>
      </c>
      <c r="P36" s="20">
        <v>1617759.9000000001</v>
      </c>
      <c r="Q36" s="18">
        <v>1.81</v>
      </c>
      <c r="R36">
        <v>1</v>
      </c>
    </row>
    <row r="37" spans="1:18" ht="15" customHeight="1" x14ac:dyDescent="0.25">
      <c r="A37" s="15">
        <v>117</v>
      </c>
      <c r="B37" s="16" t="s">
        <v>38</v>
      </c>
      <c r="C37" s="15">
        <v>2017</v>
      </c>
      <c r="D37" s="17">
        <v>8811741759.1625538</v>
      </c>
      <c r="E37" s="18">
        <v>231745589.6969777</v>
      </c>
      <c r="F37" s="18">
        <v>160197256.74713263</v>
      </c>
      <c r="G37" s="17">
        <v>291770233.20136547</v>
      </c>
      <c r="H37" s="18">
        <v>325980034.35774195</v>
      </c>
      <c r="I37" s="18">
        <v>13184751</v>
      </c>
      <c r="J37" s="18">
        <v>849344</v>
      </c>
      <c r="K37" s="18">
        <v>1348833</v>
      </c>
      <c r="L37" s="19">
        <v>6163.4091849002707</v>
      </c>
      <c r="M37" s="18">
        <v>113236.88371761412</v>
      </c>
      <c r="N37" s="20">
        <v>181053853.58999997</v>
      </c>
      <c r="O37" s="18">
        <v>134.22999999999999</v>
      </c>
      <c r="P37" s="20">
        <v>1907249.862</v>
      </c>
      <c r="Q37" s="18">
        <v>1.4139999999999999</v>
      </c>
      <c r="R37">
        <v>1</v>
      </c>
    </row>
    <row r="38" spans="1:18" ht="15" customHeight="1" x14ac:dyDescent="0.25">
      <c r="A38" s="15">
        <v>119</v>
      </c>
      <c r="B38" s="16" t="s">
        <v>67</v>
      </c>
      <c r="C38" s="15">
        <v>2017</v>
      </c>
      <c r="D38" s="17">
        <v>2919852911.2080193</v>
      </c>
      <c r="E38" s="18">
        <v>129778560.7986314</v>
      </c>
      <c r="F38" s="18">
        <v>21526182.430336077</v>
      </c>
      <c r="G38" s="17">
        <v>49920347.757090852</v>
      </c>
      <c r="H38" s="18">
        <v>45019007.750854127</v>
      </c>
      <c r="I38" s="18">
        <v>16693050</v>
      </c>
      <c r="J38" s="18">
        <v>811573</v>
      </c>
      <c r="K38" s="18">
        <v>466691</v>
      </c>
      <c r="L38" s="19">
        <v>3094.2525738380214</v>
      </c>
      <c r="M38" s="18">
        <v>19886.162670558697</v>
      </c>
      <c r="N38" s="20">
        <v>0</v>
      </c>
      <c r="O38" s="18">
        <v>0</v>
      </c>
      <c r="P38" s="20">
        <v>0</v>
      </c>
      <c r="Q38" s="18">
        <v>0</v>
      </c>
      <c r="R38">
        <v>1</v>
      </c>
    </row>
    <row r="39" spans="1:18" ht="15" customHeight="1" x14ac:dyDescent="0.25">
      <c r="A39" s="15">
        <v>120</v>
      </c>
      <c r="B39" s="16" t="s">
        <v>69</v>
      </c>
      <c r="C39" s="15">
        <v>2017</v>
      </c>
      <c r="D39" s="17">
        <v>5796642963.5219679</v>
      </c>
      <c r="E39" s="18">
        <v>166971735.9679127</v>
      </c>
      <c r="F39" s="18">
        <v>168594855.27251616</v>
      </c>
      <c r="G39" s="17">
        <v>126872271.74297291</v>
      </c>
      <c r="H39" s="18">
        <v>68947896.762469277</v>
      </c>
      <c r="I39" s="18">
        <v>34065667</v>
      </c>
      <c r="J39" s="18">
        <v>1374380</v>
      </c>
      <c r="K39" s="18">
        <v>1466398</v>
      </c>
      <c r="L39" s="19">
        <v>6350.7552761331581</v>
      </c>
      <c r="M39" s="18">
        <v>125076.60759208542</v>
      </c>
      <c r="N39" s="20">
        <v>108352148.22</v>
      </c>
      <c r="O39" s="18">
        <v>73.89</v>
      </c>
      <c r="P39" s="20">
        <v>1319758.2</v>
      </c>
      <c r="Q39" s="18">
        <v>0.9</v>
      </c>
      <c r="R39">
        <v>1</v>
      </c>
    </row>
    <row r="40" spans="1:18" ht="15" customHeight="1" x14ac:dyDescent="0.25">
      <c r="A40" s="15">
        <v>126</v>
      </c>
      <c r="B40" s="16" t="s">
        <v>71</v>
      </c>
      <c r="C40" s="15">
        <v>2017</v>
      </c>
      <c r="D40" s="17">
        <v>3624988865.54006</v>
      </c>
      <c r="E40" s="18">
        <v>240936754.17418912</v>
      </c>
      <c r="F40" s="18">
        <v>64768523.401827857</v>
      </c>
      <c r="G40" s="17">
        <v>72379179.647985533</v>
      </c>
      <c r="H40" s="18">
        <v>23072908.949911345</v>
      </c>
      <c r="I40" s="18">
        <v>23411957</v>
      </c>
      <c r="J40" s="18">
        <v>366221</v>
      </c>
      <c r="K40" s="18">
        <v>1046760</v>
      </c>
      <c r="L40" s="19">
        <v>4836.4711279043768</v>
      </c>
      <c r="M40" s="18">
        <v>105713.07290023992</v>
      </c>
      <c r="N40" s="20">
        <v>104333709.48</v>
      </c>
      <c r="O40" s="18">
        <v>99.673000000000002</v>
      </c>
      <c r="P40" s="20">
        <v>1423593.6</v>
      </c>
      <c r="Q40" s="18">
        <v>1.36</v>
      </c>
      <c r="R40">
        <v>1</v>
      </c>
    </row>
    <row r="41" spans="1:18" ht="15" customHeight="1" x14ac:dyDescent="0.25">
      <c r="A41" s="15">
        <v>127</v>
      </c>
      <c r="B41" s="16" t="s">
        <v>73</v>
      </c>
      <c r="C41" s="15">
        <v>2017</v>
      </c>
      <c r="D41" s="17">
        <v>5210993062.5639887</v>
      </c>
      <c r="E41" s="18">
        <v>292767110.17523456</v>
      </c>
      <c r="F41" s="18">
        <v>136848296.24901363</v>
      </c>
      <c r="G41" s="17">
        <v>178022661.33282092</v>
      </c>
      <c r="H41" s="18">
        <v>45259865.071493611</v>
      </c>
      <c r="I41" s="18">
        <v>42709414</v>
      </c>
      <c r="J41" s="18">
        <v>868841</v>
      </c>
      <c r="K41" s="18">
        <v>1472771</v>
      </c>
      <c r="L41" s="19">
        <v>2486.1090987755651</v>
      </c>
      <c r="M41" s="18">
        <v>68192.065062814901</v>
      </c>
      <c r="N41" s="20">
        <v>293081429</v>
      </c>
      <c r="O41" s="18">
        <v>199</v>
      </c>
      <c r="P41" s="20">
        <v>2160555.057</v>
      </c>
      <c r="Q41" s="18">
        <v>1.4670000000000001</v>
      </c>
      <c r="R41">
        <v>1</v>
      </c>
    </row>
    <row r="42" spans="1:18" ht="15" customHeight="1" x14ac:dyDescent="0.25">
      <c r="A42" s="15">
        <v>134</v>
      </c>
      <c r="B42" s="16" t="s">
        <v>75</v>
      </c>
      <c r="C42" s="15">
        <v>2017</v>
      </c>
      <c r="D42" s="17">
        <v>11029321035.961872</v>
      </c>
      <c r="E42" s="18">
        <v>354468103.06981868</v>
      </c>
      <c r="F42" s="18">
        <v>188088216.62962973</v>
      </c>
      <c r="G42" s="17">
        <v>208047474.49735355</v>
      </c>
      <c r="H42" s="18">
        <v>59590839.99468796</v>
      </c>
      <c r="I42" s="18">
        <v>55249822</v>
      </c>
      <c r="J42" s="18">
        <v>3879854</v>
      </c>
      <c r="K42" s="18">
        <v>1867324</v>
      </c>
      <c r="L42" s="19">
        <v>9211.8102958314412</v>
      </c>
      <c r="M42" s="18">
        <v>90391.979757073132</v>
      </c>
      <c r="N42" s="20">
        <v>228186992.80000001</v>
      </c>
      <c r="O42" s="18">
        <v>122.2</v>
      </c>
      <c r="P42" s="20">
        <v>6854946.4040000001</v>
      </c>
      <c r="Q42" s="18">
        <v>3.6709999999999998</v>
      </c>
      <c r="R42">
        <v>1</v>
      </c>
    </row>
    <row r="43" spans="1:18" ht="15" customHeight="1" x14ac:dyDescent="0.25">
      <c r="A43" s="15">
        <v>137</v>
      </c>
      <c r="B43" s="16" t="s">
        <v>77</v>
      </c>
      <c r="C43" s="15">
        <v>2017</v>
      </c>
      <c r="D43" s="17">
        <v>708982856.16970396</v>
      </c>
      <c r="E43" s="18">
        <v>52458081.000193149</v>
      </c>
      <c r="F43" s="18">
        <v>17780283.553481426</v>
      </c>
      <c r="G43" s="17">
        <v>16046852.959514784</v>
      </c>
      <c r="H43" s="18">
        <v>13931140.399380481</v>
      </c>
      <c r="I43" s="18">
        <v>4633922</v>
      </c>
      <c r="J43" s="18">
        <v>71409</v>
      </c>
      <c r="K43" s="18">
        <v>165130</v>
      </c>
      <c r="L43" s="19">
        <v>926</v>
      </c>
      <c r="M43" s="18">
        <v>18343.716209836239</v>
      </c>
      <c r="N43" s="20">
        <v>19635773.43</v>
      </c>
      <c r="O43" s="18">
        <v>118.911</v>
      </c>
      <c r="P43" s="20">
        <v>216320.30000000002</v>
      </c>
      <c r="Q43" s="18">
        <v>1.31</v>
      </c>
      <c r="R43">
        <v>1</v>
      </c>
    </row>
    <row r="44" spans="1:18" ht="15" customHeight="1" x14ac:dyDescent="0.25">
      <c r="A44" s="15">
        <v>142</v>
      </c>
      <c r="B44" s="16" t="s">
        <v>11</v>
      </c>
      <c r="C44" s="15">
        <v>2017</v>
      </c>
      <c r="D44" s="17">
        <v>2063900263.7790549</v>
      </c>
      <c r="E44" s="18">
        <v>108679916.37946802</v>
      </c>
      <c r="F44" s="18">
        <v>28902154.225394554</v>
      </c>
      <c r="G44" s="17">
        <v>30066907.111835461</v>
      </c>
      <c r="H44" s="18">
        <v>6934745.3440965218</v>
      </c>
      <c r="I44" s="18">
        <v>10173160</v>
      </c>
      <c r="J44" s="18">
        <v>253221</v>
      </c>
      <c r="K44" s="18">
        <v>407176</v>
      </c>
      <c r="L44" s="19">
        <v>2621.3867115820826</v>
      </c>
      <c r="M44" s="18">
        <v>29733.766517011474</v>
      </c>
      <c r="N44" s="20">
        <v>53729723.431999996</v>
      </c>
      <c r="O44" s="18">
        <v>131.95699999999999</v>
      </c>
      <c r="P44" s="20">
        <v>399032.48</v>
      </c>
      <c r="Q44" s="18">
        <v>0.98</v>
      </c>
      <c r="R44">
        <v>1</v>
      </c>
    </row>
    <row r="45" spans="1:18" ht="15" customHeight="1" x14ac:dyDescent="0.25">
      <c r="A45" s="15">
        <v>143</v>
      </c>
      <c r="B45" s="16" t="s">
        <v>79</v>
      </c>
      <c r="C45" s="15">
        <v>2017</v>
      </c>
      <c r="D45" s="17">
        <v>7224707188.0841341</v>
      </c>
      <c r="E45" s="18">
        <v>231705240.49632961</v>
      </c>
      <c r="F45" s="18">
        <v>110490449.80264302</v>
      </c>
      <c r="G45" s="17">
        <v>150109395.65896425</v>
      </c>
      <c r="H45" s="18">
        <v>143251150.8996762</v>
      </c>
      <c r="I45" s="18">
        <v>24855893</v>
      </c>
      <c r="J45" s="18">
        <v>897348</v>
      </c>
      <c r="K45" s="18">
        <v>862921</v>
      </c>
      <c r="L45" s="19">
        <v>5333</v>
      </c>
      <c r="M45" s="18">
        <v>16515.67868302175</v>
      </c>
      <c r="N45" s="20">
        <v>49643845.130000003</v>
      </c>
      <c r="O45" s="18">
        <v>57.53</v>
      </c>
      <c r="P45" s="20">
        <v>477195.31300000002</v>
      </c>
      <c r="Q45" s="18">
        <v>0.55300000000000005</v>
      </c>
      <c r="R45">
        <v>1</v>
      </c>
    </row>
    <row r="46" spans="1:18" ht="15" customHeight="1" x14ac:dyDescent="0.25">
      <c r="A46" s="15">
        <v>144</v>
      </c>
      <c r="B46" s="16" t="s">
        <v>28</v>
      </c>
      <c r="C46" s="15">
        <v>2017</v>
      </c>
      <c r="D46" s="17">
        <v>3696586674.1181068</v>
      </c>
      <c r="E46" s="18">
        <v>233252213.29584506</v>
      </c>
      <c r="F46" s="18">
        <v>45553642.917270906</v>
      </c>
      <c r="G46" s="17">
        <v>93344112.851567417</v>
      </c>
      <c r="H46" s="18">
        <v>36467425.89512413</v>
      </c>
      <c r="I46" s="18">
        <v>27496412</v>
      </c>
      <c r="J46" s="18">
        <v>1355702</v>
      </c>
      <c r="K46" s="18">
        <v>819569</v>
      </c>
      <c r="L46" s="19">
        <v>4760.7186558417734</v>
      </c>
      <c r="M46" s="18">
        <v>39664.169844262738</v>
      </c>
      <c r="N46" s="20">
        <v>113346392.7</v>
      </c>
      <c r="O46" s="18">
        <v>138.30000000000001</v>
      </c>
      <c r="P46" s="20">
        <v>1090026.77</v>
      </c>
      <c r="Q46" s="18">
        <v>1.33</v>
      </c>
      <c r="R46">
        <v>1</v>
      </c>
    </row>
    <row r="47" spans="1:18" ht="15" customHeight="1" x14ac:dyDescent="0.25">
      <c r="A47" s="15">
        <v>145</v>
      </c>
      <c r="B47" s="16" t="s">
        <v>81</v>
      </c>
      <c r="C47" s="15">
        <v>2017</v>
      </c>
      <c r="D47" s="17">
        <v>4787293045.9869604</v>
      </c>
      <c r="E47" s="18">
        <v>311976602.0926255</v>
      </c>
      <c r="F47" s="18">
        <v>153016594.04477671</v>
      </c>
      <c r="G47" s="17">
        <v>99555839.585218742</v>
      </c>
      <c r="H47" s="18">
        <v>98009481.624964699</v>
      </c>
      <c r="I47" s="18">
        <v>28628812</v>
      </c>
      <c r="J47" s="18">
        <v>2500475</v>
      </c>
      <c r="K47" s="18">
        <v>1459191</v>
      </c>
      <c r="L47" s="19">
        <v>5277.0136952647235</v>
      </c>
      <c r="M47" s="18">
        <v>119102.66342672311</v>
      </c>
      <c r="N47" s="20">
        <v>123257863.77</v>
      </c>
      <c r="O47" s="18">
        <v>84.47</v>
      </c>
      <c r="P47" s="20">
        <v>1473782.91</v>
      </c>
      <c r="Q47" s="18">
        <v>1.01</v>
      </c>
      <c r="R47">
        <v>1</v>
      </c>
    </row>
    <row r="48" spans="1:18" ht="15" customHeight="1" x14ac:dyDescent="0.25">
      <c r="A48" s="15">
        <v>148</v>
      </c>
      <c r="B48" s="16" t="s">
        <v>35</v>
      </c>
      <c r="C48" s="15">
        <v>2017</v>
      </c>
      <c r="D48" s="17">
        <v>2549180976.9865947</v>
      </c>
      <c r="E48" s="18">
        <v>139226951.83486947</v>
      </c>
      <c r="F48" s="18">
        <v>61721619.287187949</v>
      </c>
      <c r="G48" s="17">
        <v>91217540.210509062</v>
      </c>
      <c r="H48" s="18">
        <v>23810913.121725809</v>
      </c>
      <c r="I48" s="18">
        <v>18026293</v>
      </c>
      <c r="J48" s="18">
        <v>815726</v>
      </c>
      <c r="K48" s="18">
        <v>550023</v>
      </c>
      <c r="L48" s="19">
        <v>3804.2474932875357</v>
      </c>
      <c r="M48" s="18">
        <v>29235.118941601471</v>
      </c>
      <c r="N48" s="20">
        <v>56377357.5</v>
      </c>
      <c r="O48" s="18">
        <v>102.5</v>
      </c>
      <c r="P48" s="20">
        <v>734280.70499999996</v>
      </c>
      <c r="Q48" s="18">
        <v>1.335</v>
      </c>
      <c r="R48">
        <v>1</v>
      </c>
    </row>
    <row r="49" spans="1:18" ht="15" customHeight="1" x14ac:dyDescent="0.25">
      <c r="A49" s="15">
        <v>149</v>
      </c>
      <c r="B49" s="16" t="s">
        <v>83</v>
      </c>
      <c r="C49" s="15">
        <v>2017</v>
      </c>
      <c r="D49" s="17">
        <v>8660730379.4063816</v>
      </c>
      <c r="E49" s="18">
        <v>352189155.35349429</v>
      </c>
      <c r="F49" s="18">
        <v>381856612.93324238</v>
      </c>
      <c r="G49" s="17">
        <v>160852439.12942487</v>
      </c>
      <c r="H49" s="18">
        <v>171785197.29801869</v>
      </c>
      <c r="I49" s="18">
        <v>40748709</v>
      </c>
      <c r="J49" s="18">
        <v>924195</v>
      </c>
      <c r="K49" s="18">
        <v>2243761</v>
      </c>
      <c r="L49" s="19">
        <v>9501.6894986349198</v>
      </c>
      <c r="M49" s="18">
        <v>150632.18620943007</v>
      </c>
      <c r="N49" s="20">
        <v>100094178.20999999</v>
      </c>
      <c r="O49" s="18">
        <v>44.61</v>
      </c>
      <c r="P49" s="20">
        <v>1682820.75</v>
      </c>
      <c r="Q49" s="18">
        <v>0.75</v>
      </c>
      <c r="R49">
        <v>1</v>
      </c>
    </row>
    <row r="50" spans="1:18" ht="15" customHeight="1" x14ac:dyDescent="0.25">
      <c r="A50" s="15">
        <v>150</v>
      </c>
      <c r="B50" s="16" t="s">
        <v>31</v>
      </c>
      <c r="C50" s="15">
        <v>2017</v>
      </c>
      <c r="D50" s="17">
        <v>4145698780.8591876</v>
      </c>
      <c r="E50" s="18">
        <v>207478110.93694049</v>
      </c>
      <c r="F50" s="18">
        <v>180961591.70978332</v>
      </c>
      <c r="G50" s="17">
        <v>84822907.597572744</v>
      </c>
      <c r="H50" s="18">
        <v>66605038.040775932</v>
      </c>
      <c r="I50" s="18">
        <v>21316397</v>
      </c>
      <c r="J50" s="18">
        <v>1595656</v>
      </c>
      <c r="K50" s="18">
        <v>1135044</v>
      </c>
      <c r="L50" s="19">
        <v>3633.5021227971915</v>
      </c>
      <c r="M50" s="18">
        <v>34117.510000000009</v>
      </c>
      <c r="N50" s="20">
        <v>198632700</v>
      </c>
      <c r="O50" s="18">
        <v>175</v>
      </c>
      <c r="P50" s="20">
        <v>2043079.2</v>
      </c>
      <c r="Q50" s="18">
        <v>1.8</v>
      </c>
      <c r="R50">
        <v>1</v>
      </c>
    </row>
    <row r="51" spans="1:18" ht="15" customHeight="1" x14ac:dyDescent="0.25">
      <c r="A51" s="15">
        <v>155</v>
      </c>
      <c r="B51" s="16" t="s">
        <v>62</v>
      </c>
      <c r="C51" s="15">
        <v>2017</v>
      </c>
      <c r="D51" s="17">
        <v>5995760843.152832</v>
      </c>
      <c r="E51" s="18">
        <v>341265033.75182569</v>
      </c>
      <c r="F51" s="18">
        <v>239739460.80786851</v>
      </c>
      <c r="G51" s="17">
        <v>137653231.03637922</v>
      </c>
      <c r="H51" s="18">
        <v>325415563.49239713</v>
      </c>
      <c r="I51" s="18">
        <v>15623083</v>
      </c>
      <c r="J51" s="18">
        <v>1227213</v>
      </c>
      <c r="K51" s="18">
        <v>1434024</v>
      </c>
      <c r="L51" s="19">
        <v>2510.3655452940739</v>
      </c>
      <c r="M51" s="18">
        <v>21937.535345332955</v>
      </c>
      <c r="N51" s="20">
        <v>92508888.24000001</v>
      </c>
      <c r="O51" s="18">
        <v>64.510000000000005</v>
      </c>
      <c r="P51" s="20">
        <v>838904.03999999992</v>
      </c>
      <c r="Q51" s="18">
        <v>0.58499999999999996</v>
      </c>
      <c r="R51">
        <v>1</v>
      </c>
    </row>
    <row r="52" spans="1:18" ht="15" customHeight="1" x14ac:dyDescent="0.25">
      <c r="A52" s="15">
        <v>157</v>
      </c>
      <c r="B52" s="16" t="s">
        <v>56</v>
      </c>
      <c r="C52" s="15">
        <v>2017</v>
      </c>
      <c r="D52" s="17">
        <v>1977155377.4322464</v>
      </c>
      <c r="E52" s="18">
        <v>84429189.514717579</v>
      </c>
      <c r="F52" s="18">
        <v>24926899.920723498</v>
      </c>
      <c r="G52" s="17">
        <v>26903990.290188927</v>
      </c>
      <c r="H52" s="18">
        <v>24721510.311461546</v>
      </c>
      <c r="I52" s="18">
        <v>8637624</v>
      </c>
      <c r="J52" s="18">
        <v>575707</v>
      </c>
      <c r="K52" s="18">
        <v>342120</v>
      </c>
      <c r="L52" s="19">
        <v>1756.2197115234862</v>
      </c>
      <c r="M52" s="18">
        <v>24815.12423740064</v>
      </c>
      <c r="N52" s="20">
        <v>74910595.200000003</v>
      </c>
      <c r="O52" s="18">
        <v>218.96</v>
      </c>
      <c r="P52" s="20">
        <v>670555.19999999995</v>
      </c>
      <c r="Q52" s="18">
        <v>1.96</v>
      </c>
      <c r="R52">
        <v>1</v>
      </c>
    </row>
    <row r="53" spans="1:18" ht="15" customHeight="1" x14ac:dyDescent="0.25">
      <c r="A53" s="15">
        <v>159</v>
      </c>
      <c r="B53" s="16" t="s">
        <v>13</v>
      </c>
      <c r="C53" s="15">
        <v>2017</v>
      </c>
      <c r="D53" s="17">
        <v>3877911557.9627633</v>
      </c>
      <c r="E53" s="18">
        <v>178343329.06679964</v>
      </c>
      <c r="F53" s="18">
        <v>66259578.627732612</v>
      </c>
      <c r="G53" s="17">
        <v>54807156.751513347</v>
      </c>
      <c r="H53" s="18">
        <v>60351644.384830296</v>
      </c>
      <c r="I53" s="18">
        <v>21963071</v>
      </c>
      <c r="J53" s="18">
        <v>1037021</v>
      </c>
      <c r="K53" s="18">
        <v>715595</v>
      </c>
      <c r="L53" s="19">
        <v>4522.1159315375353</v>
      </c>
      <c r="M53" s="18">
        <v>39827.663016820959</v>
      </c>
      <c r="N53" s="20">
        <v>58549982.899999999</v>
      </c>
      <c r="O53" s="18">
        <v>81.819999999999993</v>
      </c>
      <c r="P53" s="20">
        <v>1323850.75</v>
      </c>
      <c r="Q53" s="18">
        <v>1.85</v>
      </c>
      <c r="R53">
        <v>1</v>
      </c>
    </row>
    <row r="54" spans="1:18" ht="15" customHeight="1" x14ac:dyDescent="0.25">
      <c r="A54" s="15">
        <v>161</v>
      </c>
      <c r="B54" s="16" t="s">
        <v>85</v>
      </c>
      <c r="C54" s="15">
        <v>2017</v>
      </c>
      <c r="D54" s="17">
        <v>23694722027.802982</v>
      </c>
      <c r="E54" s="18">
        <v>1306379956.9491115</v>
      </c>
      <c r="F54" s="18">
        <v>729991086.44196987</v>
      </c>
      <c r="G54" s="17">
        <v>508256828.57385314</v>
      </c>
      <c r="H54" s="18">
        <v>737332118.88928473</v>
      </c>
      <c r="I54" s="18">
        <v>84311171</v>
      </c>
      <c r="J54" s="18">
        <v>6023102</v>
      </c>
      <c r="K54" s="18">
        <v>5071781</v>
      </c>
      <c r="L54" s="19">
        <v>21444.81315236423</v>
      </c>
      <c r="M54" s="18">
        <v>114808.89273066571</v>
      </c>
      <c r="N54" s="20">
        <v>465204040.44400001</v>
      </c>
      <c r="O54" s="18">
        <v>91.724000000000004</v>
      </c>
      <c r="P54" s="20">
        <v>6045562.9519999996</v>
      </c>
      <c r="Q54" s="18">
        <v>1.1919999999999999</v>
      </c>
      <c r="R54">
        <v>1</v>
      </c>
    </row>
    <row r="55" spans="1:18" ht="15" customHeight="1" x14ac:dyDescent="0.25">
      <c r="A55" s="15">
        <v>164</v>
      </c>
      <c r="B55" s="16" t="s">
        <v>41</v>
      </c>
      <c r="C55" s="15">
        <v>2017</v>
      </c>
      <c r="D55" s="17">
        <v>2541807455.1140656</v>
      </c>
      <c r="E55" s="18">
        <v>119672364.53656003</v>
      </c>
      <c r="F55" s="18">
        <v>41025855.516201399</v>
      </c>
      <c r="G55" s="17">
        <v>83914032.758905485</v>
      </c>
      <c r="H55" s="18">
        <v>22491896.123729624</v>
      </c>
      <c r="I55" s="18">
        <v>17147210</v>
      </c>
      <c r="J55" s="18">
        <v>660902</v>
      </c>
      <c r="K55" s="18">
        <v>534632</v>
      </c>
      <c r="L55" s="19">
        <v>3160.5532800681176</v>
      </c>
      <c r="M55" s="18">
        <v>44632.566128390725</v>
      </c>
      <c r="N55" s="20">
        <v>70036792</v>
      </c>
      <c r="O55" s="18">
        <v>131</v>
      </c>
      <c r="P55" s="20">
        <v>802482.63199999998</v>
      </c>
      <c r="Q55" s="18">
        <v>1.5009999999999999</v>
      </c>
      <c r="R55">
        <v>1</v>
      </c>
    </row>
    <row r="56" spans="1:18" ht="15" customHeight="1" x14ac:dyDescent="0.25">
      <c r="A56" s="15">
        <v>166</v>
      </c>
      <c r="B56" s="16" t="s">
        <v>87</v>
      </c>
      <c r="C56" s="15">
        <v>2017</v>
      </c>
      <c r="D56" s="17">
        <v>2669248684.6011724</v>
      </c>
      <c r="E56" s="18">
        <v>91412783.727491841</v>
      </c>
      <c r="F56" s="18">
        <v>40704458.608817868</v>
      </c>
      <c r="G56" s="17">
        <v>47526712.769976951</v>
      </c>
      <c r="H56" s="18">
        <v>25801636.090949815</v>
      </c>
      <c r="I56" s="18">
        <v>19305301</v>
      </c>
      <c r="J56" s="18">
        <v>590905</v>
      </c>
      <c r="K56" s="18">
        <v>389818</v>
      </c>
      <c r="L56" s="19">
        <v>3140.7322537995196</v>
      </c>
      <c r="M56" s="18">
        <v>32542.984004098824</v>
      </c>
      <c r="N56" s="20">
        <v>35188870.859999999</v>
      </c>
      <c r="O56" s="18">
        <v>90.27</v>
      </c>
      <c r="P56" s="20">
        <v>366428.92</v>
      </c>
      <c r="Q56" s="18">
        <v>0.94</v>
      </c>
      <c r="R56">
        <v>1</v>
      </c>
    </row>
    <row r="57" spans="1:18" ht="15" customHeight="1" x14ac:dyDescent="0.25">
      <c r="A57" s="15">
        <v>167</v>
      </c>
      <c r="B57" s="16" t="s">
        <v>89</v>
      </c>
      <c r="C57" s="15">
        <v>2017</v>
      </c>
      <c r="D57" s="17">
        <v>51373416.281421848</v>
      </c>
      <c r="E57" s="18">
        <v>5445451.8289773026</v>
      </c>
      <c r="F57" s="18">
        <v>2029145.8632272221</v>
      </c>
      <c r="G57" s="17">
        <v>1032379.2994413398</v>
      </c>
      <c r="H57" s="18">
        <v>3097922.935175654</v>
      </c>
      <c r="I57" s="18">
        <v>847824</v>
      </c>
      <c r="J57" s="18">
        <v>9938</v>
      </c>
      <c r="K57" s="18">
        <v>14782</v>
      </c>
      <c r="L57" s="19">
        <v>133</v>
      </c>
      <c r="M57" s="18">
        <v>419.78532923583305</v>
      </c>
      <c r="N57" s="20">
        <v>338064.34</v>
      </c>
      <c r="O57" s="18">
        <v>22.87</v>
      </c>
      <c r="P57" s="20">
        <v>8130.1</v>
      </c>
      <c r="Q57" s="18">
        <v>0.55000000000000004</v>
      </c>
      <c r="R57">
        <v>1</v>
      </c>
    </row>
    <row r="58" spans="1:18" ht="15" customHeight="1" x14ac:dyDescent="0.25">
      <c r="A58" s="15">
        <v>170</v>
      </c>
      <c r="B58" s="16" t="s">
        <v>5</v>
      </c>
      <c r="C58" s="15">
        <v>2017</v>
      </c>
      <c r="D58" s="17">
        <v>2390432544.3676124</v>
      </c>
      <c r="E58" s="18">
        <v>112725456.67768304</v>
      </c>
      <c r="F58" s="18">
        <v>84481903.334368199</v>
      </c>
      <c r="G58" s="17">
        <v>40623260.307026081</v>
      </c>
      <c r="H58" s="18">
        <v>54351644.241360821</v>
      </c>
      <c r="I58" s="18">
        <v>19186517</v>
      </c>
      <c r="J58" s="18">
        <v>1108904</v>
      </c>
      <c r="K58" s="18">
        <v>744691</v>
      </c>
      <c r="L58" s="19">
        <v>3861.6312131464297</v>
      </c>
      <c r="M58" s="18">
        <v>19588.628984720526</v>
      </c>
      <c r="N58" s="20">
        <v>64497687.509999998</v>
      </c>
      <c r="O58" s="18">
        <v>86.61</v>
      </c>
      <c r="P58" s="20">
        <v>990439.03</v>
      </c>
      <c r="Q58" s="18">
        <v>1.33</v>
      </c>
      <c r="R58">
        <v>1</v>
      </c>
    </row>
    <row r="59" spans="1:18" ht="15" customHeight="1" x14ac:dyDescent="0.25">
      <c r="A59" s="15">
        <v>175</v>
      </c>
      <c r="B59" s="16" t="s">
        <v>14</v>
      </c>
      <c r="C59" s="15">
        <v>2017</v>
      </c>
      <c r="D59" s="17">
        <v>1338287345.726584</v>
      </c>
      <c r="E59" s="18">
        <v>77102532.216662377</v>
      </c>
      <c r="F59" s="18">
        <v>23006906.554128092</v>
      </c>
      <c r="G59" s="17">
        <v>18361029.769149411</v>
      </c>
      <c r="H59" s="18">
        <v>5989341.7643940579</v>
      </c>
      <c r="I59" s="18">
        <v>10380348</v>
      </c>
      <c r="J59" s="18">
        <v>158188</v>
      </c>
      <c r="K59" s="18">
        <v>310305</v>
      </c>
      <c r="L59" s="19">
        <v>1615.2782757050716</v>
      </c>
      <c r="M59" s="18">
        <v>28528.457252146683</v>
      </c>
      <c r="N59" s="20">
        <v>18476800.919999998</v>
      </c>
      <c r="O59" s="18">
        <v>59.543999999999997</v>
      </c>
      <c r="P59" s="20">
        <v>266241.69</v>
      </c>
      <c r="Q59" s="18">
        <v>0.85799999999999998</v>
      </c>
      <c r="R59">
        <v>1</v>
      </c>
    </row>
    <row r="60" spans="1:18" ht="15" customHeight="1" x14ac:dyDescent="0.25">
      <c r="A60" s="15">
        <v>177</v>
      </c>
      <c r="B60" s="16" t="s">
        <v>40</v>
      </c>
      <c r="C60" s="15">
        <v>2017</v>
      </c>
      <c r="D60" s="17">
        <v>7431731483.0491714</v>
      </c>
      <c r="E60" s="18">
        <v>166519669.93789011</v>
      </c>
      <c r="F60" s="18">
        <v>146149347.3804051</v>
      </c>
      <c r="G60" s="17">
        <v>137160862.42990857</v>
      </c>
      <c r="H60" s="18">
        <v>98957830.406888366</v>
      </c>
      <c r="I60" s="18">
        <v>31597238</v>
      </c>
      <c r="J60" s="18">
        <v>1510049</v>
      </c>
      <c r="K60" s="18">
        <v>1215799</v>
      </c>
      <c r="L60" s="19">
        <v>5593.3465693178177</v>
      </c>
      <c r="M60" s="18">
        <v>47884.175667896357</v>
      </c>
      <c r="N60" s="20">
        <v>103342915</v>
      </c>
      <c r="O60" s="18">
        <v>85</v>
      </c>
      <c r="P60" s="20">
        <v>1264430.96</v>
      </c>
      <c r="Q60" s="18">
        <v>1.04</v>
      </c>
      <c r="R60">
        <v>1</v>
      </c>
    </row>
    <row r="61" spans="1:18" ht="15" customHeight="1" x14ac:dyDescent="0.25">
      <c r="A61" s="15">
        <v>178</v>
      </c>
      <c r="B61" s="16" t="s">
        <v>46</v>
      </c>
      <c r="C61" s="15">
        <v>2017</v>
      </c>
      <c r="D61" s="17">
        <v>558711680.58669662</v>
      </c>
      <c r="E61" s="18">
        <v>29000933.909515079</v>
      </c>
      <c r="F61" s="18">
        <v>8366599.0179035533</v>
      </c>
      <c r="G61" s="17">
        <v>17475735.991611574</v>
      </c>
      <c r="H61" s="18">
        <v>6111234.586278419</v>
      </c>
      <c r="I61" s="18">
        <v>3957490</v>
      </c>
      <c r="J61" s="18">
        <v>326350</v>
      </c>
      <c r="K61" s="18">
        <v>141274</v>
      </c>
      <c r="L61" s="19">
        <v>658.82941434232657</v>
      </c>
      <c r="M61" s="18">
        <v>7734.5255619764048</v>
      </c>
      <c r="N61" s="20">
        <v>13858979.399999999</v>
      </c>
      <c r="O61" s="18">
        <v>98.1</v>
      </c>
      <c r="P61" s="20">
        <v>155401.40000000002</v>
      </c>
      <c r="Q61" s="18">
        <v>1.1000000000000001</v>
      </c>
      <c r="R61">
        <v>1</v>
      </c>
    </row>
    <row r="62" spans="1:18" ht="15" customHeight="1" x14ac:dyDescent="0.25">
      <c r="A62" s="15">
        <v>179</v>
      </c>
      <c r="B62" s="16" t="s">
        <v>48</v>
      </c>
      <c r="C62" s="15">
        <v>2017</v>
      </c>
      <c r="D62" s="17">
        <v>1617352072.1359577</v>
      </c>
      <c r="E62" s="18">
        <v>108006672.47244444</v>
      </c>
      <c r="F62" s="18">
        <v>77689415.567577988</v>
      </c>
      <c r="G62" s="17">
        <v>111332676.00108163</v>
      </c>
      <c r="H62" s="18">
        <v>14388840.927429432</v>
      </c>
      <c r="I62" s="18">
        <v>5093904</v>
      </c>
      <c r="J62" s="18">
        <v>241219</v>
      </c>
      <c r="K62" s="18">
        <v>333518</v>
      </c>
      <c r="L62" s="19">
        <v>1193</v>
      </c>
      <c r="M62" s="18">
        <v>8989.8186192633184</v>
      </c>
      <c r="N62" s="20">
        <v>11006094</v>
      </c>
      <c r="O62" s="18">
        <v>33</v>
      </c>
      <c r="P62" s="20">
        <v>200110.8</v>
      </c>
      <c r="Q62" s="18">
        <v>0.6</v>
      </c>
      <c r="R62">
        <v>1</v>
      </c>
    </row>
    <row r="63" spans="1:18" ht="15" customHeight="1" x14ac:dyDescent="0.25">
      <c r="A63" s="15">
        <v>181</v>
      </c>
      <c r="B63" s="16" t="s">
        <v>78</v>
      </c>
      <c r="C63" s="15">
        <v>2017</v>
      </c>
      <c r="D63" s="17">
        <v>243616043.42206436</v>
      </c>
      <c r="E63" s="18">
        <v>7743988.3192233751</v>
      </c>
      <c r="F63" s="18">
        <v>8493804.0716185421</v>
      </c>
      <c r="G63" s="17">
        <v>13581002.7034705</v>
      </c>
      <c r="H63" s="18">
        <v>7690582.2147374973</v>
      </c>
      <c r="I63" s="18">
        <v>731927</v>
      </c>
      <c r="J63" s="18">
        <v>42846</v>
      </c>
      <c r="K63" s="18">
        <v>52166</v>
      </c>
      <c r="L63" s="19">
        <v>131.7519348866384</v>
      </c>
      <c r="M63" s="18">
        <v>4477.2449599878146</v>
      </c>
      <c r="N63" s="20">
        <v>9186432.5999999996</v>
      </c>
      <c r="O63" s="18">
        <v>176.1</v>
      </c>
      <c r="P63" s="20">
        <v>114765.20000000001</v>
      </c>
      <c r="Q63" s="18">
        <v>2.2000000000000002</v>
      </c>
      <c r="R63">
        <v>1</v>
      </c>
    </row>
    <row r="64" spans="1:18" ht="15" customHeight="1" x14ac:dyDescent="0.25">
      <c r="A64" s="15">
        <v>188</v>
      </c>
      <c r="B64" s="16" t="s">
        <v>7</v>
      </c>
      <c r="C64" s="15">
        <v>2017</v>
      </c>
      <c r="D64" s="17">
        <v>2739778711.2171397</v>
      </c>
      <c r="E64" s="18">
        <v>119582886.87527955</v>
      </c>
      <c r="F64" s="18">
        <v>78251376.466444671</v>
      </c>
      <c r="G64" s="17">
        <v>66130632.299520016</v>
      </c>
      <c r="H64" s="18">
        <v>42424033.956674173</v>
      </c>
      <c r="I64" s="18">
        <v>19585829</v>
      </c>
      <c r="J64" s="18">
        <v>343487</v>
      </c>
      <c r="K64" s="18">
        <v>724594</v>
      </c>
      <c r="L64" s="19">
        <v>3735.6103851691305</v>
      </c>
      <c r="M64" s="18">
        <v>32976.899622201643</v>
      </c>
      <c r="N64" s="20">
        <v>116691516.13600001</v>
      </c>
      <c r="O64" s="18">
        <v>161.04400000000001</v>
      </c>
      <c r="P64" s="20">
        <v>1088340.1880000001</v>
      </c>
      <c r="Q64" s="18">
        <v>1.502</v>
      </c>
      <c r="R64">
        <v>1</v>
      </c>
    </row>
    <row r="65" spans="1:18" ht="15" customHeight="1" x14ac:dyDescent="0.25">
      <c r="A65" s="15">
        <v>192</v>
      </c>
      <c r="B65" s="16" t="s">
        <v>23</v>
      </c>
      <c r="C65" s="15">
        <v>2017</v>
      </c>
      <c r="D65" s="17">
        <v>185420632.76721779</v>
      </c>
      <c r="E65" s="18">
        <v>5971027.5004481031</v>
      </c>
      <c r="F65" s="18">
        <v>3557135.0892421477</v>
      </c>
      <c r="G65" s="17">
        <v>9229378.7177904099</v>
      </c>
      <c r="H65" s="18">
        <v>1469563.6947969815</v>
      </c>
      <c r="I65" s="18">
        <v>3916764</v>
      </c>
      <c r="J65" s="18">
        <v>115763</v>
      </c>
      <c r="K65" s="18">
        <v>41427</v>
      </c>
      <c r="L65" s="19">
        <v>453.46565098685869</v>
      </c>
      <c r="M65" s="18">
        <v>2539.9973187273799</v>
      </c>
      <c r="N65" s="20">
        <v>28621914.300000001</v>
      </c>
      <c r="O65" s="18">
        <v>690.9</v>
      </c>
      <c r="P65" s="20">
        <v>109450.13399999999</v>
      </c>
      <c r="Q65" s="18">
        <v>2.6419999999999999</v>
      </c>
      <c r="R65">
        <v>1</v>
      </c>
    </row>
    <row r="66" spans="1:18" ht="15" customHeight="1" x14ac:dyDescent="0.25">
      <c r="A66" s="15">
        <v>193</v>
      </c>
      <c r="B66" s="16" t="s">
        <v>33</v>
      </c>
      <c r="C66" s="15">
        <v>2017</v>
      </c>
      <c r="D66" s="17">
        <v>4929847149.2366571</v>
      </c>
      <c r="E66" s="18">
        <v>277977619.00441015</v>
      </c>
      <c r="F66" s="18">
        <v>104350866.81220138</v>
      </c>
      <c r="G66" s="17">
        <v>77308238.140798882</v>
      </c>
      <c r="H66" s="18">
        <v>21587625.413968157</v>
      </c>
      <c r="I66" s="18">
        <v>24902091</v>
      </c>
      <c r="J66" s="18">
        <v>896030</v>
      </c>
      <c r="K66" s="18">
        <v>1122784</v>
      </c>
      <c r="L66" s="19">
        <v>3824.48938394676</v>
      </c>
      <c r="M66" s="18">
        <v>113409.51355885928</v>
      </c>
      <c r="N66" s="20">
        <v>63998688</v>
      </c>
      <c r="O66" s="18">
        <v>57</v>
      </c>
      <c r="P66" s="20">
        <v>839842.43200000003</v>
      </c>
      <c r="Q66" s="18">
        <v>0.748</v>
      </c>
      <c r="R66">
        <v>1</v>
      </c>
    </row>
    <row r="67" spans="1:18" ht="15" customHeight="1" x14ac:dyDescent="0.25">
      <c r="A67" s="15">
        <v>194</v>
      </c>
      <c r="B67" s="16" t="s">
        <v>68</v>
      </c>
      <c r="C67" s="15">
        <v>2017</v>
      </c>
      <c r="D67" s="17">
        <v>2710102281.3273978</v>
      </c>
      <c r="E67" s="18">
        <v>144080297.8484025</v>
      </c>
      <c r="F67" s="18">
        <v>31278579.528039083</v>
      </c>
      <c r="G67" s="17">
        <v>34667156.712682039</v>
      </c>
      <c r="H67" s="18">
        <v>19096416.759080894</v>
      </c>
      <c r="I67" s="18">
        <v>10791245</v>
      </c>
      <c r="J67" s="18">
        <v>355024</v>
      </c>
      <c r="K67" s="18">
        <v>469709</v>
      </c>
      <c r="L67" s="19">
        <v>1900.7866980072235</v>
      </c>
      <c r="M67" s="18">
        <v>31798.495139031096</v>
      </c>
      <c r="N67" s="20">
        <v>49695212.199999996</v>
      </c>
      <c r="O67" s="18">
        <v>105.8</v>
      </c>
      <c r="P67" s="20">
        <v>385161.38</v>
      </c>
      <c r="Q67" s="18">
        <v>0.82</v>
      </c>
      <c r="R67">
        <v>1</v>
      </c>
    </row>
    <row r="68" spans="1:18" ht="15" customHeight="1" x14ac:dyDescent="0.25">
      <c r="A68" s="15">
        <v>195</v>
      </c>
      <c r="B68" s="16" t="s">
        <v>54</v>
      </c>
      <c r="C68" s="15">
        <v>2017</v>
      </c>
      <c r="D68" s="17">
        <v>1630836491.534477</v>
      </c>
      <c r="E68" s="18">
        <v>120760478.25990196</v>
      </c>
      <c r="F68" s="18">
        <v>38261797.877892055</v>
      </c>
      <c r="G68" s="17">
        <v>32500557.766058411</v>
      </c>
      <c r="H68" s="18">
        <v>19016864.812134508</v>
      </c>
      <c r="I68" s="18">
        <v>10779183</v>
      </c>
      <c r="J68" s="18">
        <v>408340</v>
      </c>
      <c r="K68" s="18">
        <v>442281</v>
      </c>
      <c r="L68" s="19">
        <v>1545.2235444488404</v>
      </c>
      <c r="M68" s="18">
        <v>20289.964936014385</v>
      </c>
      <c r="N68" s="20">
        <v>42901257</v>
      </c>
      <c r="O68" s="18">
        <v>97</v>
      </c>
      <c r="P68" s="20">
        <v>663421.5</v>
      </c>
      <c r="Q68" s="18">
        <v>1.5</v>
      </c>
      <c r="R68">
        <v>1</v>
      </c>
    </row>
    <row r="69" spans="1:18" ht="15" customHeight="1" x14ac:dyDescent="0.25">
      <c r="A69" s="15">
        <v>281</v>
      </c>
      <c r="B69" s="16" t="s">
        <v>90</v>
      </c>
      <c r="C69" s="15">
        <v>2017</v>
      </c>
      <c r="D69" s="17">
        <v>3395874798.7418575</v>
      </c>
      <c r="E69" s="18">
        <v>165775152.74954137</v>
      </c>
      <c r="F69" s="18">
        <v>69569428.721386045</v>
      </c>
      <c r="G69" s="17">
        <v>35630931.027765416</v>
      </c>
      <c r="H69" s="18">
        <v>25843063.979469359</v>
      </c>
      <c r="I69" s="18">
        <v>14393847</v>
      </c>
      <c r="J69" s="18">
        <v>193592</v>
      </c>
      <c r="K69" s="18">
        <v>489611</v>
      </c>
      <c r="L69" s="19">
        <v>2460.5087342974903</v>
      </c>
      <c r="M69" s="18">
        <v>36508.066002292704</v>
      </c>
      <c r="N69" s="20">
        <v>41763818.299999997</v>
      </c>
      <c r="O69" s="18">
        <v>85.3</v>
      </c>
      <c r="P69" s="20">
        <v>455338.23000000004</v>
      </c>
      <c r="Q69" s="18">
        <v>0.93</v>
      </c>
      <c r="R69">
        <v>1</v>
      </c>
    </row>
    <row r="70" spans="1:18" ht="15" customHeight="1" x14ac:dyDescent="0.25">
      <c r="A70" s="15">
        <v>288</v>
      </c>
      <c r="B70" s="16" t="s">
        <v>20</v>
      </c>
      <c r="C70" s="15">
        <v>2017</v>
      </c>
      <c r="D70" s="17">
        <v>779277454.66624033</v>
      </c>
      <c r="E70" s="18">
        <v>21439734.480912287</v>
      </c>
      <c r="F70" s="18">
        <v>9106395.2256172132</v>
      </c>
      <c r="G70" s="17">
        <v>6453673.4823142728</v>
      </c>
      <c r="H70" s="18">
        <v>4443555.0883950749</v>
      </c>
      <c r="I70" s="18">
        <v>1659423</v>
      </c>
      <c r="J70" s="18">
        <v>120113</v>
      </c>
      <c r="K70" s="18">
        <v>96138</v>
      </c>
      <c r="L70" s="19">
        <v>323.26419006627879</v>
      </c>
      <c r="M70" s="18">
        <v>10859.444026792258</v>
      </c>
      <c r="N70" s="20">
        <v>8917760.8800000008</v>
      </c>
      <c r="O70" s="18">
        <v>92.76</v>
      </c>
      <c r="P70" s="20">
        <v>158627.69999999998</v>
      </c>
      <c r="Q70" s="18">
        <v>1.65</v>
      </c>
      <c r="R70">
        <v>1</v>
      </c>
    </row>
    <row r="71" spans="1:18" ht="15" customHeight="1" x14ac:dyDescent="0.25">
      <c r="A71" s="15">
        <v>290</v>
      </c>
      <c r="B71" s="16" t="s">
        <v>86</v>
      </c>
      <c r="C71" s="15">
        <v>2017</v>
      </c>
      <c r="D71" s="17">
        <v>356631932.33259004</v>
      </c>
      <c r="E71" s="18">
        <v>20089898.756689817</v>
      </c>
      <c r="F71" s="18">
        <v>7340796.8521507839</v>
      </c>
      <c r="G71" s="17">
        <v>8653739.7846336942</v>
      </c>
      <c r="H71" s="18">
        <v>3495341.4363919604</v>
      </c>
      <c r="I71" s="18">
        <v>1193912</v>
      </c>
      <c r="J71" s="18">
        <v>59373</v>
      </c>
      <c r="K71" s="18">
        <v>78722</v>
      </c>
      <c r="L71" s="19">
        <v>256.79041041400956</v>
      </c>
      <c r="M71" s="18">
        <v>2127.5873122703724</v>
      </c>
      <c r="N71" s="20">
        <v>8870394.9600000009</v>
      </c>
      <c r="O71" s="18">
        <v>112.68</v>
      </c>
      <c r="P71" s="20">
        <v>215777.00200000001</v>
      </c>
      <c r="Q71" s="18">
        <v>2.7410000000000001</v>
      </c>
      <c r="R71">
        <v>1</v>
      </c>
    </row>
    <row r="72" spans="1:18" ht="15" customHeight="1" x14ac:dyDescent="0.25">
      <c r="A72" s="15">
        <v>315</v>
      </c>
      <c r="B72" s="16" t="s">
        <v>39</v>
      </c>
      <c r="C72" s="15">
        <v>2017</v>
      </c>
      <c r="D72" s="17">
        <v>1978742514.616807</v>
      </c>
      <c r="E72" s="18">
        <v>66023618.454112567</v>
      </c>
      <c r="F72" s="18">
        <v>32655180.281137716</v>
      </c>
      <c r="G72" s="17">
        <v>35931331.762165897</v>
      </c>
      <c r="H72" s="18">
        <v>35712957.53780435</v>
      </c>
      <c r="I72" s="18">
        <v>18058445</v>
      </c>
      <c r="J72" s="18">
        <v>618936</v>
      </c>
      <c r="K72" s="18">
        <v>446771</v>
      </c>
      <c r="L72" s="19">
        <v>3097.9053447409633</v>
      </c>
      <c r="M72" s="18">
        <v>15960.09202800638</v>
      </c>
      <c r="N72" s="20">
        <v>99897995.599999994</v>
      </c>
      <c r="O72" s="18">
        <v>223.6</v>
      </c>
      <c r="P72" s="20">
        <v>1040529.6590000001</v>
      </c>
      <c r="Q72" s="18">
        <v>2.3290000000000002</v>
      </c>
      <c r="R72">
        <v>1</v>
      </c>
    </row>
    <row r="73" spans="1:18" ht="15" customHeight="1" x14ac:dyDescent="0.25">
      <c r="A73" s="15">
        <v>403</v>
      </c>
      <c r="B73" s="16" t="s">
        <v>9</v>
      </c>
      <c r="C73" s="15">
        <v>2017</v>
      </c>
      <c r="D73" s="17">
        <v>219326363.005595</v>
      </c>
      <c r="E73" s="18">
        <v>6973049.2772725401</v>
      </c>
      <c r="F73" s="18">
        <v>1495344.3489307628</v>
      </c>
      <c r="G73" s="17">
        <v>4138565.7226839522</v>
      </c>
      <c r="H73" s="18">
        <v>1758823.8950327078</v>
      </c>
      <c r="I73" s="18">
        <v>1528083</v>
      </c>
      <c r="J73" s="18">
        <v>114470</v>
      </c>
      <c r="K73" s="18">
        <v>42013</v>
      </c>
      <c r="L73" s="19">
        <v>232.10473368113469</v>
      </c>
      <c r="M73" s="18">
        <v>2877.9810746048311</v>
      </c>
      <c r="N73" s="20">
        <v>1860587.7180000001</v>
      </c>
      <c r="O73" s="18">
        <v>44.286000000000001</v>
      </c>
      <c r="P73" s="20">
        <v>54742.938999999998</v>
      </c>
      <c r="Q73" s="18">
        <v>1.3029999999999999</v>
      </c>
      <c r="R73">
        <v>1</v>
      </c>
    </row>
    <row r="74" spans="1:18" ht="15" customHeight="1" x14ac:dyDescent="0.25">
      <c r="A74" s="15">
        <v>428</v>
      </c>
      <c r="B74" s="16" t="s">
        <v>17</v>
      </c>
      <c r="C74" s="15">
        <v>2017</v>
      </c>
      <c r="D74" s="17">
        <v>199217639.86349985</v>
      </c>
      <c r="E74" s="18">
        <v>14950839.325682107</v>
      </c>
      <c r="F74" s="18">
        <v>4023975.6416755724</v>
      </c>
      <c r="G74" s="17">
        <v>7154339.3483130019</v>
      </c>
      <c r="H74" s="18">
        <v>5507536.2106509246</v>
      </c>
      <c r="I74" s="18">
        <v>956351</v>
      </c>
      <c r="J74" s="18">
        <v>58283</v>
      </c>
      <c r="K74" s="18">
        <v>62107</v>
      </c>
      <c r="L74" s="19">
        <v>202.92043571564392</v>
      </c>
      <c r="M74" s="18">
        <v>2625.4915994588464</v>
      </c>
      <c r="N74" s="20">
        <v>3974848</v>
      </c>
      <c r="O74" s="18">
        <v>64</v>
      </c>
      <c r="P74" s="20">
        <v>30432.43</v>
      </c>
      <c r="Q74" s="18">
        <v>0.49</v>
      </c>
      <c r="R74">
        <v>1</v>
      </c>
    </row>
    <row r="75" spans="1:18" ht="15" customHeight="1" x14ac:dyDescent="0.25">
      <c r="A75" s="15">
        <v>443</v>
      </c>
      <c r="B75" s="16" t="s">
        <v>6</v>
      </c>
      <c r="C75" s="15">
        <v>2017</v>
      </c>
      <c r="D75" s="17">
        <v>7940250387.2737141</v>
      </c>
      <c r="E75" s="18">
        <v>374185319.57473242</v>
      </c>
      <c r="F75" s="18">
        <v>115243383.08982173</v>
      </c>
      <c r="G75" s="17">
        <v>227049770.52051997</v>
      </c>
      <c r="H75" s="18">
        <v>137005441.72466394</v>
      </c>
      <c r="I75" s="18">
        <v>35241466</v>
      </c>
      <c r="J75" s="18">
        <v>297060</v>
      </c>
      <c r="K75" s="18">
        <v>1221130</v>
      </c>
      <c r="L75" s="19">
        <v>1881.6304251653282</v>
      </c>
      <c r="M75" s="18">
        <v>72250.51046070944</v>
      </c>
      <c r="N75" s="20">
        <v>144093340</v>
      </c>
      <c r="O75" s="18">
        <v>118</v>
      </c>
      <c r="P75" s="20">
        <v>1367665.6</v>
      </c>
      <c r="Q75" s="18">
        <v>1.1200000000000001</v>
      </c>
      <c r="R75">
        <v>1</v>
      </c>
    </row>
    <row r="76" spans="1:18" ht="15" customHeight="1" x14ac:dyDescent="0.25">
      <c r="A76" s="15">
        <v>454</v>
      </c>
      <c r="B76" s="16" t="s">
        <v>32</v>
      </c>
      <c r="C76" s="15">
        <v>2017</v>
      </c>
      <c r="D76" s="17">
        <v>4916212259.1374416</v>
      </c>
      <c r="E76" s="18">
        <v>215920082.41058412</v>
      </c>
      <c r="F76" s="18">
        <v>77400237.725546867</v>
      </c>
      <c r="G76" s="17">
        <v>81653360.265111268</v>
      </c>
      <c r="H76" s="18">
        <v>63366267.563971616</v>
      </c>
      <c r="I76" s="18">
        <v>55243264</v>
      </c>
      <c r="J76" s="18">
        <v>2137765</v>
      </c>
      <c r="K76" s="18">
        <v>1078549</v>
      </c>
      <c r="L76" s="19">
        <v>8701.1892454520621</v>
      </c>
      <c r="M76" s="18">
        <v>65004.325752203775</v>
      </c>
      <c r="N76" s="20">
        <v>186373267.20000002</v>
      </c>
      <c r="O76" s="18">
        <v>172.8</v>
      </c>
      <c r="P76" s="20">
        <v>2263874.3510000003</v>
      </c>
      <c r="Q76" s="18">
        <v>2.0990000000000002</v>
      </c>
      <c r="R76">
        <v>1</v>
      </c>
    </row>
    <row r="77" spans="1:18" ht="15" customHeight="1" x14ac:dyDescent="0.25">
      <c r="A77" s="15">
        <v>3</v>
      </c>
      <c r="B77" s="16" t="s">
        <v>22</v>
      </c>
      <c r="C77" s="15">
        <v>2018</v>
      </c>
      <c r="D77" s="17">
        <v>141889039.28372955</v>
      </c>
      <c r="E77" s="18">
        <v>10735995.37778016</v>
      </c>
      <c r="F77" s="18">
        <v>1469422.16413304</v>
      </c>
      <c r="G77" s="17">
        <v>3607783.6389189088</v>
      </c>
      <c r="H77" s="18">
        <v>3199086.5493638841</v>
      </c>
      <c r="I77" s="18">
        <v>388979</v>
      </c>
      <c r="J77" s="18">
        <v>17672</v>
      </c>
      <c r="K77" s="18">
        <v>17165</v>
      </c>
      <c r="L77" s="19">
        <v>74</v>
      </c>
      <c r="M77" s="18">
        <v>302.48649829345487</v>
      </c>
      <c r="N77" s="20">
        <v>1716500</v>
      </c>
      <c r="O77" s="18">
        <v>100</v>
      </c>
      <c r="P77" s="20">
        <v>48062</v>
      </c>
      <c r="Q77" s="18">
        <v>2.8</v>
      </c>
      <c r="R77">
        <v>1</v>
      </c>
    </row>
    <row r="78" spans="1:18" ht="15" customHeight="1" x14ac:dyDescent="0.25">
      <c r="A78" s="15">
        <v>6</v>
      </c>
      <c r="B78" s="16" t="s">
        <v>25</v>
      </c>
      <c r="C78" s="15">
        <v>2018</v>
      </c>
      <c r="D78" s="17">
        <v>4419565400.0630093</v>
      </c>
      <c r="E78" s="18">
        <v>195103264.6330758</v>
      </c>
      <c r="F78" s="18">
        <v>63235417.990649596</v>
      </c>
      <c r="G78" s="17">
        <v>202165434.55827165</v>
      </c>
      <c r="H78" s="18">
        <v>37766021.176325418</v>
      </c>
      <c r="I78" s="18">
        <v>28894678</v>
      </c>
      <c r="J78" s="18">
        <v>2318809</v>
      </c>
      <c r="K78" s="18">
        <v>955609</v>
      </c>
      <c r="L78" s="19">
        <v>6520.8196351020997</v>
      </c>
      <c r="M78" s="18">
        <v>79824.44675770351</v>
      </c>
      <c r="N78" s="20">
        <v>407567238.5</v>
      </c>
      <c r="O78" s="18">
        <v>426.5</v>
      </c>
      <c r="P78" s="20">
        <v>2303017.69</v>
      </c>
      <c r="Q78" s="18">
        <v>2.41</v>
      </c>
      <c r="R78">
        <v>1</v>
      </c>
    </row>
    <row r="79" spans="1:18" ht="15" customHeight="1" x14ac:dyDescent="0.25">
      <c r="A79" s="15">
        <v>9</v>
      </c>
      <c r="B79" s="16" t="s">
        <v>16</v>
      </c>
      <c r="C79" s="15">
        <v>2018</v>
      </c>
      <c r="D79" s="17">
        <v>2961670845.7088432</v>
      </c>
      <c r="E79" s="18">
        <v>82845817.72386229</v>
      </c>
      <c r="F79" s="18">
        <v>111574949.39554341</v>
      </c>
      <c r="G79" s="17">
        <v>102666599.42857534</v>
      </c>
      <c r="H79" s="18">
        <v>99769983.715216458</v>
      </c>
      <c r="I79" s="18">
        <v>9159778</v>
      </c>
      <c r="J79" s="18">
        <v>493252</v>
      </c>
      <c r="K79" s="18">
        <v>554881</v>
      </c>
      <c r="L79" s="19">
        <v>2138.9762790345953</v>
      </c>
      <c r="M79" s="18">
        <v>15281.959605680953</v>
      </c>
      <c r="N79" s="20">
        <v>42392908.400000006</v>
      </c>
      <c r="O79" s="18">
        <v>76.400000000000006</v>
      </c>
      <c r="P79" s="20">
        <v>737991.73</v>
      </c>
      <c r="Q79" s="18">
        <v>1.33</v>
      </c>
      <c r="R79">
        <v>1</v>
      </c>
    </row>
    <row r="80" spans="1:18" ht="15" customHeight="1" x14ac:dyDescent="0.25">
      <c r="A80" s="15">
        <v>17</v>
      </c>
      <c r="B80" s="16" t="s">
        <v>26</v>
      </c>
      <c r="C80" s="15">
        <v>2018</v>
      </c>
      <c r="D80" s="17">
        <v>9434661680.0967693</v>
      </c>
      <c r="E80" s="18">
        <v>414988994.02695644</v>
      </c>
      <c r="F80" s="18">
        <v>75817760.976518825</v>
      </c>
      <c r="G80" s="17">
        <v>194886654.78878132</v>
      </c>
      <c r="H80" s="18">
        <v>95306150.479457065</v>
      </c>
      <c r="I80" s="18">
        <v>44827278</v>
      </c>
      <c r="J80" s="18">
        <v>2533249</v>
      </c>
      <c r="K80" s="18">
        <v>1571020</v>
      </c>
      <c r="L80" s="19">
        <v>10105.008993006599</v>
      </c>
      <c r="M80" s="18">
        <v>104028.93150256193</v>
      </c>
      <c r="N80" s="20">
        <v>259218300</v>
      </c>
      <c r="O80" s="18">
        <v>165</v>
      </c>
      <c r="P80" s="20">
        <v>4697349.8000000007</v>
      </c>
      <c r="Q80" s="18">
        <v>2.99</v>
      </c>
      <c r="R80">
        <v>1</v>
      </c>
    </row>
    <row r="81" spans="1:18" ht="15" customHeight="1" x14ac:dyDescent="0.25">
      <c r="A81" s="15">
        <v>27</v>
      </c>
      <c r="B81" s="16" t="s">
        <v>24</v>
      </c>
      <c r="C81" s="15">
        <v>2018</v>
      </c>
      <c r="D81" s="17">
        <v>3021186868.9573288</v>
      </c>
      <c r="E81" s="18">
        <v>169317422.23551047</v>
      </c>
      <c r="F81" s="18">
        <v>32137866.119621795</v>
      </c>
      <c r="G81" s="17">
        <v>78762150.730599269</v>
      </c>
      <c r="H81" s="18">
        <v>49064664.190902308</v>
      </c>
      <c r="I81" s="18">
        <v>20687064</v>
      </c>
      <c r="J81" s="18">
        <v>226999</v>
      </c>
      <c r="K81" s="18">
        <v>718099</v>
      </c>
      <c r="L81" s="19">
        <v>847.85643207604892</v>
      </c>
      <c r="M81" s="18">
        <v>27801.724274865788</v>
      </c>
      <c r="N81" s="20">
        <v>102688157</v>
      </c>
      <c r="O81" s="18">
        <v>143</v>
      </c>
      <c r="P81" s="20">
        <v>1105872.46</v>
      </c>
      <c r="Q81" s="18">
        <v>1.54</v>
      </c>
      <c r="R81">
        <v>1</v>
      </c>
    </row>
    <row r="82" spans="1:18" ht="15" customHeight="1" x14ac:dyDescent="0.25">
      <c r="A82" s="15">
        <v>30</v>
      </c>
      <c r="B82" s="16" t="s">
        <v>12</v>
      </c>
      <c r="C82" s="15">
        <v>2018</v>
      </c>
      <c r="D82" s="17">
        <v>2695565639.4220586</v>
      </c>
      <c r="E82" s="18">
        <v>185215618.79831377</v>
      </c>
      <c r="F82" s="18">
        <v>52819290.666019864</v>
      </c>
      <c r="G82" s="17">
        <v>50409329.706721671</v>
      </c>
      <c r="H82" s="18">
        <v>15841135.900321504</v>
      </c>
      <c r="I82" s="18">
        <v>18806107</v>
      </c>
      <c r="J82" s="18">
        <v>136980</v>
      </c>
      <c r="K82" s="18">
        <v>751980</v>
      </c>
      <c r="L82" s="19">
        <v>4301</v>
      </c>
      <c r="M82" s="18">
        <v>51154.032077543307</v>
      </c>
      <c r="N82" s="20">
        <v>95042752.200000003</v>
      </c>
      <c r="O82" s="18">
        <v>126.39</v>
      </c>
      <c r="P82" s="20">
        <v>941478.96</v>
      </c>
      <c r="Q82" s="18">
        <v>1.252</v>
      </c>
      <c r="R82">
        <v>1</v>
      </c>
    </row>
    <row r="83" spans="1:18" ht="15" customHeight="1" x14ac:dyDescent="0.25">
      <c r="A83" s="15">
        <v>32</v>
      </c>
      <c r="B83" s="16" t="s">
        <v>15</v>
      </c>
      <c r="C83" s="15">
        <v>2018</v>
      </c>
      <c r="D83" s="17">
        <v>20994968220.764816</v>
      </c>
      <c r="E83" s="18">
        <v>1097031020.2847793</v>
      </c>
      <c r="F83" s="18">
        <v>275741979.4928863</v>
      </c>
      <c r="G83" s="17">
        <v>456352200.62771606</v>
      </c>
      <c r="H83" s="18">
        <v>326597546.28718543</v>
      </c>
      <c r="I83" s="18">
        <v>89439930</v>
      </c>
      <c r="J83" s="18">
        <v>6848504</v>
      </c>
      <c r="K83" s="18">
        <v>4021991</v>
      </c>
      <c r="L83" s="19">
        <v>21129.551267949682</v>
      </c>
      <c r="M83" s="18">
        <v>166907.17888435209</v>
      </c>
      <c r="N83" s="20">
        <v>232587717.539</v>
      </c>
      <c r="O83" s="18">
        <v>57.829000000000001</v>
      </c>
      <c r="P83" s="20">
        <v>3298032.6199999996</v>
      </c>
      <c r="Q83" s="18">
        <v>0.82</v>
      </c>
      <c r="R83">
        <v>1</v>
      </c>
    </row>
    <row r="84" spans="1:18" ht="15" customHeight="1" x14ac:dyDescent="0.25">
      <c r="A84" s="15">
        <v>41</v>
      </c>
      <c r="B84" s="16" t="s">
        <v>44</v>
      </c>
      <c r="C84" s="15">
        <v>2018</v>
      </c>
      <c r="D84" s="17">
        <v>8805667038.8124599</v>
      </c>
      <c r="E84" s="18">
        <v>726095792.51029539</v>
      </c>
      <c r="F84" s="18">
        <v>232127967.08289587</v>
      </c>
      <c r="G84" s="17">
        <v>197275484.21184942</v>
      </c>
      <c r="H84" s="18">
        <v>52627567.319858812</v>
      </c>
      <c r="I84" s="18">
        <v>34088752</v>
      </c>
      <c r="J84" s="18">
        <v>2104270</v>
      </c>
      <c r="K84" s="18">
        <v>1826167</v>
      </c>
      <c r="L84" s="19">
        <v>6878.8048552885648</v>
      </c>
      <c r="M84" s="18">
        <v>131631.34185400716</v>
      </c>
      <c r="N84" s="20">
        <v>366876950.30000001</v>
      </c>
      <c r="O84" s="18">
        <v>200.9</v>
      </c>
      <c r="P84" s="20">
        <v>2364886.2649999997</v>
      </c>
      <c r="Q84" s="18">
        <v>1.2949999999999999</v>
      </c>
      <c r="R84">
        <v>1</v>
      </c>
    </row>
    <row r="85" spans="1:18" ht="15" customHeight="1" x14ac:dyDescent="0.25">
      <c r="A85" s="15">
        <v>42</v>
      </c>
      <c r="B85" s="16" t="s">
        <v>58</v>
      </c>
      <c r="C85" s="15">
        <v>2018</v>
      </c>
      <c r="D85" s="17">
        <v>2511174655.4140038</v>
      </c>
      <c r="E85" s="18">
        <v>81488206.851970538</v>
      </c>
      <c r="F85" s="18">
        <v>15282375.422267081</v>
      </c>
      <c r="G85" s="17">
        <v>40671233.121601343</v>
      </c>
      <c r="H85" s="18">
        <v>33283617.016183786</v>
      </c>
      <c r="I85" s="18">
        <v>3977393</v>
      </c>
      <c r="J85" s="18">
        <v>35608</v>
      </c>
      <c r="K85" s="18">
        <v>264944</v>
      </c>
      <c r="L85" s="19">
        <v>3077.675031381184</v>
      </c>
      <c r="M85" s="18">
        <v>13209.414836606544</v>
      </c>
      <c r="N85" s="20">
        <v>27583319.84</v>
      </c>
      <c r="O85" s="18">
        <v>104.11</v>
      </c>
      <c r="P85" s="20">
        <v>302036.15999999997</v>
      </c>
      <c r="Q85" s="18">
        <v>1.1399999999999999</v>
      </c>
      <c r="R85">
        <v>1</v>
      </c>
    </row>
    <row r="86" spans="1:18" ht="15" customHeight="1" x14ac:dyDescent="0.25">
      <c r="A86" s="15">
        <v>44</v>
      </c>
      <c r="B86" s="16" t="s">
        <v>19</v>
      </c>
      <c r="C86" s="15">
        <v>2018</v>
      </c>
      <c r="D86" s="17">
        <v>9163250459.6190548</v>
      </c>
      <c r="E86" s="18">
        <v>519416813.10503227</v>
      </c>
      <c r="F86" s="18">
        <v>316781420.06123114</v>
      </c>
      <c r="G86" s="17">
        <v>280157553.81492066</v>
      </c>
      <c r="H86" s="18">
        <v>155383737.29838243</v>
      </c>
      <c r="I86" s="18">
        <v>43789344</v>
      </c>
      <c r="J86" s="18">
        <v>1982548</v>
      </c>
      <c r="K86" s="18">
        <v>2196473</v>
      </c>
      <c r="L86" s="19">
        <v>10759.825766926864</v>
      </c>
      <c r="M86" s="18">
        <v>85379.294001776856</v>
      </c>
      <c r="N86" s="20">
        <v>389188657.92399997</v>
      </c>
      <c r="O86" s="18">
        <v>177.18799999999999</v>
      </c>
      <c r="P86" s="20">
        <v>2978417.3880000003</v>
      </c>
      <c r="Q86" s="18">
        <v>1.3560000000000001</v>
      </c>
      <c r="R86">
        <v>1</v>
      </c>
    </row>
    <row r="87" spans="1:18" ht="15" customHeight="1" x14ac:dyDescent="0.25">
      <c r="A87" s="15">
        <v>45</v>
      </c>
      <c r="B87" s="16" t="s">
        <v>18</v>
      </c>
      <c r="C87" s="15">
        <v>2018</v>
      </c>
      <c r="D87" s="17">
        <v>18271301779.989178</v>
      </c>
      <c r="E87" s="18">
        <v>999788122.23330009</v>
      </c>
      <c r="F87" s="18">
        <v>134253242.00877383</v>
      </c>
      <c r="G87" s="17">
        <v>337593500.2810629</v>
      </c>
      <c r="H87" s="18">
        <v>168645611.55238983</v>
      </c>
      <c r="I87" s="18">
        <v>81033245</v>
      </c>
      <c r="J87" s="18">
        <v>5070681</v>
      </c>
      <c r="K87" s="18">
        <v>2596470</v>
      </c>
      <c r="L87" s="19">
        <v>16751.716635375629</v>
      </c>
      <c r="M87" s="18">
        <v>150052.59402334067</v>
      </c>
      <c r="N87" s="20">
        <v>527083410</v>
      </c>
      <c r="O87" s="18">
        <v>203</v>
      </c>
      <c r="P87" s="20">
        <v>4673646</v>
      </c>
      <c r="Q87" s="18">
        <v>1.8</v>
      </c>
      <c r="R87">
        <v>1</v>
      </c>
    </row>
    <row r="88" spans="1:18" ht="15" customHeight="1" x14ac:dyDescent="0.25">
      <c r="A88" s="15">
        <v>49</v>
      </c>
      <c r="B88" s="16" t="s">
        <v>29</v>
      </c>
      <c r="C88" s="15">
        <v>2018</v>
      </c>
      <c r="D88" s="17">
        <v>1802635738.2734051</v>
      </c>
      <c r="E88" s="18">
        <v>92647439.333092481</v>
      </c>
      <c r="F88" s="18">
        <v>22590533.744238377</v>
      </c>
      <c r="G88" s="17">
        <v>23173263.661782812</v>
      </c>
      <c r="H88" s="18">
        <v>29517493.486055348</v>
      </c>
      <c r="I88" s="18">
        <v>8034676</v>
      </c>
      <c r="J88" s="18">
        <v>504449</v>
      </c>
      <c r="K88" s="18">
        <v>422305</v>
      </c>
      <c r="L88" s="19">
        <v>1347.0866951316375</v>
      </c>
      <c r="M88" s="18">
        <v>12979.958861542465</v>
      </c>
      <c r="N88" s="20">
        <v>35680549.449999996</v>
      </c>
      <c r="O88" s="18">
        <v>84.49</v>
      </c>
      <c r="P88" s="20">
        <v>416392.73</v>
      </c>
      <c r="Q88" s="18">
        <v>0.98599999999999999</v>
      </c>
      <c r="R88">
        <v>1</v>
      </c>
    </row>
    <row r="89" spans="1:18" ht="15" customHeight="1" x14ac:dyDescent="0.25">
      <c r="A89" s="15">
        <v>51</v>
      </c>
      <c r="B89" s="16" t="s">
        <v>8</v>
      </c>
      <c r="C89" s="15">
        <v>2018</v>
      </c>
      <c r="D89" s="17">
        <v>1376478074.6394539</v>
      </c>
      <c r="E89" s="18">
        <v>35189707.797689945</v>
      </c>
      <c r="F89" s="18">
        <v>17843244.239473779</v>
      </c>
      <c r="G89" s="17">
        <v>25109111.010145959</v>
      </c>
      <c r="H89" s="18">
        <v>21382589.623980772</v>
      </c>
      <c r="I89" s="18">
        <v>4891522</v>
      </c>
      <c r="J89" s="18">
        <v>54264</v>
      </c>
      <c r="K89" s="18">
        <v>173045</v>
      </c>
      <c r="L89" s="19">
        <v>1149.7558385830152</v>
      </c>
      <c r="M89" s="18">
        <v>11778.098598611845</v>
      </c>
      <c r="N89" s="20">
        <v>4410917.05</v>
      </c>
      <c r="O89" s="18">
        <v>25.49</v>
      </c>
      <c r="P89" s="20">
        <v>241916.90999999997</v>
      </c>
      <c r="Q89" s="18">
        <v>1.3979999999999999</v>
      </c>
      <c r="R89">
        <v>1</v>
      </c>
    </row>
    <row r="90" spans="1:18" ht="15" customHeight="1" x14ac:dyDescent="0.25">
      <c r="A90" s="15">
        <v>54</v>
      </c>
      <c r="B90" s="16" t="s">
        <v>42</v>
      </c>
      <c r="C90" s="15">
        <v>2018</v>
      </c>
      <c r="D90" s="17">
        <v>154212695.36465555</v>
      </c>
      <c r="E90" s="18">
        <v>9380489.3326230925</v>
      </c>
      <c r="F90" s="18">
        <v>9327167.0871057175</v>
      </c>
      <c r="G90" s="17">
        <v>4480294.5623902706</v>
      </c>
      <c r="H90" s="18">
        <v>3770274.1187722986</v>
      </c>
      <c r="I90" s="18">
        <v>451320</v>
      </c>
      <c r="J90" s="18">
        <v>6336</v>
      </c>
      <c r="K90" s="18">
        <v>29904</v>
      </c>
      <c r="L90" s="19">
        <v>79.943472677133215</v>
      </c>
      <c r="M90" s="18">
        <v>732.32814870334857</v>
      </c>
      <c r="N90" s="20">
        <v>3228585.36</v>
      </c>
      <c r="O90" s="18">
        <v>107.965</v>
      </c>
      <c r="P90" s="20">
        <v>56518.559999999998</v>
      </c>
      <c r="Q90" s="18">
        <v>1.89</v>
      </c>
      <c r="R90">
        <v>1</v>
      </c>
    </row>
    <row r="91" spans="1:18" ht="15" customHeight="1" x14ac:dyDescent="0.25">
      <c r="A91" s="15">
        <v>55</v>
      </c>
      <c r="B91" s="16" t="s">
        <v>21</v>
      </c>
      <c r="C91" s="15">
        <v>2018</v>
      </c>
      <c r="D91" s="17">
        <v>7454506761.5383825</v>
      </c>
      <c r="E91" s="18">
        <v>247624962.18653059</v>
      </c>
      <c r="F91" s="18">
        <v>191278406.95882773</v>
      </c>
      <c r="G91" s="17">
        <v>147834447.50812873</v>
      </c>
      <c r="H91" s="18">
        <v>228404330.96204919</v>
      </c>
      <c r="I91" s="18">
        <v>39144651</v>
      </c>
      <c r="J91" s="18">
        <v>2550043</v>
      </c>
      <c r="K91" s="18">
        <v>1801563</v>
      </c>
      <c r="L91" s="19">
        <v>9767.1250972196212</v>
      </c>
      <c r="M91" s="18">
        <v>63380.489452734779</v>
      </c>
      <c r="N91" s="20">
        <v>199973493</v>
      </c>
      <c r="O91" s="18">
        <v>111</v>
      </c>
      <c r="P91" s="20">
        <v>2486156.94</v>
      </c>
      <c r="Q91" s="18">
        <v>1.38</v>
      </c>
      <c r="R91">
        <v>1</v>
      </c>
    </row>
    <row r="92" spans="1:18" ht="15" customHeight="1" x14ac:dyDescent="0.25">
      <c r="A92" s="15">
        <v>56</v>
      </c>
      <c r="B92" s="16" t="s">
        <v>45</v>
      </c>
      <c r="C92" s="15">
        <v>2018</v>
      </c>
      <c r="D92" s="17">
        <v>17681299543.918144</v>
      </c>
      <c r="E92" s="18">
        <v>1054202916.0893908</v>
      </c>
      <c r="F92" s="18">
        <v>149855040.62979782</v>
      </c>
      <c r="G92" s="17">
        <v>273925610.38420069</v>
      </c>
      <c r="H92" s="18">
        <v>135750995.56086591</v>
      </c>
      <c r="I92" s="18">
        <v>110053141</v>
      </c>
      <c r="J92" s="18">
        <v>6399057</v>
      </c>
      <c r="K92" s="18">
        <v>4961329</v>
      </c>
      <c r="L92" s="19">
        <v>21408.166397875582</v>
      </c>
      <c r="M92" s="18">
        <v>175607.08005810183</v>
      </c>
      <c r="N92" s="20">
        <v>270838950.11000001</v>
      </c>
      <c r="O92" s="18">
        <v>54.59</v>
      </c>
      <c r="P92" s="20">
        <v>3522543.59</v>
      </c>
      <c r="Q92" s="18">
        <v>0.71</v>
      </c>
      <c r="R92">
        <v>1</v>
      </c>
    </row>
    <row r="93" spans="1:18" ht="15" customHeight="1" x14ac:dyDescent="0.25">
      <c r="A93" s="15">
        <v>57</v>
      </c>
      <c r="B93" s="16" t="s">
        <v>47</v>
      </c>
      <c r="C93" s="15">
        <v>2018</v>
      </c>
      <c r="D93" s="17">
        <v>12333610886.217007</v>
      </c>
      <c r="E93" s="18">
        <v>675605519.77039659</v>
      </c>
      <c r="F93" s="18">
        <v>309279221.46629077</v>
      </c>
      <c r="G93" s="17">
        <v>276096690.62495822</v>
      </c>
      <c r="H93" s="18">
        <v>156530364.65288174</v>
      </c>
      <c r="I93" s="18">
        <v>85492162</v>
      </c>
      <c r="J93" s="18">
        <v>4114551</v>
      </c>
      <c r="K93" s="18">
        <v>2536685</v>
      </c>
      <c r="L93" s="19">
        <v>15129.320671675207</v>
      </c>
      <c r="M93" s="18">
        <v>114186.26481946849</v>
      </c>
      <c r="N93" s="20">
        <v>317592962</v>
      </c>
      <c r="O93" s="18">
        <v>125.2</v>
      </c>
      <c r="P93" s="20">
        <v>3754293.8</v>
      </c>
      <c r="Q93" s="18">
        <v>1.48</v>
      </c>
      <c r="R93">
        <v>1</v>
      </c>
    </row>
    <row r="94" spans="1:18" ht="15" customHeight="1" x14ac:dyDescent="0.25">
      <c r="A94" s="15">
        <v>59</v>
      </c>
      <c r="B94" s="16" t="s">
        <v>57</v>
      </c>
      <c r="C94" s="15">
        <v>2018</v>
      </c>
      <c r="D94" s="17">
        <v>296536310.70593345</v>
      </c>
      <c r="E94" s="18">
        <v>5795978.2955688639</v>
      </c>
      <c r="F94" s="18">
        <v>2522296.5938321482</v>
      </c>
      <c r="G94" s="17">
        <v>8124273.8019330362</v>
      </c>
      <c r="H94" s="18">
        <v>2277910.5530923684</v>
      </c>
      <c r="I94" s="18">
        <v>917100</v>
      </c>
      <c r="J94" s="18">
        <v>30099</v>
      </c>
      <c r="K94" s="18">
        <v>44145</v>
      </c>
      <c r="L94" s="19">
        <v>197.58047264173939</v>
      </c>
      <c r="M94" s="18">
        <v>4836.8184613350377</v>
      </c>
      <c r="N94" s="20">
        <v>6978000.1499999994</v>
      </c>
      <c r="O94" s="18">
        <v>158.07</v>
      </c>
      <c r="P94" s="20">
        <v>82551.150000000009</v>
      </c>
      <c r="Q94" s="18">
        <v>1.87</v>
      </c>
      <c r="R94">
        <v>1</v>
      </c>
    </row>
    <row r="95" spans="1:18" ht="15" customHeight="1" x14ac:dyDescent="0.25">
      <c r="A95" s="15">
        <v>61</v>
      </c>
      <c r="B95" s="16" t="s">
        <v>37</v>
      </c>
      <c r="C95" s="15">
        <v>2018</v>
      </c>
      <c r="D95" s="17">
        <v>1385141638.2593651</v>
      </c>
      <c r="E95" s="18">
        <v>66915909.544135645</v>
      </c>
      <c r="F95" s="18">
        <v>10267120.929400694</v>
      </c>
      <c r="G95" s="17">
        <v>39234267.78121803</v>
      </c>
      <c r="H95" s="18">
        <v>11660494.633942328</v>
      </c>
      <c r="I95" s="18">
        <v>4222266</v>
      </c>
      <c r="J95" s="18">
        <v>102287</v>
      </c>
      <c r="K95" s="18">
        <v>264811</v>
      </c>
      <c r="L95" s="19">
        <v>509.39708112461869</v>
      </c>
      <c r="M95" s="18">
        <v>16564.419315708994</v>
      </c>
      <c r="N95" s="20">
        <v>64918416.649999999</v>
      </c>
      <c r="O95" s="18">
        <v>245.15</v>
      </c>
      <c r="P95" s="20">
        <v>712341.59</v>
      </c>
      <c r="Q95" s="18">
        <v>2.69</v>
      </c>
      <c r="R95">
        <v>1</v>
      </c>
    </row>
    <row r="96" spans="1:18" ht="15" customHeight="1" x14ac:dyDescent="0.25">
      <c r="A96" s="15">
        <v>62</v>
      </c>
      <c r="B96" s="16" t="s">
        <v>49</v>
      </c>
      <c r="C96" s="15">
        <v>2018</v>
      </c>
      <c r="D96" s="17">
        <v>1723610372.0030394</v>
      </c>
      <c r="E96" s="18">
        <v>111208129.59082572</v>
      </c>
      <c r="F96" s="18">
        <v>47820633.123033315</v>
      </c>
      <c r="G96" s="17">
        <v>45633030.656026565</v>
      </c>
      <c r="H96" s="18">
        <v>40564246.232109785</v>
      </c>
      <c r="I96" s="18">
        <v>11132383</v>
      </c>
      <c r="J96" s="18">
        <v>608069</v>
      </c>
      <c r="K96" s="18">
        <v>464683</v>
      </c>
      <c r="L96" s="19">
        <v>2049.1556627115915</v>
      </c>
      <c r="M96" s="18">
        <v>29778.31248766827</v>
      </c>
      <c r="N96" s="20">
        <v>57778684.219999999</v>
      </c>
      <c r="O96" s="18">
        <v>124.34</v>
      </c>
      <c r="P96" s="20">
        <v>1143120.18</v>
      </c>
      <c r="Q96" s="18">
        <v>2.46</v>
      </c>
      <c r="R96">
        <v>1</v>
      </c>
    </row>
    <row r="97" spans="1:18" ht="15" customHeight="1" x14ac:dyDescent="0.25">
      <c r="A97" s="15">
        <v>73</v>
      </c>
      <c r="B97" s="16" t="s">
        <v>10</v>
      </c>
      <c r="C97" s="15">
        <v>2018</v>
      </c>
      <c r="D97" s="17">
        <v>2355783674.6203184</v>
      </c>
      <c r="E97" s="18">
        <v>123128576.57847688</v>
      </c>
      <c r="F97" s="18">
        <v>46791170.338326968</v>
      </c>
      <c r="G97" s="17">
        <v>78956187.925507888</v>
      </c>
      <c r="H97" s="18">
        <v>18920154.367091779</v>
      </c>
      <c r="I97" s="18">
        <v>18488640</v>
      </c>
      <c r="J97" s="18">
        <v>1848251</v>
      </c>
      <c r="K97" s="18">
        <v>595229</v>
      </c>
      <c r="L97" s="19">
        <v>2780.8238786074476</v>
      </c>
      <c r="M97" s="18">
        <v>34352.871540357344</v>
      </c>
      <c r="N97" s="20">
        <v>104581735.3</v>
      </c>
      <c r="O97" s="18">
        <v>175.7</v>
      </c>
      <c r="P97" s="20">
        <v>759512.20400000003</v>
      </c>
      <c r="Q97" s="18">
        <v>1.276</v>
      </c>
      <c r="R97">
        <v>1</v>
      </c>
    </row>
    <row r="98" spans="1:18" ht="15" customHeight="1" x14ac:dyDescent="0.25">
      <c r="A98" s="15">
        <v>74</v>
      </c>
      <c r="B98" s="16" t="s">
        <v>51</v>
      </c>
      <c r="C98" s="15">
        <v>2018</v>
      </c>
      <c r="D98" s="17">
        <v>2907424528.0154734</v>
      </c>
      <c r="E98" s="18">
        <v>218003741.21161485</v>
      </c>
      <c r="F98" s="18">
        <v>24837644.153652355</v>
      </c>
      <c r="G98" s="17">
        <v>39925930.518828593</v>
      </c>
      <c r="H98" s="18">
        <v>31800257.199923631</v>
      </c>
      <c r="I98" s="18">
        <v>13850563</v>
      </c>
      <c r="J98" s="18">
        <v>471538</v>
      </c>
      <c r="K98" s="18">
        <v>498193</v>
      </c>
      <c r="L98" s="19">
        <v>2593.5733226545804</v>
      </c>
      <c r="M98" s="18">
        <v>18193.887359213299</v>
      </c>
      <c r="N98" s="20">
        <v>33607601.587000005</v>
      </c>
      <c r="O98" s="18">
        <v>67.459000000000003</v>
      </c>
      <c r="P98" s="20">
        <v>564950.86199999996</v>
      </c>
      <c r="Q98" s="18">
        <v>1.1339999999999999</v>
      </c>
      <c r="R98">
        <v>1</v>
      </c>
    </row>
    <row r="99" spans="1:18" ht="15" customHeight="1" x14ac:dyDescent="0.25">
      <c r="A99" s="15">
        <v>82</v>
      </c>
      <c r="B99" s="16" t="s">
        <v>53</v>
      </c>
      <c r="C99" s="15">
        <v>2018</v>
      </c>
      <c r="D99" s="17">
        <v>2862537949.9737887</v>
      </c>
      <c r="E99" s="18">
        <v>120106546.40832916</v>
      </c>
      <c r="F99" s="18">
        <v>61144338.478650339</v>
      </c>
      <c r="G99" s="17">
        <v>58807495.514382884</v>
      </c>
      <c r="H99" s="18">
        <v>41860871.300301492</v>
      </c>
      <c r="I99" s="18">
        <v>19124695</v>
      </c>
      <c r="J99" s="18">
        <v>1356230</v>
      </c>
      <c r="K99" s="18">
        <v>552947</v>
      </c>
      <c r="L99" s="19">
        <v>4276.2263948321233</v>
      </c>
      <c r="M99" s="18">
        <v>24947.482927666912</v>
      </c>
      <c r="N99" s="20">
        <v>55372112.579999998</v>
      </c>
      <c r="O99" s="18">
        <v>100.14</v>
      </c>
      <c r="P99" s="20">
        <v>739290.13899999997</v>
      </c>
      <c r="Q99" s="18">
        <v>1.337</v>
      </c>
      <c r="R99">
        <v>1</v>
      </c>
    </row>
    <row r="100" spans="1:18" ht="15" customHeight="1" x14ac:dyDescent="0.25">
      <c r="A100" s="15">
        <v>83</v>
      </c>
      <c r="B100" s="16" t="s">
        <v>55</v>
      </c>
      <c r="C100" s="15">
        <v>2018</v>
      </c>
      <c r="D100" s="17">
        <v>193713517.785166</v>
      </c>
      <c r="E100" s="18">
        <v>8631717.2078994289</v>
      </c>
      <c r="F100" s="18">
        <v>1890402.072978785</v>
      </c>
      <c r="G100" s="17">
        <v>6278884.1574993059</v>
      </c>
      <c r="H100" s="18">
        <v>1733340.1219400524</v>
      </c>
      <c r="I100" s="18">
        <v>2053098</v>
      </c>
      <c r="J100" s="18">
        <v>55378</v>
      </c>
      <c r="K100" s="18">
        <v>48032</v>
      </c>
      <c r="L100" s="19">
        <v>484</v>
      </c>
      <c r="M100" s="18">
        <v>1984.8662405146993</v>
      </c>
      <c r="N100" s="20">
        <v>14558499.200000001</v>
      </c>
      <c r="O100" s="18">
        <v>303.10000000000002</v>
      </c>
      <c r="P100" s="20">
        <v>120704.416</v>
      </c>
      <c r="Q100" s="18">
        <v>2.5129999999999999</v>
      </c>
      <c r="R100">
        <v>1</v>
      </c>
    </row>
    <row r="101" spans="1:18" ht="15" customHeight="1" x14ac:dyDescent="0.25">
      <c r="A101" s="15">
        <v>88</v>
      </c>
      <c r="B101" s="16" t="s">
        <v>59</v>
      </c>
      <c r="C101" s="15">
        <v>2018</v>
      </c>
      <c r="D101" s="17">
        <v>1625502824.8104711</v>
      </c>
      <c r="E101" s="18">
        <v>61277458.939407147</v>
      </c>
      <c r="F101" s="18">
        <v>36060480.681688264</v>
      </c>
      <c r="G101" s="17">
        <v>48368189.56076926</v>
      </c>
      <c r="H101" s="18">
        <v>31926513.796543088</v>
      </c>
      <c r="I101" s="18">
        <v>12063888</v>
      </c>
      <c r="J101" s="18">
        <v>540646</v>
      </c>
      <c r="K101" s="18">
        <v>411724</v>
      </c>
      <c r="L101" s="19">
        <v>2292.6577354870642</v>
      </c>
      <c r="M101" s="18">
        <v>25428.143092473936</v>
      </c>
      <c r="N101" s="20">
        <v>35292981.280000001</v>
      </c>
      <c r="O101" s="18">
        <v>85.72</v>
      </c>
      <c r="P101" s="20">
        <v>610174.96799999999</v>
      </c>
      <c r="Q101" s="18">
        <v>1.482</v>
      </c>
      <c r="R101">
        <v>1</v>
      </c>
    </row>
    <row r="102" spans="1:18" ht="15" customHeight="1" x14ac:dyDescent="0.25">
      <c r="A102" s="15">
        <v>93</v>
      </c>
      <c r="B102" s="16" t="s">
        <v>4</v>
      </c>
      <c r="C102" s="15">
        <v>2018</v>
      </c>
      <c r="D102" s="17">
        <v>4930961170.8324347</v>
      </c>
      <c r="E102" s="18">
        <v>202539962.11154386</v>
      </c>
      <c r="F102" s="18">
        <v>357319967.42583358</v>
      </c>
      <c r="G102" s="17">
        <v>153321446.06108394</v>
      </c>
      <c r="H102" s="18">
        <v>141749780.29747069</v>
      </c>
      <c r="I102" s="18">
        <v>6490442</v>
      </c>
      <c r="J102" s="18">
        <v>414191</v>
      </c>
      <c r="K102" s="18">
        <v>746881</v>
      </c>
      <c r="L102" s="19">
        <v>4667.9865642607028</v>
      </c>
      <c r="M102" s="18">
        <v>113524.02130056339</v>
      </c>
      <c r="N102" s="20">
        <v>91371927.777999997</v>
      </c>
      <c r="O102" s="18">
        <v>122.33799999999999</v>
      </c>
      <c r="P102" s="20">
        <v>1089699.379</v>
      </c>
      <c r="Q102" s="18">
        <v>1.4590000000000001</v>
      </c>
      <c r="R102">
        <v>1</v>
      </c>
    </row>
    <row r="103" spans="1:18" ht="15" customHeight="1" x14ac:dyDescent="0.25">
      <c r="A103" s="15">
        <v>95</v>
      </c>
      <c r="B103" s="16" t="s">
        <v>30</v>
      </c>
      <c r="C103" s="15">
        <v>2018</v>
      </c>
      <c r="D103" s="17">
        <v>473007932.84796894</v>
      </c>
      <c r="E103" s="18">
        <v>27599636.97649765</v>
      </c>
      <c r="F103" s="18">
        <v>6353052.9794851784</v>
      </c>
      <c r="G103" s="17">
        <v>14986717.391132249</v>
      </c>
      <c r="H103" s="18">
        <v>6326192.892975728</v>
      </c>
      <c r="I103" s="18">
        <v>3354401</v>
      </c>
      <c r="J103" s="18">
        <v>293828</v>
      </c>
      <c r="K103" s="18">
        <v>143022</v>
      </c>
      <c r="L103" s="19">
        <v>564.88151517390895</v>
      </c>
      <c r="M103" s="18">
        <v>7716.5279163479117</v>
      </c>
      <c r="N103" s="20">
        <v>20881212</v>
      </c>
      <c r="O103" s="18">
        <v>146</v>
      </c>
      <c r="P103" s="20">
        <v>165905.51999999999</v>
      </c>
      <c r="Q103" s="18">
        <v>1.1599999999999999</v>
      </c>
      <c r="R103">
        <v>1</v>
      </c>
    </row>
    <row r="104" spans="1:18" ht="15" customHeight="1" x14ac:dyDescent="0.25">
      <c r="A104" s="15">
        <v>98</v>
      </c>
      <c r="B104" s="16" t="s">
        <v>187</v>
      </c>
      <c r="C104" s="15">
        <v>2018</v>
      </c>
      <c r="D104" s="17">
        <v>917982050.96220028</v>
      </c>
      <c r="E104" s="18">
        <v>94196860.875529394</v>
      </c>
      <c r="F104" s="18">
        <v>21839561.605345987</v>
      </c>
      <c r="G104" s="17">
        <v>22602061.666266214</v>
      </c>
      <c r="H104" s="18">
        <v>15786312.737284921</v>
      </c>
      <c r="I104" s="18">
        <v>9027899</v>
      </c>
      <c r="J104" s="18">
        <v>500856</v>
      </c>
      <c r="K104" s="18">
        <v>146758</v>
      </c>
      <c r="L104" s="19">
        <v>1003.9552888814649</v>
      </c>
      <c r="M104" s="18">
        <v>10244.81801183047</v>
      </c>
      <c r="N104" s="20">
        <v>19665572</v>
      </c>
      <c r="O104" s="18">
        <v>134</v>
      </c>
      <c r="P104" s="20">
        <v>218669.42</v>
      </c>
      <c r="Q104" s="18">
        <v>1.49</v>
      </c>
      <c r="R104">
        <v>1</v>
      </c>
    </row>
    <row r="105" spans="1:18" ht="15" customHeight="1" x14ac:dyDescent="0.25">
      <c r="A105" s="15">
        <v>100</v>
      </c>
      <c r="B105" s="16" t="s">
        <v>43</v>
      </c>
      <c r="C105" s="15">
        <v>2018</v>
      </c>
      <c r="D105" s="17">
        <v>2763180400.7783389</v>
      </c>
      <c r="E105" s="18">
        <v>19936446.876725156</v>
      </c>
      <c r="F105" s="18">
        <v>38646469.861105211</v>
      </c>
      <c r="G105" s="17">
        <v>54889313.513241075</v>
      </c>
      <c r="H105" s="18">
        <v>45587642.643110774</v>
      </c>
      <c r="I105" s="18">
        <v>13690520</v>
      </c>
      <c r="J105" s="18">
        <v>672733</v>
      </c>
      <c r="K105" s="18">
        <v>450060</v>
      </c>
      <c r="L105" s="19">
        <v>2716.6838127858628</v>
      </c>
      <c r="M105" s="18">
        <v>16727.716222070998</v>
      </c>
      <c r="N105" s="20">
        <v>114405252</v>
      </c>
      <c r="O105" s="18">
        <v>254.2</v>
      </c>
      <c r="P105" s="20">
        <v>813258.41999999993</v>
      </c>
      <c r="Q105" s="18">
        <v>1.8069999999999999</v>
      </c>
      <c r="R105">
        <v>1</v>
      </c>
    </row>
    <row r="106" spans="1:18" ht="15" customHeight="1" x14ac:dyDescent="0.25">
      <c r="A106" s="15">
        <v>105</v>
      </c>
      <c r="B106" s="16" t="s">
        <v>61</v>
      </c>
      <c r="C106" s="15">
        <v>2018</v>
      </c>
      <c r="D106" s="17">
        <v>37876647.475071296</v>
      </c>
      <c r="E106" s="18">
        <v>2459370.0421491843</v>
      </c>
      <c r="F106" s="18">
        <v>876148.28367101296</v>
      </c>
      <c r="G106" s="17">
        <v>1598487.5547067847</v>
      </c>
      <c r="H106" s="18">
        <v>2008078.1816972068</v>
      </c>
      <c r="I106" s="18">
        <v>98781</v>
      </c>
      <c r="J106" s="18">
        <v>6846</v>
      </c>
      <c r="K106" s="18">
        <v>5320</v>
      </c>
      <c r="L106" s="19">
        <v>25.121524211215242</v>
      </c>
      <c r="M106" s="18">
        <v>374.25106929906224</v>
      </c>
      <c r="N106" s="20">
        <v>0</v>
      </c>
      <c r="O106" s="18">
        <v>0</v>
      </c>
      <c r="P106" s="20">
        <v>15800.400000000001</v>
      </c>
      <c r="Q106" s="18">
        <v>2.97</v>
      </c>
      <c r="R106">
        <v>1</v>
      </c>
    </row>
    <row r="107" spans="1:18" ht="15" customHeight="1" x14ac:dyDescent="0.25">
      <c r="A107" s="15">
        <v>108</v>
      </c>
      <c r="B107" s="16" t="s">
        <v>63</v>
      </c>
      <c r="C107" s="15">
        <v>2018</v>
      </c>
      <c r="D107" s="17">
        <v>3414801991.8180594</v>
      </c>
      <c r="E107" s="18">
        <v>208816511.82392019</v>
      </c>
      <c r="F107" s="18">
        <v>75924080.710634187</v>
      </c>
      <c r="G107" s="17">
        <v>22268009.378178034</v>
      </c>
      <c r="H107" s="18">
        <v>44692971.72685241</v>
      </c>
      <c r="I107" s="18">
        <v>20495914</v>
      </c>
      <c r="J107" s="18">
        <v>945463</v>
      </c>
      <c r="K107" s="18">
        <v>934562</v>
      </c>
      <c r="L107" s="19">
        <v>5468.8157383727985</v>
      </c>
      <c r="M107" s="18">
        <v>35811.813449226887</v>
      </c>
      <c r="N107" s="20">
        <v>43410404.900000006</v>
      </c>
      <c r="O107" s="18">
        <v>46.45</v>
      </c>
      <c r="P107" s="20">
        <v>644847.77999999991</v>
      </c>
      <c r="Q107" s="18">
        <v>0.69</v>
      </c>
      <c r="R107">
        <v>1</v>
      </c>
    </row>
    <row r="108" spans="1:18" ht="15" customHeight="1" x14ac:dyDescent="0.25">
      <c r="A108" s="15">
        <v>114</v>
      </c>
      <c r="B108" s="16" t="s">
        <v>36</v>
      </c>
      <c r="C108" s="15">
        <v>2018</v>
      </c>
      <c r="D108" s="17">
        <v>761136133.16986668</v>
      </c>
      <c r="E108" s="18">
        <v>47031624.259479113</v>
      </c>
      <c r="F108" s="18">
        <v>24225414.002429917</v>
      </c>
      <c r="G108" s="17">
        <v>20373768.557316326</v>
      </c>
      <c r="H108" s="18">
        <v>29170326.624219276</v>
      </c>
      <c r="I108" s="18">
        <v>5916322</v>
      </c>
      <c r="J108" s="18">
        <v>114442</v>
      </c>
      <c r="K108" s="18">
        <v>202634</v>
      </c>
      <c r="L108" s="19">
        <v>947.92524682933038</v>
      </c>
      <c r="M108" s="18">
        <v>2318.1437068272789</v>
      </c>
      <c r="N108" s="20">
        <v>29787198</v>
      </c>
      <c r="O108" s="18">
        <v>147</v>
      </c>
      <c r="P108" s="20">
        <v>366970.174</v>
      </c>
      <c r="Q108" s="18">
        <v>1.8109999999999999</v>
      </c>
      <c r="R108">
        <v>1</v>
      </c>
    </row>
    <row r="109" spans="1:18" ht="15" customHeight="1" x14ac:dyDescent="0.25">
      <c r="A109" s="15">
        <v>115</v>
      </c>
      <c r="B109" s="16" t="s">
        <v>65</v>
      </c>
      <c r="C109" s="15">
        <v>2018</v>
      </c>
      <c r="D109" s="17">
        <v>3764879470.2633061</v>
      </c>
      <c r="E109" s="18">
        <v>176120692.93940705</v>
      </c>
      <c r="F109" s="18">
        <v>165731986.09641388</v>
      </c>
      <c r="G109" s="17">
        <v>209982204.6495809</v>
      </c>
      <c r="H109" s="18">
        <v>116625395.55386168</v>
      </c>
      <c r="I109" s="18">
        <v>15716582</v>
      </c>
      <c r="J109" s="18">
        <v>1356139</v>
      </c>
      <c r="K109" s="18">
        <v>898695</v>
      </c>
      <c r="L109" s="19">
        <v>2682.7796528911099</v>
      </c>
      <c r="M109" s="18">
        <v>46495.923378028463</v>
      </c>
      <c r="N109" s="20">
        <v>139657203</v>
      </c>
      <c r="O109" s="18">
        <v>155.4</v>
      </c>
      <c r="P109" s="20">
        <v>2058011.55</v>
      </c>
      <c r="Q109" s="18">
        <v>2.29</v>
      </c>
      <c r="R109">
        <v>1</v>
      </c>
    </row>
    <row r="110" spans="1:18" ht="15" customHeight="1" x14ac:dyDescent="0.25">
      <c r="A110" s="15">
        <v>117</v>
      </c>
      <c r="B110" s="16" t="s">
        <v>38</v>
      </c>
      <c r="C110" s="15">
        <v>2018</v>
      </c>
      <c r="D110" s="17">
        <v>7922645771.5890169</v>
      </c>
      <c r="E110" s="18">
        <v>257066899.18455797</v>
      </c>
      <c r="F110" s="18">
        <v>325369463.05692768</v>
      </c>
      <c r="G110" s="17">
        <v>308653012.52117968</v>
      </c>
      <c r="H110" s="18">
        <v>289905159.45927334</v>
      </c>
      <c r="I110" s="18">
        <v>14267670</v>
      </c>
      <c r="J110" s="18">
        <v>526223</v>
      </c>
      <c r="K110" s="18">
        <v>1378105</v>
      </c>
      <c r="L110" s="19">
        <v>6607.2275129111404</v>
      </c>
      <c r="M110" s="18">
        <v>114322.21321114905</v>
      </c>
      <c r="N110" s="20">
        <v>202635181.09499997</v>
      </c>
      <c r="O110" s="18">
        <v>147.03899999999999</v>
      </c>
      <c r="P110" s="20">
        <v>2107122.5449999999</v>
      </c>
      <c r="Q110" s="18">
        <v>1.5289999999999999</v>
      </c>
      <c r="R110">
        <v>1</v>
      </c>
    </row>
    <row r="111" spans="1:18" ht="15" customHeight="1" x14ac:dyDescent="0.25">
      <c r="A111" s="15">
        <v>119</v>
      </c>
      <c r="B111" s="16" t="s">
        <v>67</v>
      </c>
      <c r="C111" s="15">
        <v>2018</v>
      </c>
      <c r="D111" s="17">
        <v>3047308130.3639693</v>
      </c>
      <c r="E111" s="18">
        <v>127370500.60488327</v>
      </c>
      <c r="F111" s="18">
        <v>20102787.735323809</v>
      </c>
      <c r="G111" s="17">
        <v>56046693.71024666</v>
      </c>
      <c r="H111" s="18">
        <v>46444923.720145203</v>
      </c>
      <c r="I111" s="18">
        <v>16333672</v>
      </c>
      <c r="J111" s="18">
        <v>538502</v>
      </c>
      <c r="K111" s="18">
        <v>469917</v>
      </c>
      <c r="L111" s="19">
        <v>3146.6888258294466</v>
      </c>
      <c r="M111" s="18">
        <v>21242.609326928861</v>
      </c>
      <c r="N111" s="20">
        <v>0</v>
      </c>
      <c r="O111" s="18">
        <v>0</v>
      </c>
      <c r="P111" s="20">
        <v>0</v>
      </c>
      <c r="Q111" s="18">
        <v>0</v>
      </c>
      <c r="R111">
        <v>1</v>
      </c>
    </row>
    <row r="112" spans="1:18" ht="15" customHeight="1" x14ac:dyDescent="0.25">
      <c r="A112" s="15">
        <v>120</v>
      </c>
      <c r="B112" s="16" t="s">
        <v>69</v>
      </c>
      <c r="C112" s="15">
        <v>2018</v>
      </c>
      <c r="D112" s="17">
        <v>5752249351.0538349</v>
      </c>
      <c r="E112" s="18">
        <v>160534176.73188442</v>
      </c>
      <c r="F112" s="18">
        <v>162250228.64596036</v>
      </c>
      <c r="G112" s="17">
        <v>133921188.03352579</v>
      </c>
      <c r="H112" s="18">
        <v>71087848.354083478</v>
      </c>
      <c r="I112" s="18">
        <v>34908071</v>
      </c>
      <c r="J112" s="18">
        <v>1087680</v>
      </c>
      <c r="K112" s="18">
        <v>1478542</v>
      </c>
      <c r="L112" s="19">
        <v>6445.4892357544313</v>
      </c>
      <c r="M112" s="18">
        <v>127198.10971517157</v>
      </c>
      <c r="N112" s="20">
        <v>140491060.84</v>
      </c>
      <c r="O112" s="18">
        <v>95.02</v>
      </c>
      <c r="P112" s="20">
        <v>1404614.9</v>
      </c>
      <c r="Q112" s="18">
        <v>0.95</v>
      </c>
      <c r="R112">
        <v>1</v>
      </c>
    </row>
    <row r="113" spans="1:18" ht="15" customHeight="1" x14ac:dyDescent="0.25">
      <c r="A113" s="15">
        <v>126</v>
      </c>
      <c r="B113" s="16" t="s">
        <v>71</v>
      </c>
      <c r="C113" s="15">
        <v>2018</v>
      </c>
      <c r="D113" s="17">
        <v>3605766017.2014475</v>
      </c>
      <c r="E113" s="18">
        <v>238942459.22003892</v>
      </c>
      <c r="F113" s="18">
        <v>66561116.300428592</v>
      </c>
      <c r="G113" s="17">
        <v>68075508.200049981</v>
      </c>
      <c r="H113" s="18">
        <v>36407186.223289341</v>
      </c>
      <c r="I113" s="18">
        <v>24413580</v>
      </c>
      <c r="J113" s="18">
        <v>360047</v>
      </c>
      <c r="K113" s="18">
        <v>1050129</v>
      </c>
      <c r="L113" s="19">
        <v>5604</v>
      </c>
      <c r="M113" s="18">
        <v>105517.63387629898</v>
      </c>
      <c r="N113" s="20">
        <v>113084191.494</v>
      </c>
      <c r="O113" s="18">
        <v>107.68600000000001</v>
      </c>
      <c r="P113" s="20">
        <v>1396671.57</v>
      </c>
      <c r="Q113" s="18">
        <v>1.33</v>
      </c>
      <c r="R113">
        <v>1</v>
      </c>
    </row>
    <row r="114" spans="1:18" ht="15" customHeight="1" x14ac:dyDescent="0.25">
      <c r="A114" s="15">
        <v>127</v>
      </c>
      <c r="B114" s="16" t="s">
        <v>73</v>
      </c>
      <c r="C114" s="15">
        <v>2018</v>
      </c>
      <c r="D114" s="17">
        <v>5385475738.1341896</v>
      </c>
      <c r="E114" s="18">
        <v>353059178.37693065</v>
      </c>
      <c r="F114" s="18">
        <v>211988138.31235346</v>
      </c>
      <c r="G114" s="17">
        <v>188267668.95710829</v>
      </c>
      <c r="H114" s="18">
        <v>38738250.427995138</v>
      </c>
      <c r="I114" s="18">
        <v>44566969</v>
      </c>
      <c r="J114" s="18">
        <v>708334</v>
      </c>
      <c r="K114" s="18">
        <v>1484327</v>
      </c>
      <c r="L114" s="19">
        <v>2692.0752108733423</v>
      </c>
      <c r="M114" s="18">
        <v>69765.102384607948</v>
      </c>
      <c r="N114" s="20">
        <v>324177016.80000001</v>
      </c>
      <c r="O114" s="18">
        <v>218.4</v>
      </c>
      <c r="P114" s="20">
        <v>2337815.0249999999</v>
      </c>
      <c r="Q114" s="18">
        <v>1.575</v>
      </c>
      <c r="R114">
        <v>1</v>
      </c>
    </row>
    <row r="115" spans="1:18" ht="15" customHeight="1" x14ac:dyDescent="0.25">
      <c r="A115" s="15">
        <v>134</v>
      </c>
      <c r="B115" s="16" t="s">
        <v>75</v>
      </c>
      <c r="C115" s="15">
        <v>2018</v>
      </c>
      <c r="D115" s="17">
        <v>11025961028.743391</v>
      </c>
      <c r="E115" s="18">
        <v>384308870.82680446</v>
      </c>
      <c r="F115" s="18">
        <v>184365838.86383608</v>
      </c>
      <c r="G115" s="17">
        <v>202670004.10524136</v>
      </c>
      <c r="H115" s="18">
        <v>53399082.043356478</v>
      </c>
      <c r="I115" s="18">
        <v>55115456</v>
      </c>
      <c r="J115" s="18">
        <v>3484684</v>
      </c>
      <c r="K115" s="18">
        <v>1899813</v>
      </c>
      <c r="L115" s="19">
        <v>9243.2021691547379</v>
      </c>
      <c r="M115" s="18">
        <v>90182.910425226451</v>
      </c>
      <c r="N115" s="20">
        <v>206973227.472</v>
      </c>
      <c r="O115" s="18">
        <v>108.944</v>
      </c>
      <c r="P115" s="20">
        <v>5397368.733</v>
      </c>
      <c r="Q115" s="18">
        <v>2.8410000000000002</v>
      </c>
      <c r="R115">
        <v>1</v>
      </c>
    </row>
    <row r="116" spans="1:18" ht="15" customHeight="1" x14ac:dyDescent="0.25">
      <c r="A116" s="15">
        <v>137</v>
      </c>
      <c r="B116" s="16" t="s">
        <v>77</v>
      </c>
      <c r="C116" s="15">
        <v>2018</v>
      </c>
      <c r="D116" s="17">
        <v>753582797.38197231</v>
      </c>
      <c r="E116" s="18">
        <v>55524620.218715288</v>
      </c>
      <c r="F116" s="18">
        <v>18497715.211780306</v>
      </c>
      <c r="G116" s="17">
        <v>20471451.249031059</v>
      </c>
      <c r="H116" s="18">
        <v>25920995.944658957</v>
      </c>
      <c r="I116" s="18">
        <v>4897635</v>
      </c>
      <c r="J116" s="18">
        <v>41016</v>
      </c>
      <c r="K116" s="18">
        <v>166182</v>
      </c>
      <c r="L116" s="19">
        <v>950</v>
      </c>
      <c r="M116" s="18">
        <v>19674.306854147577</v>
      </c>
      <c r="N116" s="20">
        <v>22215375.942000002</v>
      </c>
      <c r="O116" s="18">
        <v>133.68100000000001</v>
      </c>
      <c r="P116" s="20">
        <v>259742.46599999999</v>
      </c>
      <c r="Q116" s="18">
        <v>1.5629999999999999</v>
      </c>
      <c r="R116">
        <v>1</v>
      </c>
    </row>
    <row r="117" spans="1:18" ht="15" customHeight="1" x14ac:dyDescent="0.25">
      <c r="A117" s="15">
        <v>142</v>
      </c>
      <c r="B117" s="16" t="s">
        <v>11</v>
      </c>
      <c r="C117" s="15">
        <v>2018</v>
      </c>
      <c r="D117" s="17">
        <v>2112921979.7804592</v>
      </c>
      <c r="E117" s="18">
        <v>111256306.06903644</v>
      </c>
      <c r="F117" s="18">
        <v>33248253.913138106</v>
      </c>
      <c r="G117" s="17">
        <v>34818581.889563084</v>
      </c>
      <c r="H117" s="18">
        <v>7706592.6584536871</v>
      </c>
      <c r="I117" s="18">
        <v>10836821</v>
      </c>
      <c r="J117" s="18">
        <v>260058</v>
      </c>
      <c r="K117" s="18">
        <v>411627</v>
      </c>
      <c r="L117" s="19">
        <v>3028.2434375287648</v>
      </c>
      <c r="M117" s="18">
        <v>30593.29281231709</v>
      </c>
      <c r="N117" s="20">
        <v>57120243.909000002</v>
      </c>
      <c r="O117" s="18">
        <v>138.767</v>
      </c>
      <c r="P117" s="20">
        <v>459787.359</v>
      </c>
      <c r="Q117" s="18">
        <v>1.117</v>
      </c>
      <c r="R117">
        <v>1</v>
      </c>
    </row>
    <row r="118" spans="1:18" ht="15" customHeight="1" x14ac:dyDescent="0.25">
      <c r="A118" s="15">
        <v>143</v>
      </c>
      <c r="B118" s="16" t="s">
        <v>79</v>
      </c>
      <c r="C118" s="15">
        <v>2018</v>
      </c>
      <c r="D118" s="17">
        <v>7699840602.0714455</v>
      </c>
      <c r="E118" s="18">
        <v>232986003.39340562</v>
      </c>
      <c r="F118" s="18">
        <v>108299439.35841672</v>
      </c>
      <c r="G118" s="17">
        <v>165621676.73545343</v>
      </c>
      <c r="H118" s="18">
        <v>162570477.78806698</v>
      </c>
      <c r="I118" s="18">
        <v>25836914</v>
      </c>
      <c r="J118" s="18">
        <v>1018954</v>
      </c>
      <c r="K118" s="18">
        <v>875876</v>
      </c>
      <c r="L118" s="19">
        <v>5660</v>
      </c>
      <c r="M118" s="18">
        <v>17320.599036340383</v>
      </c>
      <c r="N118" s="20">
        <v>46298805.359999999</v>
      </c>
      <c r="O118" s="18">
        <v>52.86</v>
      </c>
      <c r="P118" s="20">
        <v>563188.26800000004</v>
      </c>
      <c r="Q118" s="18">
        <v>0.64300000000000002</v>
      </c>
      <c r="R118">
        <v>1</v>
      </c>
    </row>
    <row r="119" spans="1:18" ht="15" customHeight="1" x14ac:dyDescent="0.25">
      <c r="A119" s="15">
        <v>144</v>
      </c>
      <c r="B119" s="16" t="s">
        <v>28</v>
      </c>
      <c r="C119" s="15">
        <v>2018</v>
      </c>
      <c r="D119" s="17">
        <v>3823055383.1942191</v>
      </c>
      <c r="E119" s="18">
        <v>238152511.39417571</v>
      </c>
      <c r="F119" s="18">
        <v>45316212.495274484</v>
      </c>
      <c r="G119" s="17">
        <v>107268728.00282323</v>
      </c>
      <c r="H119" s="18">
        <v>40556402.081004597</v>
      </c>
      <c r="I119" s="18">
        <v>28630670</v>
      </c>
      <c r="J119" s="18">
        <v>2026076</v>
      </c>
      <c r="K119" s="18">
        <v>830270</v>
      </c>
      <c r="L119" s="19">
        <v>4881.4125336726283</v>
      </c>
      <c r="M119" s="18">
        <v>40668.162086732431</v>
      </c>
      <c r="N119" s="20">
        <v>129522120</v>
      </c>
      <c r="O119" s="18">
        <v>156</v>
      </c>
      <c r="P119" s="20">
        <v>1203891.5</v>
      </c>
      <c r="Q119" s="18">
        <v>1.45</v>
      </c>
      <c r="R119">
        <v>1</v>
      </c>
    </row>
    <row r="120" spans="1:18" ht="15" customHeight="1" x14ac:dyDescent="0.25">
      <c r="A120" s="15">
        <v>145</v>
      </c>
      <c r="B120" s="16" t="s">
        <v>81</v>
      </c>
      <c r="C120" s="15">
        <v>2018</v>
      </c>
      <c r="D120" s="17">
        <v>4878561681.5711374</v>
      </c>
      <c r="E120" s="18">
        <v>303174903.04763436</v>
      </c>
      <c r="F120" s="18">
        <v>167453283.66875729</v>
      </c>
      <c r="G120" s="17">
        <v>111967348.87199205</v>
      </c>
      <c r="H120" s="18">
        <v>99881065.510127977</v>
      </c>
      <c r="I120" s="18">
        <v>29249478</v>
      </c>
      <c r="J120" s="18">
        <v>1969621</v>
      </c>
      <c r="K120" s="18">
        <v>1479039</v>
      </c>
      <c r="L120" s="19">
        <v>4667.6421116139209</v>
      </c>
      <c r="M120" s="18">
        <v>120009.65035745568</v>
      </c>
      <c r="N120" s="20">
        <v>144797918.09999999</v>
      </c>
      <c r="O120" s="18">
        <v>97.9</v>
      </c>
      <c r="P120" s="20">
        <v>1508619.78</v>
      </c>
      <c r="Q120" s="18">
        <v>1.02</v>
      </c>
      <c r="R120">
        <v>1</v>
      </c>
    </row>
    <row r="121" spans="1:18" ht="15" customHeight="1" x14ac:dyDescent="0.25">
      <c r="A121" s="15">
        <v>148</v>
      </c>
      <c r="B121" s="16" t="s">
        <v>35</v>
      </c>
      <c r="C121" s="15">
        <v>2018</v>
      </c>
      <c r="D121" s="17">
        <v>2641081907.2101111</v>
      </c>
      <c r="E121" s="18">
        <v>136709179.7265293</v>
      </c>
      <c r="F121" s="18">
        <v>71953597.857969835</v>
      </c>
      <c r="G121" s="17">
        <v>77675723.516412184</v>
      </c>
      <c r="H121" s="18">
        <v>20029076.377748981</v>
      </c>
      <c r="I121" s="18">
        <v>18840233</v>
      </c>
      <c r="J121" s="18">
        <v>337039</v>
      </c>
      <c r="K121" s="18">
        <v>554500</v>
      </c>
      <c r="L121" s="19">
        <v>3752.7757820911311</v>
      </c>
      <c r="M121" s="18">
        <v>29848.171688383143</v>
      </c>
      <c r="N121" s="20">
        <v>56115400</v>
      </c>
      <c r="O121" s="18">
        <v>101.2</v>
      </c>
      <c r="P121" s="20">
        <v>744139</v>
      </c>
      <c r="Q121" s="18">
        <v>1.3420000000000001</v>
      </c>
      <c r="R121">
        <v>1</v>
      </c>
    </row>
    <row r="122" spans="1:18" ht="15" customHeight="1" x14ac:dyDescent="0.25">
      <c r="A122" s="15">
        <v>149</v>
      </c>
      <c r="B122" s="16" t="s">
        <v>83</v>
      </c>
      <c r="C122" s="15">
        <v>2018</v>
      </c>
      <c r="D122" s="17">
        <v>10043720654.984468</v>
      </c>
      <c r="E122" s="18">
        <v>348732438.23280931</v>
      </c>
      <c r="F122" s="18">
        <v>397662462.18520671</v>
      </c>
      <c r="G122" s="17">
        <v>193974260.22119957</v>
      </c>
      <c r="H122" s="18">
        <v>131379850.73227461</v>
      </c>
      <c r="I122" s="18">
        <v>41899210</v>
      </c>
      <c r="J122" s="18">
        <v>855215</v>
      </c>
      <c r="K122" s="18">
        <v>2266833</v>
      </c>
      <c r="L122" s="19">
        <v>9918.1680095121446</v>
      </c>
      <c r="M122" s="18">
        <v>158041.72149603319</v>
      </c>
      <c r="N122" s="20">
        <v>124902498.3</v>
      </c>
      <c r="O122" s="18">
        <v>55.1</v>
      </c>
      <c r="P122" s="20">
        <v>2448179.64</v>
      </c>
      <c r="Q122" s="18">
        <v>1.08</v>
      </c>
      <c r="R122">
        <v>1</v>
      </c>
    </row>
    <row r="123" spans="1:18" ht="15" customHeight="1" x14ac:dyDescent="0.25">
      <c r="A123" s="15">
        <v>150</v>
      </c>
      <c r="B123" s="16" t="s">
        <v>31</v>
      </c>
      <c r="C123" s="15">
        <v>2018</v>
      </c>
      <c r="D123" s="17">
        <v>4216148926.1327858</v>
      </c>
      <c r="E123" s="18">
        <v>245549220.67076415</v>
      </c>
      <c r="F123" s="18">
        <v>176188069.56414801</v>
      </c>
      <c r="G123" s="17">
        <v>87260480.572892681</v>
      </c>
      <c r="H123" s="18">
        <v>62354124.367112458</v>
      </c>
      <c r="I123" s="18">
        <v>20697195</v>
      </c>
      <c r="J123" s="18">
        <v>1264487</v>
      </c>
      <c r="K123" s="18">
        <v>1149789</v>
      </c>
      <c r="L123" s="19">
        <v>3385.7616116509284</v>
      </c>
      <c r="M123" s="18">
        <v>35032.583602329927</v>
      </c>
      <c r="N123" s="20">
        <v>166719405</v>
      </c>
      <c r="O123" s="18">
        <v>145</v>
      </c>
      <c r="P123" s="20">
        <v>1747679.28</v>
      </c>
      <c r="Q123" s="18">
        <v>1.52</v>
      </c>
      <c r="R123">
        <v>1</v>
      </c>
    </row>
    <row r="124" spans="1:18" ht="15" customHeight="1" x14ac:dyDescent="0.25">
      <c r="A124" s="15">
        <v>155</v>
      </c>
      <c r="B124" s="16" t="s">
        <v>62</v>
      </c>
      <c r="C124" s="15">
        <v>2018</v>
      </c>
      <c r="D124" s="17">
        <v>6239332941.8832417</v>
      </c>
      <c r="E124" s="18">
        <v>339747582.12586683</v>
      </c>
      <c r="F124" s="18">
        <v>212365499.53251231</v>
      </c>
      <c r="G124" s="17">
        <v>128771396.36417517</v>
      </c>
      <c r="H124" s="18">
        <v>347801292.7322914</v>
      </c>
      <c r="I124" s="18">
        <v>15139011</v>
      </c>
      <c r="J124" s="18">
        <v>1456624</v>
      </c>
      <c r="K124" s="18">
        <v>1444266</v>
      </c>
      <c r="L124" s="19">
        <v>2615.3503891730811</v>
      </c>
      <c r="M124" s="18">
        <v>22991.121044919837</v>
      </c>
      <c r="N124" s="20">
        <v>112233910.85999998</v>
      </c>
      <c r="O124" s="18">
        <v>77.709999999999994</v>
      </c>
      <c r="P124" s="20">
        <v>950327.02800000005</v>
      </c>
      <c r="Q124" s="18">
        <v>0.65800000000000003</v>
      </c>
      <c r="R124">
        <v>1</v>
      </c>
    </row>
    <row r="125" spans="1:18" ht="15" customHeight="1" x14ac:dyDescent="0.25">
      <c r="A125" s="15">
        <v>157</v>
      </c>
      <c r="B125" s="16" t="s">
        <v>56</v>
      </c>
      <c r="C125" s="15">
        <v>2018</v>
      </c>
      <c r="D125" s="17">
        <v>2134520730.9165587</v>
      </c>
      <c r="E125" s="18">
        <v>86835878.154162645</v>
      </c>
      <c r="F125" s="18">
        <v>22362742.775816541</v>
      </c>
      <c r="G125" s="17">
        <v>28309892.50737818</v>
      </c>
      <c r="H125" s="18">
        <v>20586119.187618736</v>
      </c>
      <c r="I125" s="18">
        <v>8884329</v>
      </c>
      <c r="J125" s="18">
        <v>315756</v>
      </c>
      <c r="K125" s="18">
        <v>347208</v>
      </c>
      <c r="L125" s="19">
        <v>1726.092659546164</v>
      </c>
      <c r="M125" s="18">
        <v>25361.560695699944</v>
      </c>
      <c r="N125" s="20">
        <v>56105340.719999999</v>
      </c>
      <c r="O125" s="18">
        <v>161.59</v>
      </c>
      <c r="P125" s="20">
        <v>590253.6</v>
      </c>
      <c r="Q125" s="18">
        <v>1.7</v>
      </c>
      <c r="R125">
        <v>1</v>
      </c>
    </row>
    <row r="126" spans="1:18" ht="15" customHeight="1" x14ac:dyDescent="0.25">
      <c r="A126" s="15">
        <v>159</v>
      </c>
      <c r="B126" s="16" t="s">
        <v>13</v>
      </c>
      <c r="C126" s="15">
        <v>2018</v>
      </c>
      <c r="D126" s="17">
        <v>3877499197.3875937</v>
      </c>
      <c r="E126" s="18">
        <v>186718153.58158466</v>
      </c>
      <c r="F126" s="18">
        <v>65303070.727338351</v>
      </c>
      <c r="G126" s="17">
        <v>55799886.645904906</v>
      </c>
      <c r="H126" s="18">
        <v>54186381.695490077</v>
      </c>
      <c r="I126" s="18">
        <v>22657235</v>
      </c>
      <c r="J126" s="18">
        <v>1099839</v>
      </c>
      <c r="K126" s="18">
        <v>726684</v>
      </c>
      <c r="L126" s="19">
        <v>4562.4330265945136</v>
      </c>
      <c r="M126" s="18">
        <v>40172.728109836411</v>
      </c>
      <c r="N126" s="20">
        <v>69877933.439999998</v>
      </c>
      <c r="O126" s="18">
        <v>96.16</v>
      </c>
      <c r="P126" s="20">
        <v>1308031.2</v>
      </c>
      <c r="Q126" s="18">
        <v>1.8</v>
      </c>
      <c r="R126">
        <v>1</v>
      </c>
    </row>
    <row r="127" spans="1:18" ht="15" customHeight="1" x14ac:dyDescent="0.25">
      <c r="A127" s="15">
        <v>161</v>
      </c>
      <c r="B127" s="16" t="s">
        <v>85</v>
      </c>
      <c r="C127" s="15">
        <v>2018</v>
      </c>
      <c r="D127" s="17">
        <v>24266394027.349663</v>
      </c>
      <c r="E127" s="18">
        <v>1265554338.0406544</v>
      </c>
      <c r="F127" s="18">
        <v>646670228.33394837</v>
      </c>
      <c r="G127" s="17">
        <v>536509462.99869102</v>
      </c>
      <c r="H127" s="18">
        <v>2814865633.5835671</v>
      </c>
      <c r="I127" s="18">
        <v>86851586</v>
      </c>
      <c r="J127" s="18">
        <v>4831486</v>
      </c>
      <c r="K127" s="18">
        <v>5111887</v>
      </c>
      <c r="L127" s="19">
        <v>22197.611871040677</v>
      </c>
      <c r="M127" s="18">
        <v>118979.49093158303</v>
      </c>
      <c r="N127" s="20">
        <v>364232172.52399999</v>
      </c>
      <c r="O127" s="18">
        <v>71.251999999999995</v>
      </c>
      <c r="P127" s="20">
        <v>4467789.2379999999</v>
      </c>
      <c r="Q127" s="18">
        <v>0.874</v>
      </c>
      <c r="R127">
        <v>1</v>
      </c>
    </row>
    <row r="128" spans="1:18" ht="15" customHeight="1" x14ac:dyDescent="0.25">
      <c r="A128" s="15">
        <v>164</v>
      </c>
      <c r="B128" s="16" t="s">
        <v>41</v>
      </c>
      <c r="C128" s="15">
        <v>2018</v>
      </c>
      <c r="D128" s="17">
        <v>2541904941.1898203</v>
      </c>
      <c r="E128" s="18">
        <v>115784926.55590042</v>
      </c>
      <c r="F128" s="18">
        <v>48192606.941386662</v>
      </c>
      <c r="G128" s="17">
        <v>79882404.238396138</v>
      </c>
      <c r="H128" s="18">
        <v>21486005.943635877</v>
      </c>
      <c r="I128" s="18">
        <v>17944844</v>
      </c>
      <c r="J128" s="18">
        <v>471168</v>
      </c>
      <c r="K128" s="18">
        <v>536255</v>
      </c>
      <c r="L128" s="19">
        <v>3394.855246028771</v>
      </c>
      <c r="M128" s="18">
        <v>44255.236470741191</v>
      </c>
      <c r="N128" s="20">
        <v>72608927</v>
      </c>
      <c r="O128" s="18">
        <v>135.4</v>
      </c>
      <c r="P128" s="20">
        <v>724480.505</v>
      </c>
      <c r="Q128" s="18">
        <v>1.351</v>
      </c>
      <c r="R128">
        <v>1</v>
      </c>
    </row>
    <row r="129" spans="1:18" ht="15" customHeight="1" x14ac:dyDescent="0.25">
      <c r="A129" s="15">
        <v>166</v>
      </c>
      <c r="B129" s="16" t="s">
        <v>87</v>
      </c>
      <c r="C129" s="15">
        <v>2018</v>
      </c>
      <c r="D129" s="17">
        <v>2765706252.9188175</v>
      </c>
      <c r="E129" s="18">
        <v>88266328.515453234</v>
      </c>
      <c r="F129" s="18">
        <v>40485832.328886494</v>
      </c>
      <c r="G129" s="17">
        <v>49574873.445170075</v>
      </c>
      <c r="H129" s="18">
        <v>26604993.989935871</v>
      </c>
      <c r="I129" s="18">
        <v>20450500</v>
      </c>
      <c r="J129" s="18">
        <v>547742</v>
      </c>
      <c r="K129" s="18">
        <v>391721</v>
      </c>
      <c r="L129" s="19">
        <v>3141.6052978121807</v>
      </c>
      <c r="M129" s="18">
        <v>32102.695411076733</v>
      </c>
      <c r="N129" s="20">
        <v>41604687.409999996</v>
      </c>
      <c r="O129" s="18">
        <v>106.21</v>
      </c>
      <c r="P129" s="20">
        <v>403472.63</v>
      </c>
      <c r="Q129" s="18">
        <v>1.03</v>
      </c>
      <c r="R129">
        <v>1</v>
      </c>
    </row>
    <row r="130" spans="1:18" ht="15" customHeight="1" x14ac:dyDescent="0.25">
      <c r="A130" s="15">
        <v>167</v>
      </c>
      <c r="B130" s="16" t="s">
        <v>89</v>
      </c>
      <c r="C130" s="15">
        <v>2018</v>
      </c>
      <c r="D130" s="17">
        <v>50373491.551388048</v>
      </c>
      <c r="E130" s="18">
        <v>5426631.7491817083</v>
      </c>
      <c r="F130" s="18">
        <v>2037580.7258240711</v>
      </c>
      <c r="G130" s="17">
        <v>1081980.8358888922</v>
      </c>
      <c r="H130" s="18">
        <v>2904503.4089311855</v>
      </c>
      <c r="I130" s="18">
        <v>801642</v>
      </c>
      <c r="J130" s="18">
        <v>11298</v>
      </c>
      <c r="K130" s="18">
        <v>14847</v>
      </c>
      <c r="L130" s="19">
        <v>126</v>
      </c>
      <c r="M130" s="18">
        <v>413.2797820141846</v>
      </c>
      <c r="N130" s="20">
        <v>504204.12</v>
      </c>
      <c r="O130" s="18">
        <v>33.96</v>
      </c>
      <c r="P130" s="20">
        <v>6978.0899999999992</v>
      </c>
      <c r="Q130" s="18">
        <v>0.47</v>
      </c>
      <c r="R130">
        <v>1</v>
      </c>
    </row>
    <row r="131" spans="1:18" ht="15" customHeight="1" x14ac:dyDescent="0.25">
      <c r="A131" s="15">
        <v>170</v>
      </c>
      <c r="B131" s="16" t="s">
        <v>5</v>
      </c>
      <c r="C131" s="15">
        <v>2018</v>
      </c>
      <c r="D131" s="17">
        <v>2398472301.5388212</v>
      </c>
      <c r="E131" s="18">
        <v>118422085.39419007</v>
      </c>
      <c r="F131" s="18">
        <v>87970810.448284656</v>
      </c>
      <c r="G131" s="17">
        <v>44877845.741768986</v>
      </c>
      <c r="H131" s="18">
        <v>112738797.92408103</v>
      </c>
      <c r="I131" s="18">
        <v>19631465</v>
      </c>
      <c r="J131" s="18">
        <v>1045306</v>
      </c>
      <c r="K131" s="18">
        <v>756253</v>
      </c>
      <c r="L131" s="19">
        <v>3827.1341405376597</v>
      </c>
      <c r="M131" s="18">
        <v>19804.309870473604</v>
      </c>
      <c r="N131" s="20">
        <v>61664869.620000005</v>
      </c>
      <c r="O131" s="18">
        <v>81.540000000000006</v>
      </c>
      <c r="P131" s="20">
        <v>899941.07</v>
      </c>
      <c r="Q131" s="18">
        <v>1.19</v>
      </c>
      <c r="R131">
        <v>1</v>
      </c>
    </row>
    <row r="132" spans="1:18" ht="15" customHeight="1" x14ac:dyDescent="0.25">
      <c r="A132" s="15">
        <v>175</v>
      </c>
      <c r="B132" s="16" t="s">
        <v>14</v>
      </c>
      <c r="C132" s="15">
        <v>2018</v>
      </c>
      <c r="D132" s="17">
        <v>1349546367.623795</v>
      </c>
      <c r="E132" s="18">
        <v>79792865.591043562</v>
      </c>
      <c r="F132" s="18">
        <v>24576035.916379705</v>
      </c>
      <c r="G132" s="17">
        <v>18293986.680364806</v>
      </c>
      <c r="H132" s="18">
        <v>4822388.4228708195</v>
      </c>
      <c r="I132" s="18">
        <v>10597384</v>
      </c>
      <c r="J132" s="18">
        <v>64786</v>
      </c>
      <c r="K132" s="18">
        <v>310979</v>
      </c>
      <c r="L132" s="19">
        <v>2367</v>
      </c>
      <c r="M132" s="18">
        <v>29090.345673336287</v>
      </c>
      <c r="N132" s="20">
        <v>17335835.333999999</v>
      </c>
      <c r="O132" s="18">
        <v>55.746000000000002</v>
      </c>
      <c r="P132" s="20">
        <v>184410.54699999999</v>
      </c>
      <c r="Q132" s="18">
        <v>0.59299999999999997</v>
      </c>
      <c r="R132">
        <v>1</v>
      </c>
    </row>
    <row r="133" spans="1:18" ht="15" customHeight="1" x14ac:dyDescent="0.25">
      <c r="A133" s="15">
        <v>177</v>
      </c>
      <c r="B133" s="16" t="s">
        <v>40</v>
      </c>
      <c r="C133" s="15">
        <v>2018</v>
      </c>
      <c r="D133" s="17">
        <v>7613589330.3797874</v>
      </c>
      <c r="E133" s="18">
        <v>166488845.09131575</v>
      </c>
      <c r="F133" s="18">
        <v>165213558.8717792</v>
      </c>
      <c r="G133" s="17">
        <v>151125028.72087851</v>
      </c>
      <c r="H133" s="18">
        <v>103759086.75196338</v>
      </c>
      <c r="I133" s="18">
        <v>33699583</v>
      </c>
      <c r="J133" s="18">
        <v>1272385</v>
      </c>
      <c r="K133" s="18">
        <v>1223745</v>
      </c>
      <c r="L133" s="19">
        <v>5530.8324549073477</v>
      </c>
      <c r="M133" s="18">
        <v>49022.760392311102</v>
      </c>
      <c r="N133" s="20">
        <v>105242070</v>
      </c>
      <c r="O133" s="18">
        <v>86</v>
      </c>
      <c r="P133" s="20">
        <v>1040183.25</v>
      </c>
      <c r="Q133" s="18">
        <v>0.85</v>
      </c>
      <c r="R133">
        <v>1</v>
      </c>
    </row>
    <row r="134" spans="1:18" ht="15" customHeight="1" x14ac:dyDescent="0.25">
      <c r="A134" s="15">
        <v>178</v>
      </c>
      <c r="B134" s="16" t="s">
        <v>46</v>
      </c>
      <c r="C134" s="15">
        <v>2018</v>
      </c>
      <c r="D134" s="17">
        <v>567571009.36239064</v>
      </c>
      <c r="E134" s="18">
        <v>36310339.019322373</v>
      </c>
      <c r="F134" s="18">
        <v>7798490.5639267955</v>
      </c>
      <c r="G134" s="17">
        <v>13841665.658814041</v>
      </c>
      <c r="H134" s="18">
        <v>4935147.1521172505</v>
      </c>
      <c r="I134" s="18">
        <v>4133607</v>
      </c>
      <c r="J134" s="18">
        <v>324396</v>
      </c>
      <c r="K134" s="18">
        <v>142394</v>
      </c>
      <c r="L134" s="19">
        <v>735.31771853247358</v>
      </c>
      <c r="M134" s="18">
        <v>7761.5174576324507</v>
      </c>
      <c r="N134" s="20">
        <v>11676308</v>
      </c>
      <c r="O134" s="18">
        <v>82</v>
      </c>
      <c r="P134" s="20">
        <v>133850.35999999999</v>
      </c>
      <c r="Q134" s="18">
        <v>0.94</v>
      </c>
      <c r="R134">
        <v>1</v>
      </c>
    </row>
    <row r="135" spans="1:18" ht="15" customHeight="1" x14ac:dyDescent="0.25">
      <c r="A135" s="15">
        <v>179</v>
      </c>
      <c r="B135" s="16" t="s">
        <v>48</v>
      </c>
      <c r="C135" s="15">
        <v>2018</v>
      </c>
      <c r="D135" s="17">
        <v>1748092904.5492833</v>
      </c>
      <c r="E135" s="18">
        <v>111984431.58489287</v>
      </c>
      <c r="F135" s="18">
        <v>94408465.103792161</v>
      </c>
      <c r="G135" s="17">
        <v>99605198.733154252</v>
      </c>
      <c r="H135" s="18">
        <v>16842288.689472023</v>
      </c>
      <c r="I135" s="18">
        <v>5191057</v>
      </c>
      <c r="J135" s="18">
        <v>230657</v>
      </c>
      <c r="K135" s="18">
        <v>335965</v>
      </c>
      <c r="L135" s="19">
        <v>1274</v>
      </c>
      <c r="M135" s="18">
        <v>9069.5520294453872</v>
      </c>
      <c r="N135" s="20">
        <v>19821935</v>
      </c>
      <c r="O135" s="18">
        <v>59</v>
      </c>
      <c r="P135" s="20">
        <v>393079.05</v>
      </c>
      <c r="Q135" s="18">
        <v>1.17</v>
      </c>
      <c r="R135">
        <v>1</v>
      </c>
    </row>
    <row r="136" spans="1:18" ht="15" customHeight="1" x14ac:dyDescent="0.25">
      <c r="A136" s="15">
        <v>181</v>
      </c>
      <c r="B136" s="16" t="s">
        <v>78</v>
      </c>
      <c r="C136" s="15">
        <v>2018</v>
      </c>
      <c r="D136" s="17">
        <v>249503170.57263917</v>
      </c>
      <c r="E136" s="18">
        <v>7476029.9963682108</v>
      </c>
      <c r="F136" s="18">
        <v>6844917.4182844544</v>
      </c>
      <c r="G136" s="17">
        <v>10841142.060458966</v>
      </c>
      <c r="H136" s="18">
        <v>6674710.118677252</v>
      </c>
      <c r="I136" s="18">
        <v>728281</v>
      </c>
      <c r="J136" s="18">
        <v>46489</v>
      </c>
      <c r="K136" s="18">
        <v>53192</v>
      </c>
      <c r="L136" s="19">
        <v>132.72167293748288</v>
      </c>
      <c r="M136" s="18">
        <v>4988.5482408384951</v>
      </c>
      <c r="N136" s="20">
        <v>7281984.8000000007</v>
      </c>
      <c r="O136" s="18">
        <v>136.9</v>
      </c>
      <c r="P136" s="20">
        <v>61702.719999999994</v>
      </c>
      <c r="Q136" s="18">
        <v>1.1599999999999999</v>
      </c>
      <c r="R136">
        <v>1</v>
      </c>
    </row>
    <row r="137" spans="1:18" ht="15" customHeight="1" x14ac:dyDescent="0.25">
      <c r="A137" s="15">
        <v>188</v>
      </c>
      <c r="B137" s="16" t="s">
        <v>7</v>
      </c>
      <c r="C137" s="15">
        <v>2018</v>
      </c>
      <c r="D137" s="17">
        <v>2777328931.8230777</v>
      </c>
      <c r="E137" s="18">
        <v>209629629.80684754</v>
      </c>
      <c r="F137" s="18">
        <v>72072406.156352982</v>
      </c>
      <c r="G137" s="17">
        <v>81117654.508752584</v>
      </c>
      <c r="H137" s="18">
        <v>35548948.215414643</v>
      </c>
      <c r="I137" s="18">
        <v>20550304</v>
      </c>
      <c r="J137" s="18">
        <v>424083</v>
      </c>
      <c r="K137" s="18">
        <v>726164</v>
      </c>
      <c r="L137" s="19">
        <v>3862.3631007842532</v>
      </c>
      <c r="M137" s="18">
        <v>34645.198898293325</v>
      </c>
      <c r="N137" s="20">
        <v>123903184.82800001</v>
      </c>
      <c r="O137" s="18">
        <v>170.62700000000001</v>
      </c>
      <c r="P137" s="20">
        <v>1044223.8319999999</v>
      </c>
      <c r="Q137" s="18">
        <v>1.4379999999999999</v>
      </c>
      <c r="R137">
        <v>1</v>
      </c>
    </row>
    <row r="138" spans="1:18" ht="15" customHeight="1" x14ac:dyDescent="0.25">
      <c r="A138" s="15">
        <v>192</v>
      </c>
      <c r="B138" s="16" t="s">
        <v>23</v>
      </c>
      <c r="C138" s="15">
        <v>2018</v>
      </c>
      <c r="D138" s="17">
        <v>199819855.13187176</v>
      </c>
      <c r="E138" s="18">
        <v>5867728.9451085748</v>
      </c>
      <c r="F138" s="18">
        <v>3585648.2642266401</v>
      </c>
      <c r="G138" s="17">
        <v>9916429.6806466505</v>
      </c>
      <c r="H138" s="18">
        <v>1667058.9716264899</v>
      </c>
      <c r="I138" s="18">
        <v>4351025</v>
      </c>
      <c r="J138" s="18">
        <v>112116</v>
      </c>
      <c r="K138" s="18">
        <v>41599</v>
      </c>
      <c r="L138" s="19">
        <v>549.24461311983953</v>
      </c>
      <c r="M138" s="18">
        <v>2803.006668768367</v>
      </c>
      <c r="N138" s="20">
        <v>28936264.400000002</v>
      </c>
      <c r="O138" s="18">
        <v>695.6</v>
      </c>
      <c r="P138" s="20">
        <v>120221.11</v>
      </c>
      <c r="Q138" s="18">
        <v>2.89</v>
      </c>
      <c r="R138">
        <v>1</v>
      </c>
    </row>
    <row r="139" spans="1:18" ht="15" customHeight="1" x14ac:dyDescent="0.25">
      <c r="A139" s="15">
        <v>193</v>
      </c>
      <c r="B139" s="16" t="s">
        <v>33</v>
      </c>
      <c r="C139" s="15">
        <v>2018</v>
      </c>
      <c r="D139" s="17">
        <v>5121444961.6869659</v>
      </c>
      <c r="E139" s="18">
        <v>305141427.14518154</v>
      </c>
      <c r="F139" s="18">
        <v>118137826.59547064</v>
      </c>
      <c r="G139" s="17">
        <v>75810769.585107312</v>
      </c>
      <c r="H139" s="18">
        <v>22537471.529728413</v>
      </c>
      <c r="I139" s="18">
        <v>25546478</v>
      </c>
      <c r="J139" s="18">
        <v>791354</v>
      </c>
      <c r="K139" s="18">
        <v>1130448</v>
      </c>
      <c r="L139" s="19">
        <v>4423.2882601375595</v>
      </c>
      <c r="M139" s="18">
        <v>113173.76944448748</v>
      </c>
      <c r="N139" s="20">
        <v>79131360</v>
      </c>
      <c r="O139" s="18">
        <v>70</v>
      </c>
      <c r="P139" s="20">
        <v>827487.93599999999</v>
      </c>
      <c r="Q139" s="18">
        <v>0.73199999999999998</v>
      </c>
      <c r="R139">
        <v>1</v>
      </c>
    </row>
    <row r="140" spans="1:18" ht="15" customHeight="1" x14ac:dyDescent="0.25">
      <c r="A140" s="15">
        <v>194</v>
      </c>
      <c r="B140" s="16" t="s">
        <v>68</v>
      </c>
      <c r="C140" s="15">
        <v>2018</v>
      </c>
      <c r="D140" s="17">
        <v>2743747733.2383223</v>
      </c>
      <c r="E140" s="18">
        <v>144199782.16951206</v>
      </c>
      <c r="F140" s="18">
        <v>24620435.329462279</v>
      </c>
      <c r="G140" s="17">
        <v>31671013.916690595</v>
      </c>
      <c r="H140" s="18">
        <v>18346402.458270296</v>
      </c>
      <c r="I140" s="18">
        <v>11072736</v>
      </c>
      <c r="J140" s="18">
        <v>381327</v>
      </c>
      <c r="K140" s="18">
        <v>473724</v>
      </c>
      <c r="L140" s="19">
        <v>2034.731323954619</v>
      </c>
      <c r="M140" s="18">
        <v>32619.355649706864</v>
      </c>
      <c r="N140" s="20">
        <v>44482683.600000001</v>
      </c>
      <c r="O140" s="18">
        <v>93.9</v>
      </c>
      <c r="P140" s="20">
        <v>487935.72000000003</v>
      </c>
      <c r="Q140" s="18">
        <v>1.03</v>
      </c>
      <c r="R140">
        <v>1</v>
      </c>
    </row>
    <row r="141" spans="1:18" ht="15" customHeight="1" x14ac:dyDescent="0.25">
      <c r="A141" s="15">
        <v>195</v>
      </c>
      <c r="B141" s="16" t="s">
        <v>54</v>
      </c>
      <c r="C141" s="15">
        <v>2018</v>
      </c>
      <c r="D141" s="17">
        <v>1745003439.3901451</v>
      </c>
      <c r="E141" s="18">
        <v>115206939.83096604</v>
      </c>
      <c r="F141" s="18">
        <v>35201637.446767606</v>
      </c>
      <c r="G141" s="17">
        <v>27828528.668011207</v>
      </c>
      <c r="H141" s="18">
        <v>14709017.577983694</v>
      </c>
      <c r="I141" s="18">
        <v>11067870</v>
      </c>
      <c r="J141" s="18">
        <v>399771</v>
      </c>
      <c r="K141" s="18">
        <v>444670</v>
      </c>
      <c r="L141" s="19">
        <v>1622.6610600705271</v>
      </c>
      <c r="M141" s="18">
        <v>23855.642453309305</v>
      </c>
      <c r="N141" s="20">
        <v>48024360</v>
      </c>
      <c r="O141" s="18">
        <v>108</v>
      </c>
      <c r="P141" s="20">
        <v>432219.24</v>
      </c>
      <c r="Q141" s="18">
        <v>0.97199999999999998</v>
      </c>
      <c r="R141">
        <v>1</v>
      </c>
    </row>
    <row r="142" spans="1:18" ht="15" customHeight="1" x14ac:dyDescent="0.25">
      <c r="A142" s="15">
        <v>281</v>
      </c>
      <c r="B142" s="16" t="s">
        <v>90</v>
      </c>
      <c r="C142" s="15">
        <v>2018</v>
      </c>
      <c r="D142" s="17">
        <v>3461483311.6344819</v>
      </c>
      <c r="E142" s="18">
        <v>203298497.39971656</v>
      </c>
      <c r="F142" s="18">
        <v>64763700.116879269</v>
      </c>
      <c r="G142" s="17">
        <v>33804937.068804026</v>
      </c>
      <c r="H142" s="18">
        <v>21831534.177493345</v>
      </c>
      <c r="I142" s="18">
        <v>14707168</v>
      </c>
      <c r="J142" s="18">
        <v>377585</v>
      </c>
      <c r="K142" s="18">
        <v>490250</v>
      </c>
      <c r="L142" s="19">
        <v>2370.6079339662806</v>
      </c>
      <c r="M142" s="18">
        <v>37392.668203858309</v>
      </c>
      <c r="N142" s="20">
        <v>46034475</v>
      </c>
      <c r="O142" s="18">
        <v>93.9</v>
      </c>
      <c r="P142" s="20">
        <v>504957.5</v>
      </c>
      <c r="Q142" s="18">
        <v>1.03</v>
      </c>
      <c r="R142">
        <v>1</v>
      </c>
    </row>
    <row r="143" spans="1:18" ht="15" customHeight="1" x14ac:dyDescent="0.25">
      <c r="A143" s="15">
        <v>288</v>
      </c>
      <c r="B143" s="16" t="s">
        <v>20</v>
      </c>
      <c r="C143" s="15">
        <v>2018</v>
      </c>
      <c r="D143" s="17">
        <v>820601073.97746336</v>
      </c>
      <c r="E143" s="18">
        <v>22863090.794101935</v>
      </c>
      <c r="F143" s="18">
        <v>7223091.6408502385</v>
      </c>
      <c r="G143" s="17">
        <v>5545687.4330178658</v>
      </c>
      <c r="H143" s="18">
        <v>3587476.582079594</v>
      </c>
      <c r="I143" s="18">
        <v>1700252</v>
      </c>
      <c r="J143" s="18">
        <v>141779</v>
      </c>
      <c r="K143" s="18">
        <v>95492</v>
      </c>
      <c r="L143" s="19">
        <v>359.2172849579328</v>
      </c>
      <c r="M143" s="18">
        <v>11022.117277667108</v>
      </c>
      <c r="N143" s="20">
        <v>4552103.6400000006</v>
      </c>
      <c r="O143" s="18">
        <v>47.67</v>
      </c>
      <c r="P143" s="20">
        <v>59205.04</v>
      </c>
      <c r="Q143" s="18">
        <v>0.62</v>
      </c>
      <c r="R143">
        <v>1</v>
      </c>
    </row>
    <row r="144" spans="1:18" ht="15" customHeight="1" x14ac:dyDescent="0.25">
      <c r="A144" s="15">
        <v>290</v>
      </c>
      <c r="B144" s="16" t="s">
        <v>86</v>
      </c>
      <c r="C144" s="15">
        <v>2018</v>
      </c>
      <c r="D144" s="17">
        <v>359419844.05209136</v>
      </c>
      <c r="E144" s="18">
        <v>20787070.655922342</v>
      </c>
      <c r="F144" s="18">
        <v>9110855.9951019194</v>
      </c>
      <c r="G144" s="17">
        <v>8566812.6879633479</v>
      </c>
      <c r="H144" s="18">
        <v>3997886.6681220392</v>
      </c>
      <c r="I144" s="18">
        <v>1223545</v>
      </c>
      <c r="J144" s="18">
        <v>14566</v>
      </c>
      <c r="K144" s="18">
        <v>78634</v>
      </c>
      <c r="L144" s="19">
        <v>270.36767283246758</v>
      </c>
      <c r="M144" s="18">
        <v>2152.0524943405539</v>
      </c>
      <c r="N144" s="20">
        <v>9105817.1999999993</v>
      </c>
      <c r="O144" s="18">
        <v>115.8</v>
      </c>
      <c r="P144" s="20">
        <v>152314.05799999999</v>
      </c>
      <c r="Q144" s="18">
        <v>1.9370000000000001</v>
      </c>
      <c r="R144">
        <v>1</v>
      </c>
    </row>
    <row r="145" spans="1:18" ht="15" customHeight="1" x14ac:dyDescent="0.25">
      <c r="A145" s="15">
        <v>315</v>
      </c>
      <c r="B145" s="16" t="s">
        <v>39</v>
      </c>
      <c r="C145" s="15">
        <v>2018</v>
      </c>
      <c r="D145" s="17">
        <v>2041674846.0444746</v>
      </c>
      <c r="E145" s="18">
        <v>68542237.27582112</v>
      </c>
      <c r="F145" s="18">
        <v>37260152.480225451</v>
      </c>
      <c r="G145" s="17">
        <v>40292663.486115813</v>
      </c>
      <c r="H145" s="18">
        <v>34752043.355771877</v>
      </c>
      <c r="I145" s="18">
        <v>19219721</v>
      </c>
      <c r="J145" s="18">
        <v>443934</v>
      </c>
      <c r="K145" s="18">
        <v>453043</v>
      </c>
      <c r="L145" s="19">
        <v>3138.8146683840328</v>
      </c>
      <c r="M145" s="18">
        <v>16308.021604788133</v>
      </c>
      <c r="N145" s="20">
        <v>101572240.59999999</v>
      </c>
      <c r="O145" s="18">
        <v>224.2</v>
      </c>
      <c r="P145" s="20">
        <v>802339.15299999993</v>
      </c>
      <c r="Q145" s="18">
        <v>1.7709999999999999</v>
      </c>
      <c r="R145">
        <v>1</v>
      </c>
    </row>
    <row r="146" spans="1:18" ht="15" customHeight="1" x14ac:dyDescent="0.25">
      <c r="A146" s="15">
        <v>403</v>
      </c>
      <c r="B146" s="16" t="s">
        <v>9</v>
      </c>
      <c r="C146" s="15">
        <v>2018</v>
      </c>
      <c r="D146" s="17">
        <v>212310765.52246267</v>
      </c>
      <c r="E146" s="18">
        <v>10901167.074516444</v>
      </c>
      <c r="F146" s="18">
        <v>1067827.2183838449</v>
      </c>
      <c r="G146" s="17">
        <v>3136046.9347568713</v>
      </c>
      <c r="H146" s="18">
        <v>1759020.2256480388</v>
      </c>
      <c r="I146" s="18">
        <v>1621183</v>
      </c>
      <c r="J146" s="18">
        <v>120697</v>
      </c>
      <c r="K146" s="18">
        <v>42429</v>
      </c>
      <c r="L146" s="19">
        <v>237.70707344224809</v>
      </c>
      <c r="M146" s="18">
        <v>2841.730907315763</v>
      </c>
      <c r="N146" s="20">
        <v>1319711.6159999999</v>
      </c>
      <c r="O146" s="18">
        <v>31.103999999999999</v>
      </c>
      <c r="P146" s="20">
        <v>60588.611999999994</v>
      </c>
      <c r="Q146" s="18">
        <v>1.4279999999999999</v>
      </c>
      <c r="R146">
        <v>1</v>
      </c>
    </row>
    <row r="147" spans="1:18" ht="15" customHeight="1" x14ac:dyDescent="0.25">
      <c r="A147" s="15">
        <v>428</v>
      </c>
      <c r="B147" s="16" t="s">
        <v>17</v>
      </c>
      <c r="C147" s="15">
        <v>2018</v>
      </c>
      <c r="D147" s="17">
        <v>210005563.36447331</v>
      </c>
      <c r="E147" s="18">
        <v>14873516.233886354</v>
      </c>
      <c r="F147" s="18">
        <v>5375101.8658900121</v>
      </c>
      <c r="G147" s="17">
        <v>7983544.7318528527</v>
      </c>
      <c r="H147" s="18">
        <v>6024161.0455786167</v>
      </c>
      <c r="I147" s="18">
        <v>1008149</v>
      </c>
      <c r="J147" s="18">
        <v>61348</v>
      </c>
      <c r="K147" s="18">
        <v>62219</v>
      </c>
      <c r="L147" s="19">
        <v>214.77315834408623</v>
      </c>
      <c r="M147" s="18">
        <v>2794.4375379124958</v>
      </c>
      <c r="N147" s="20">
        <v>13619739.1</v>
      </c>
      <c r="O147" s="18">
        <v>218.9</v>
      </c>
      <c r="P147" s="20">
        <v>74476.143000000011</v>
      </c>
      <c r="Q147" s="18">
        <v>1.1970000000000001</v>
      </c>
      <c r="R147">
        <v>1</v>
      </c>
    </row>
    <row r="148" spans="1:18" ht="15" customHeight="1" x14ac:dyDescent="0.25">
      <c r="A148" s="15">
        <v>443</v>
      </c>
      <c r="B148" s="16" t="s">
        <v>6</v>
      </c>
      <c r="C148" s="15">
        <v>2018</v>
      </c>
      <c r="D148" s="17">
        <v>7976116305.8779478</v>
      </c>
      <c r="E148" s="18">
        <v>400738945.85891652</v>
      </c>
      <c r="F148" s="18">
        <v>84255857.479910344</v>
      </c>
      <c r="G148" s="17">
        <v>235797333.29756373</v>
      </c>
      <c r="H148" s="18">
        <v>124416300.0446218</v>
      </c>
      <c r="I148" s="18">
        <v>37116233</v>
      </c>
      <c r="J148" s="18">
        <v>436022</v>
      </c>
      <c r="K148" s="18">
        <v>1220681</v>
      </c>
      <c r="L148" s="19">
        <v>1894.5825121688863</v>
      </c>
      <c r="M148" s="18">
        <v>72096.293035119568</v>
      </c>
      <c r="N148" s="20">
        <v>135397936.52000001</v>
      </c>
      <c r="O148" s="18">
        <v>110.92</v>
      </c>
      <c r="P148" s="20">
        <v>1300025.2649999999</v>
      </c>
      <c r="Q148" s="18">
        <v>1.0649999999999999</v>
      </c>
      <c r="R148">
        <v>1</v>
      </c>
    </row>
    <row r="149" spans="1:18" ht="15" customHeight="1" x14ac:dyDescent="0.25">
      <c r="A149" s="15">
        <v>454</v>
      </c>
      <c r="B149" s="16" t="s">
        <v>32</v>
      </c>
      <c r="C149" s="15">
        <v>2018</v>
      </c>
      <c r="D149" s="17">
        <v>5014198228.8877993</v>
      </c>
      <c r="E149" s="18">
        <v>217346936.51666343</v>
      </c>
      <c r="F149" s="18">
        <v>86667770.336280495</v>
      </c>
      <c r="G149" s="17">
        <v>81805728.180616483</v>
      </c>
      <c r="H149" s="18">
        <v>59654830.979769394</v>
      </c>
      <c r="I149" s="18">
        <v>56149658</v>
      </c>
      <c r="J149" s="18">
        <v>1835502</v>
      </c>
      <c r="K149" s="18">
        <v>1083565</v>
      </c>
      <c r="L149" s="19">
        <v>8624.8678838712094</v>
      </c>
      <c r="M149" s="18">
        <v>65225.890129455751</v>
      </c>
      <c r="N149" s="20">
        <v>225273163.5</v>
      </c>
      <c r="O149" s="18">
        <v>207.9</v>
      </c>
      <c r="P149" s="20">
        <v>1997010.2949999999</v>
      </c>
      <c r="Q149" s="18">
        <v>1.843</v>
      </c>
      <c r="R149">
        <v>1</v>
      </c>
    </row>
    <row r="150" spans="1:18" ht="15" customHeight="1" x14ac:dyDescent="0.25">
      <c r="A150" s="15">
        <v>3</v>
      </c>
      <c r="B150" s="16" t="s">
        <v>22</v>
      </c>
      <c r="C150" s="15">
        <v>2019</v>
      </c>
      <c r="D150" s="17">
        <v>141298912.63768467</v>
      </c>
      <c r="E150" s="18">
        <v>12209984.450501889</v>
      </c>
      <c r="F150" s="18">
        <v>1703660.7108285159</v>
      </c>
      <c r="G150" s="17">
        <v>3678434.9315835517</v>
      </c>
      <c r="H150" s="18">
        <v>3161032.2655163864</v>
      </c>
      <c r="I150" s="18">
        <v>337796</v>
      </c>
      <c r="J150" s="18">
        <v>16415</v>
      </c>
      <c r="K150" s="18">
        <v>17280</v>
      </c>
      <c r="L150" s="19">
        <v>66</v>
      </c>
      <c r="M150" s="18">
        <v>300.00931386958439</v>
      </c>
      <c r="N150" s="20">
        <v>1365120</v>
      </c>
      <c r="O150" s="18">
        <v>79</v>
      </c>
      <c r="P150" s="20">
        <v>53222.400000000001</v>
      </c>
      <c r="Q150" s="18">
        <v>3.08</v>
      </c>
      <c r="R150">
        <v>1</v>
      </c>
    </row>
    <row r="151" spans="1:18" ht="15" customHeight="1" x14ac:dyDescent="0.25">
      <c r="A151" s="15">
        <v>6</v>
      </c>
      <c r="B151" s="16" t="s">
        <v>25</v>
      </c>
      <c r="C151" s="15">
        <v>2019</v>
      </c>
      <c r="D151" s="17">
        <v>4565022727.5772543</v>
      </c>
      <c r="E151" s="18">
        <v>212907391.10160777</v>
      </c>
      <c r="F151" s="18">
        <v>61858112.056360565</v>
      </c>
      <c r="G151" s="17">
        <v>146206104.23029929</v>
      </c>
      <c r="H151" s="18">
        <v>27846210.425532416</v>
      </c>
      <c r="I151" s="18">
        <v>28021094</v>
      </c>
      <c r="J151" s="18">
        <v>1972980</v>
      </c>
      <c r="K151" s="18">
        <v>954688</v>
      </c>
      <c r="L151" s="19">
        <v>6113.1511061623714</v>
      </c>
      <c r="M151" s="18">
        <v>83501.368281892093</v>
      </c>
      <c r="N151" s="20">
        <v>365550035.19999999</v>
      </c>
      <c r="O151" s="18">
        <v>382.9</v>
      </c>
      <c r="P151" s="20">
        <v>1908421.3120000002</v>
      </c>
      <c r="Q151" s="18">
        <v>1.9990000000000001</v>
      </c>
      <c r="R151">
        <v>1</v>
      </c>
    </row>
    <row r="152" spans="1:18" ht="15" customHeight="1" x14ac:dyDescent="0.25">
      <c r="A152" s="15">
        <v>9</v>
      </c>
      <c r="B152" s="16" t="s">
        <v>16</v>
      </c>
      <c r="C152" s="15">
        <v>2019</v>
      </c>
      <c r="D152" s="17">
        <v>3141146947.6192465</v>
      </c>
      <c r="E152" s="18">
        <v>80771413.232351407</v>
      </c>
      <c r="F152" s="18">
        <v>99568680.628225878</v>
      </c>
      <c r="G152" s="17">
        <v>111213307.28098823</v>
      </c>
      <c r="H152" s="18">
        <v>89839888.775277749</v>
      </c>
      <c r="I152" s="18">
        <v>8787925</v>
      </c>
      <c r="J152" s="18">
        <v>622195</v>
      </c>
      <c r="K152" s="18">
        <v>558559</v>
      </c>
      <c r="L152" s="19">
        <v>2313.8094240255587</v>
      </c>
      <c r="M152" s="18">
        <v>15591.236179822681</v>
      </c>
      <c r="N152" s="20">
        <v>42450484</v>
      </c>
      <c r="O152" s="18">
        <v>76</v>
      </c>
      <c r="P152" s="20">
        <v>519459.87000000005</v>
      </c>
      <c r="Q152" s="18">
        <v>0.93</v>
      </c>
      <c r="R152">
        <v>1</v>
      </c>
    </row>
    <row r="153" spans="1:18" ht="15" customHeight="1" x14ac:dyDescent="0.25">
      <c r="A153" s="15">
        <v>17</v>
      </c>
      <c r="B153" s="16" t="s">
        <v>26</v>
      </c>
      <c r="C153" s="15">
        <v>2019</v>
      </c>
      <c r="D153" s="17">
        <v>9975854684.6527672</v>
      </c>
      <c r="E153" s="18">
        <v>499713992.54320985</v>
      </c>
      <c r="F153" s="18">
        <v>74647226.835828915</v>
      </c>
      <c r="G153" s="17">
        <v>169751177.8720445</v>
      </c>
      <c r="H153" s="18">
        <v>80484824.949801892</v>
      </c>
      <c r="I153" s="18">
        <v>44190984</v>
      </c>
      <c r="J153" s="18">
        <v>2070973</v>
      </c>
      <c r="K153" s="18">
        <v>1590978</v>
      </c>
      <c r="L153" s="19">
        <v>8830.5604962432153</v>
      </c>
      <c r="M153" s="18">
        <v>110673.464549952</v>
      </c>
      <c r="N153" s="20">
        <v>237055722</v>
      </c>
      <c r="O153" s="18">
        <v>149</v>
      </c>
      <c r="P153" s="20">
        <v>2593294.1399999997</v>
      </c>
      <c r="Q153" s="18">
        <v>1.63</v>
      </c>
      <c r="R153">
        <v>1</v>
      </c>
    </row>
    <row r="154" spans="1:18" ht="15" customHeight="1" x14ac:dyDescent="0.25">
      <c r="A154" s="15">
        <v>27</v>
      </c>
      <c r="B154" s="16" t="s">
        <v>24</v>
      </c>
      <c r="C154" s="15">
        <v>2019</v>
      </c>
      <c r="D154" s="17">
        <v>3205427615.6482916</v>
      </c>
      <c r="E154" s="18">
        <v>161857584.65548247</v>
      </c>
      <c r="F154" s="18">
        <v>33368292.909162585</v>
      </c>
      <c r="G154" s="17">
        <v>83537006.894598186</v>
      </c>
      <c r="H154" s="18">
        <v>45604755.113572299</v>
      </c>
      <c r="I154" s="18">
        <v>20174172</v>
      </c>
      <c r="J154" s="18">
        <v>272158</v>
      </c>
      <c r="K154" s="18">
        <v>722911</v>
      </c>
      <c r="L154" s="19">
        <v>765.42454452215009</v>
      </c>
      <c r="M154" s="18">
        <v>28808.000397119631</v>
      </c>
      <c r="N154" s="20">
        <v>69399456</v>
      </c>
      <c r="O154" s="18">
        <v>96</v>
      </c>
      <c r="P154" s="20">
        <v>780743.88</v>
      </c>
      <c r="Q154" s="18">
        <v>1.08</v>
      </c>
      <c r="R154">
        <v>1</v>
      </c>
    </row>
    <row r="155" spans="1:18" ht="15" customHeight="1" x14ac:dyDescent="0.25">
      <c r="A155" s="15">
        <v>30</v>
      </c>
      <c r="B155" s="16" t="s">
        <v>12</v>
      </c>
      <c r="C155" s="15">
        <v>2019</v>
      </c>
      <c r="D155" s="17">
        <v>2707837343.363966</v>
      </c>
      <c r="E155" s="18">
        <v>193485996.49841428</v>
      </c>
      <c r="F155" s="18">
        <v>51357529.640746139</v>
      </c>
      <c r="G155" s="17">
        <v>57752230.934629805</v>
      </c>
      <c r="H155" s="18">
        <v>29230907.29465976</v>
      </c>
      <c r="I155" s="18">
        <v>18053756</v>
      </c>
      <c r="J155" s="18">
        <v>88322</v>
      </c>
      <c r="K155" s="18">
        <v>752471</v>
      </c>
      <c r="L155" s="19">
        <v>4188</v>
      </c>
      <c r="M155" s="18">
        <v>52058.935088167462</v>
      </c>
      <c r="N155" s="20">
        <v>98173386.427999988</v>
      </c>
      <c r="O155" s="18">
        <v>130.46799999999999</v>
      </c>
      <c r="P155" s="20">
        <v>1128706.5</v>
      </c>
      <c r="Q155" s="18">
        <v>1.5</v>
      </c>
      <c r="R155">
        <v>1</v>
      </c>
    </row>
    <row r="156" spans="1:18" ht="15" customHeight="1" x14ac:dyDescent="0.25">
      <c r="A156" s="15">
        <v>32</v>
      </c>
      <c r="B156" s="16" t="s">
        <v>15</v>
      </c>
      <c r="C156" s="15">
        <v>2019</v>
      </c>
      <c r="D156" s="17">
        <v>21606936958.062805</v>
      </c>
      <c r="E156" s="18">
        <v>1094610808.6672683</v>
      </c>
      <c r="F156" s="18">
        <v>246797063.00413316</v>
      </c>
      <c r="G156" s="17">
        <v>466119880.34392691</v>
      </c>
      <c r="H156" s="18">
        <v>279600579.21669441</v>
      </c>
      <c r="I156" s="18">
        <v>86606814</v>
      </c>
      <c r="J156" s="18">
        <v>6480308</v>
      </c>
      <c r="K156" s="18">
        <v>4048298</v>
      </c>
      <c r="L156" s="19">
        <v>20616.519656681063</v>
      </c>
      <c r="M156" s="18">
        <v>171779.88800040341</v>
      </c>
      <c r="N156" s="20">
        <v>207807232.93599999</v>
      </c>
      <c r="O156" s="18">
        <v>51.332000000000001</v>
      </c>
      <c r="P156" s="20">
        <v>3198155.42</v>
      </c>
      <c r="Q156" s="18">
        <v>0.79</v>
      </c>
      <c r="R156">
        <v>1</v>
      </c>
    </row>
    <row r="157" spans="1:18" ht="15" customHeight="1" x14ac:dyDescent="0.25">
      <c r="A157" s="15">
        <v>41</v>
      </c>
      <c r="B157" s="16" t="s">
        <v>44</v>
      </c>
      <c r="C157" s="15">
        <v>2019</v>
      </c>
      <c r="D157" s="17">
        <v>9041375911.736763</v>
      </c>
      <c r="E157" s="18">
        <v>705637172.50495255</v>
      </c>
      <c r="F157" s="18">
        <v>233933713.22532642</v>
      </c>
      <c r="G157" s="17">
        <v>231968597.08130634</v>
      </c>
      <c r="H157" s="18">
        <v>47707662.527298883</v>
      </c>
      <c r="I157" s="18">
        <v>32707948</v>
      </c>
      <c r="J157" s="18">
        <v>1872702</v>
      </c>
      <c r="K157" s="18">
        <v>1836669</v>
      </c>
      <c r="L157" s="19">
        <v>6624.5670170718004</v>
      </c>
      <c r="M157" s="18">
        <v>134045.19374089717</v>
      </c>
      <c r="N157" s="20">
        <v>428570181.12900001</v>
      </c>
      <c r="O157" s="18">
        <v>233.34100000000001</v>
      </c>
      <c r="P157" s="20">
        <v>2905610.358</v>
      </c>
      <c r="Q157" s="18">
        <v>1.5820000000000001</v>
      </c>
      <c r="R157">
        <v>1</v>
      </c>
    </row>
    <row r="158" spans="1:18" ht="15" customHeight="1" x14ac:dyDescent="0.25">
      <c r="A158" s="15">
        <v>42</v>
      </c>
      <c r="B158" s="16" t="s">
        <v>58</v>
      </c>
      <c r="C158" s="15">
        <v>2019</v>
      </c>
      <c r="D158" s="17">
        <v>2565112438.2283874</v>
      </c>
      <c r="E158" s="18">
        <v>78717355.321147382</v>
      </c>
      <c r="F158" s="18">
        <v>56833509.219811171</v>
      </c>
      <c r="G158" s="17">
        <v>50913468.682938583</v>
      </c>
      <c r="H158" s="18">
        <v>49383832.204068117</v>
      </c>
      <c r="I158" s="18">
        <v>3912648</v>
      </c>
      <c r="J158" s="18">
        <v>31754</v>
      </c>
      <c r="K158" s="18">
        <v>267769</v>
      </c>
      <c r="L158" s="19">
        <v>2831.6618505641782</v>
      </c>
      <c r="M158" s="18">
        <v>13454.663485921959</v>
      </c>
      <c r="N158" s="20">
        <v>37410006.990000002</v>
      </c>
      <c r="O158" s="18">
        <v>139.71</v>
      </c>
      <c r="P158" s="20">
        <v>372198.91</v>
      </c>
      <c r="Q158" s="18">
        <v>1.39</v>
      </c>
      <c r="R158">
        <v>1</v>
      </c>
    </row>
    <row r="159" spans="1:18" ht="15" customHeight="1" x14ac:dyDescent="0.25">
      <c r="A159" s="15">
        <v>44</v>
      </c>
      <c r="B159" s="16" t="s">
        <v>19</v>
      </c>
      <c r="C159" s="15">
        <v>2019</v>
      </c>
      <c r="D159" s="17">
        <v>9562690722.1440163</v>
      </c>
      <c r="E159" s="18">
        <v>522530875.69667792</v>
      </c>
      <c r="F159" s="18">
        <v>298633562.5784083</v>
      </c>
      <c r="G159" s="17">
        <v>292438463.67353606</v>
      </c>
      <c r="H159" s="18">
        <v>140886654.38245413</v>
      </c>
      <c r="I159" s="18">
        <v>42072635</v>
      </c>
      <c r="J159" s="18">
        <v>1720370</v>
      </c>
      <c r="K159" s="18">
        <v>2208925</v>
      </c>
      <c r="L159" s="19">
        <v>9939.9524922882647</v>
      </c>
      <c r="M159" s="18">
        <v>88991.616846458812</v>
      </c>
      <c r="N159" s="20">
        <v>447031196.875</v>
      </c>
      <c r="O159" s="18">
        <v>202.375</v>
      </c>
      <c r="P159" s="20">
        <v>3030645.1</v>
      </c>
      <c r="Q159" s="18">
        <v>1.3720000000000001</v>
      </c>
      <c r="R159">
        <v>1</v>
      </c>
    </row>
    <row r="160" spans="1:18" ht="15" customHeight="1" x14ac:dyDescent="0.25">
      <c r="A160" s="15">
        <v>45</v>
      </c>
      <c r="B160" s="16" t="s">
        <v>18</v>
      </c>
      <c r="C160" s="15">
        <v>2019</v>
      </c>
      <c r="D160" s="17">
        <v>18729937210.217056</v>
      </c>
      <c r="E160" s="18">
        <v>940331454.47819233</v>
      </c>
      <c r="F160" s="18">
        <v>130957737.27494025</v>
      </c>
      <c r="G160" s="17">
        <v>279079404.90681994</v>
      </c>
      <c r="H160" s="18">
        <v>127497363.38312063</v>
      </c>
      <c r="I160" s="18">
        <v>79894279</v>
      </c>
      <c r="J160" s="18">
        <v>5298253</v>
      </c>
      <c r="K160" s="18">
        <v>2650837</v>
      </c>
      <c r="L160" s="19">
        <v>15744.845558870336</v>
      </c>
      <c r="M160" s="18">
        <v>154131.50186691055</v>
      </c>
      <c r="N160" s="20">
        <v>461245638</v>
      </c>
      <c r="O160" s="18">
        <v>174</v>
      </c>
      <c r="P160" s="20">
        <v>3446088.1</v>
      </c>
      <c r="Q160" s="18">
        <v>1.3</v>
      </c>
      <c r="R160">
        <v>1</v>
      </c>
    </row>
    <row r="161" spans="1:18" ht="15" customHeight="1" x14ac:dyDescent="0.25">
      <c r="A161" s="15">
        <v>49</v>
      </c>
      <c r="B161" s="16" t="s">
        <v>29</v>
      </c>
      <c r="C161" s="15">
        <v>2019</v>
      </c>
      <c r="D161" s="17">
        <v>1923791926.4795759</v>
      </c>
      <c r="E161" s="18">
        <v>98172299.71563606</v>
      </c>
      <c r="F161" s="18">
        <v>21297123.085974429</v>
      </c>
      <c r="G161" s="17">
        <v>25612646.16950243</v>
      </c>
      <c r="H161" s="18">
        <v>31277709.682783388</v>
      </c>
      <c r="I161" s="18">
        <v>8001660</v>
      </c>
      <c r="J161" s="18">
        <v>513650</v>
      </c>
      <c r="K161" s="18">
        <v>429213</v>
      </c>
      <c r="L161" s="19">
        <v>1364.4954090955796</v>
      </c>
      <c r="M161" s="18">
        <v>13906.174442976779</v>
      </c>
      <c r="N161" s="20">
        <v>30070233.566999998</v>
      </c>
      <c r="O161" s="18">
        <v>70.058999999999997</v>
      </c>
      <c r="P161" s="20">
        <v>339078.27</v>
      </c>
      <c r="Q161" s="18">
        <v>0.79</v>
      </c>
      <c r="R161">
        <v>1</v>
      </c>
    </row>
    <row r="162" spans="1:18" ht="15" customHeight="1" x14ac:dyDescent="0.25">
      <c r="A162" s="15">
        <v>51</v>
      </c>
      <c r="B162" s="16" t="s">
        <v>8</v>
      </c>
      <c r="C162" s="15">
        <v>2019</v>
      </c>
      <c r="D162" s="17">
        <v>1455350965.3287053</v>
      </c>
      <c r="E162" s="18">
        <v>45194864.187268384</v>
      </c>
      <c r="F162" s="18">
        <v>16866539.776057284</v>
      </c>
      <c r="G162" s="17">
        <v>23240123.181388162</v>
      </c>
      <c r="H162" s="18">
        <v>23127570.953838285</v>
      </c>
      <c r="I162" s="18">
        <v>4780568</v>
      </c>
      <c r="J162" s="18">
        <v>123563</v>
      </c>
      <c r="K162" s="18">
        <v>174524</v>
      </c>
      <c r="L162" s="19">
        <v>1054.5034845044818</v>
      </c>
      <c r="M162" s="18">
        <v>12022.583102992779</v>
      </c>
      <c r="N162" s="20">
        <v>4912850.5999999996</v>
      </c>
      <c r="O162" s="18">
        <v>28.15</v>
      </c>
      <c r="P162" s="20">
        <v>286044.83600000001</v>
      </c>
      <c r="Q162" s="18">
        <v>1.639</v>
      </c>
      <c r="R162">
        <v>1</v>
      </c>
    </row>
    <row r="163" spans="1:18" ht="15" customHeight="1" x14ac:dyDescent="0.25">
      <c r="A163" s="15">
        <v>54</v>
      </c>
      <c r="B163" s="16" t="s">
        <v>42</v>
      </c>
      <c r="C163" s="15">
        <v>2019</v>
      </c>
      <c r="D163" s="17">
        <v>159928968.88172242</v>
      </c>
      <c r="E163" s="18">
        <v>9728700.7651795764</v>
      </c>
      <c r="F163" s="18">
        <v>10506967.757874148</v>
      </c>
      <c r="G163" s="17">
        <v>4574043.4730918882</v>
      </c>
      <c r="H163" s="18">
        <v>4181606.9842781126</v>
      </c>
      <c r="I163" s="18">
        <v>432835</v>
      </c>
      <c r="J163" s="18">
        <v>6166</v>
      </c>
      <c r="K163" s="18">
        <v>30020</v>
      </c>
      <c r="L163" s="19">
        <v>72.682587988178682</v>
      </c>
      <c r="M163" s="18">
        <v>775.07141473376294</v>
      </c>
      <c r="N163" s="20">
        <v>2508471.2000000002</v>
      </c>
      <c r="O163" s="18">
        <v>83.56</v>
      </c>
      <c r="P163" s="20">
        <v>37224.800000000003</v>
      </c>
      <c r="Q163" s="18">
        <v>1.24</v>
      </c>
      <c r="R163">
        <v>1</v>
      </c>
    </row>
    <row r="164" spans="1:18" ht="15" customHeight="1" x14ac:dyDescent="0.25">
      <c r="A164" s="15">
        <v>55</v>
      </c>
      <c r="B164" s="16" t="s">
        <v>21</v>
      </c>
      <c r="C164" s="15">
        <v>2019</v>
      </c>
      <c r="D164" s="17">
        <v>7865964532.4271107</v>
      </c>
      <c r="E164" s="18">
        <v>324893187.67259216</v>
      </c>
      <c r="F164" s="18">
        <v>181430598.37424123</v>
      </c>
      <c r="G164" s="17">
        <v>168900447.85168472</v>
      </c>
      <c r="H164" s="18">
        <v>237166047.04405105</v>
      </c>
      <c r="I164" s="18">
        <v>39187343</v>
      </c>
      <c r="J164" s="18">
        <v>2550770</v>
      </c>
      <c r="K164" s="18">
        <v>1832885</v>
      </c>
      <c r="L164" s="19">
        <v>9291.9642864006619</v>
      </c>
      <c r="M164" s="18">
        <v>65733.68047840384</v>
      </c>
      <c r="N164" s="20">
        <v>179622730</v>
      </c>
      <c r="O164" s="18">
        <v>98</v>
      </c>
      <c r="P164" s="20">
        <v>2236119.6999999997</v>
      </c>
      <c r="Q164" s="18">
        <v>1.22</v>
      </c>
      <c r="R164">
        <v>1</v>
      </c>
    </row>
    <row r="165" spans="1:18" ht="15" customHeight="1" x14ac:dyDescent="0.25">
      <c r="A165" s="15">
        <v>56</v>
      </c>
      <c r="B165" s="16" t="s">
        <v>45</v>
      </c>
      <c r="C165" s="15">
        <v>2019</v>
      </c>
      <c r="D165" s="17">
        <v>18792763694.041538</v>
      </c>
      <c r="E165" s="18">
        <v>1068571329.872196</v>
      </c>
      <c r="F165" s="18">
        <v>148246095.10963014</v>
      </c>
      <c r="G165" s="17">
        <v>480357682.85174084</v>
      </c>
      <c r="H165" s="18">
        <v>159922644.19964001</v>
      </c>
      <c r="I165" s="18">
        <v>111929428</v>
      </c>
      <c r="J165" s="18">
        <v>6690078</v>
      </c>
      <c r="K165" s="18">
        <v>5061527</v>
      </c>
      <c r="L165" s="19">
        <v>22277.79948879324</v>
      </c>
      <c r="M165" s="18">
        <v>186999.77302073053</v>
      </c>
      <c r="N165" s="20">
        <v>260466179.42000002</v>
      </c>
      <c r="O165" s="18">
        <v>51.46</v>
      </c>
      <c r="P165" s="20">
        <v>3391223.0900000003</v>
      </c>
      <c r="Q165" s="18">
        <v>0.67</v>
      </c>
      <c r="R165">
        <v>1</v>
      </c>
    </row>
    <row r="166" spans="1:18" ht="15" customHeight="1" x14ac:dyDescent="0.25">
      <c r="A166" s="15">
        <v>57</v>
      </c>
      <c r="B166" s="16" t="s">
        <v>47</v>
      </c>
      <c r="C166" s="15">
        <v>2019</v>
      </c>
      <c r="D166" s="17">
        <v>12481179805.192923</v>
      </c>
      <c r="E166" s="18">
        <v>660035982.18055236</v>
      </c>
      <c r="F166" s="18">
        <v>296322258.4036501</v>
      </c>
      <c r="G166" s="17">
        <v>282427546.45138997</v>
      </c>
      <c r="H166" s="18">
        <v>123534041.33121134</v>
      </c>
      <c r="I166" s="18">
        <v>84700194</v>
      </c>
      <c r="J166" s="18">
        <v>4249320</v>
      </c>
      <c r="K166" s="18">
        <v>2572624</v>
      </c>
      <c r="L166" s="19">
        <v>16035.271099605725</v>
      </c>
      <c r="M166" s="18">
        <v>114822.87849502049</v>
      </c>
      <c r="N166" s="20">
        <v>364669452</v>
      </c>
      <c r="O166" s="18">
        <v>141.75</v>
      </c>
      <c r="P166" s="20">
        <v>3575947.36</v>
      </c>
      <c r="Q166" s="18">
        <v>1.39</v>
      </c>
      <c r="R166">
        <v>1</v>
      </c>
    </row>
    <row r="167" spans="1:18" ht="15" customHeight="1" x14ac:dyDescent="0.25">
      <c r="A167" s="15">
        <v>59</v>
      </c>
      <c r="B167" s="16" t="s">
        <v>57</v>
      </c>
      <c r="C167" s="15">
        <v>2019</v>
      </c>
      <c r="D167" s="17">
        <v>300486673.03110009</v>
      </c>
      <c r="E167" s="18">
        <v>6745168.6524007414</v>
      </c>
      <c r="F167" s="18">
        <v>2193540.2339941026</v>
      </c>
      <c r="G167" s="17">
        <v>7387962.1930993898</v>
      </c>
      <c r="H167" s="18">
        <v>1100383.747334661</v>
      </c>
      <c r="I167" s="18">
        <v>898285</v>
      </c>
      <c r="J167" s="18">
        <v>27113</v>
      </c>
      <c r="K167" s="18">
        <v>44586</v>
      </c>
      <c r="L167" s="19">
        <v>193.60451340524548</v>
      </c>
      <c r="M167" s="18">
        <v>5049.483984153746</v>
      </c>
      <c r="N167" s="20">
        <v>5158109.7539999997</v>
      </c>
      <c r="O167" s="18">
        <v>115.68899999999999</v>
      </c>
      <c r="P167" s="20">
        <v>41197.464</v>
      </c>
      <c r="Q167" s="18">
        <v>0.92400000000000004</v>
      </c>
      <c r="R167">
        <v>1</v>
      </c>
    </row>
    <row r="168" spans="1:18" ht="15" customHeight="1" x14ac:dyDescent="0.25">
      <c r="A168" s="15">
        <v>61</v>
      </c>
      <c r="B168" s="16" t="s">
        <v>37</v>
      </c>
      <c r="C168" s="15">
        <v>2019</v>
      </c>
      <c r="D168" s="17">
        <v>1394979885.1884432</v>
      </c>
      <c r="E168" s="18">
        <v>65411377.33600153</v>
      </c>
      <c r="F168" s="18">
        <v>10940179.250659859</v>
      </c>
      <c r="G168" s="17">
        <v>39126645.059389219</v>
      </c>
      <c r="H168" s="18">
        <v>10391338.557802623</v>
      </c>
      <c r="I168" s="18">
        <v>4128426</v>
      </c>
      <c r="J168" s="18">
        <v>210157</v>
      </c>
      <c r="K168" s="18">
        <v>266203</v>
      </c>
      <c r="L168" s="19">
        <v>489.2832204812118</v>
      </c>
      <c r="M168" s="18">
        <v>16490.61065279222</v>
      </c>
      <c r="N168" s="20">
        <v>44884487.830000006</v>
      </c>
      <c r="O168" s="18">
        <v>168.61</v>
      </c>
      <c r="P168" s="20">
        <v>537463.85700000008</v>
      </c>
      <c r="Q168" s="18">
        <v>2.0190000000000001</v>
      </c>
      <c r="R168">
        <v>1</v>
      </c>
    </row>
    <row r="169" spans="1:18" ht="15" customHeight="1" x14ac:dyDescent="0.25">
      <c r="A169" s="15">
        <v>62</v>
      </c>
      <c r="B169" s="16" t="s">
        <v>49</v>
      </c>
      <c r="C169" s="15">
        <v>2019</v>
      </c>
      <c r="D169" s="17">
        <v>1926553701.1493499</v>
      </c>
      <c r="E169" s="18">
        <v>109770254.0016246</v>
      </c>
      <c r="F169" s="18">
        <v>31834785.859666545</v>
      </c>
      <c r="G169" s="17">
        <v>38576131.089635089</v>
      </c>
      <c r="H169" s="18">
        <v>40195348.991579004</v>
      </c>
      <c r="I169" s="18">
        <v>11120102</v>
      </c>
      <c r="J169" s="18">
        <v>601643</v>
      </c>
      <c r="K169" s="18">
        <v>464883</v>
      </c>
      <c r="L169" s="19">
        <v>1862.9836714597263</v>
      </c>
      <c r="M169" s="18">
        <v>32712.346789450923</v>
      </c>
      <c r="N169" s="20">
        <v>33690071.009999998</v>
      </c>
      <c r="O169" s="18">
        <v>72.47</v>
      </c>
      <c r="P169" s="20">
        <v>413745.87</v>
      </c>
      <c r="Q169" s="18">
        <v>0.89</v>
      </c>
      <c r="R169">
        <v>1</v>
      </c>
    </row>
    <row r="170" spans="1:18" ht="15" customHeight="1" x14ac:dyDescent="0.25">
      <c r="A170" s="15">
        <v>73</v>
      </c>
      <c r="B170" s="16" t="s">
        <v>10</v>
      </c>
      <c r="C170" s="15">
        <v>2019</v>
      </c>
      <c r="D170" s="17">
        <v>2508079793.1416345</v>
      </c>
      <c r="E170" s="18">
        <v>124628010.8139843</v>
      </c>
      <c r="F170" s="18">
        <v>52828819.505324997</v>
      </c>
      <c r="G170" s="17">
        <v>78611314.730634987</v>
      </c>
      <c r="H170" s="18">
        <v>20187254.695556544</v>
      </c>
      <c r="I170" s="18">
        <v>17751521</v>
      </c>
      <c r="J170" s="18">
        <v>1511579</v>
      </c>
      <c r="K170" s="18">
        <v>596731</v>
      </c>
      <c r="L170" s="19">
        <v>2880.6431985928321</v>
      </c>
      <c r="M170" s="18">
        <v>36499.012399370105</v>
      </c>
      <c r="N170" s="20">
        <v>113020851.40000001</v>
      </c>
      <c r="O170" s="18">
        <v>189.4</v>
      </c>
      <c r="P170" s="20">
        <v>823488.77999999991</v>
      </c>
      <c r="Q170" s="18">
        <v>1.38</v>
      </c>
      <c r="R170">
        <v>1</v>
      </c>
    </row>
    <row r="171" spans="1:18" ht="15" customHeight="1" x14ac:dyDescent="0.25">
      <c r="A171" s="15">
        <v>74</v>
      </c>
      <c r="B171" s="16" t="s">
        <v>51</v>
      </c>
      <c r="C171" s="15">
        <v>2019</v>
      </c>
      <c r="D171" s="17">
        <v>2954676547.1656256</v>
      </c>
      <c r="E171" s="18">
        <v>222643326.76759386</v>
      </c>
      <c r="F171" s="18">
        <v>28207753.855331585</v>
      </c>
      <c r="G171" s="17">
        <v>56625181.939465635</v>
      </c>
      <c r="H171" s="18">
        <v>40078457.816061467</v>
      </c>
      <c r="I171" s="18">
        <v>13364633</v>
      </c>
      <c r="J171" s="18">
        <v>252647</v>
      </c>
      <c r="K171" s="18">
        <v>507576</v>
      </c>
      <c r="L171" s="19">
        <v>2398.0957535164753</v>
      </c>
      <c r="M171" s="18">
        <v>18947.547318608056</v>
      </c>
      <c r="N171" s="20">
        <v>38374268.327999994</v>
      </c>
      <c r="O171" s="18">
        <v>75.602999999999994</v>
      </c>
      <c r="P171" s="20">
        <v>619750.29600000009</v>
      </c>
      <c r="Q171" s="18">
        <v>1.2210000000000001</v>
      </c>
      <c r="R171">
        <v>1</v>
      </c>
    </row>
    <row r="172" spans="1:18" ht="15" customHeight="1" x14ac:dyDescent="0.25">
      <c r="A172" s="15">
        <v>82</v>
      </c>
      <c r="B172" s="16" t="s">
        <v>53</v>
      </c>
      <c r="C172" s="15">
        <v>2019</v>
      </c>
      <c r="D172" s="17">
        <v>3081607585.0066895</v>
      </c>
      <c r="E172" s="18">
        <v>119102757.96262698</v>
      </c>
      <c r="F172" s="18">
        <v>58515873.745127939</v>
      </c>
      <c r="G172" s="17">
        <v>61391556.812616996</v>
      </c>
      <c r="H172" s="18">
        <v>41166253.531174727</v>
      </c>
      <c r="I172" s="18">
        <v>18558732</v>
      </c>
      <c r="J172" s="18">
        <v>1286724</v>
      </c>
      <c r="K172" s="18">
        <v>556149</v>
      </c>
      <c r="L172" s="19">
        <v>4093.520895623145</v>
      </c>
      <c r="M172" s="18">
        <v>26337.79108998632</v>
      </c>
      <c r="N172" s="20">
        <v>54725061.600000001</v>
      </c>
      <c r="O172" s="18">
        <v>98.4</v>
      </c>
      <c r="P172" s="20">
        <v>566715.83100000001</v>
      </c>
      <c r="Q172" s="18">
        <v>1.0189999999999999</v>
      </c>
      <c r="R172">
        <v>1</v>
      </c>
    </row>
    <row r="173" spans="1:18" ht="15" customHeight="1" x14ac:dyDescent="0.25">
      <c r="A173" s="15">
        <v>83</v>
      </c>
      <c r="B173" s="16" t="s">
        <v>55</v>
      </c>
      <c r="C173" s="15">
        <v>2019</v>
      </c>
      <c r="D173" s="17">
        <v>215377626.74135071</v>
      </c>
      <c r="E173" s="18">
        <v>8597183.9638134129</v>
      </c>
      <c r="F173" s="18">
        <v>1998265.8070509094</v>
      </c>
      <c r="G173" s="17">
        <v>5912993.6231590435</v>
      </c>
      <c r="H173" s="18">
        <v>1564603.3943818361</v>
      </c>
      <c r="I173" s="18">
        <v>1944080</v>
      </c>
      <c r="J173" s="18">
        <v>42368</v>
      </c>
      <c r="K173" s="18">
        <v>48290</v>
      </c>
      <c r="L173" s="19">
        <v>438</v>
      </c>
      <c r="M173" s="18">
        <v>2251.3576610656264</v>
      </c>
      <c r="N173" s="20">
        <v>12656809.000000002</v>
      </c>
      <c r="O173" s="18">
        <v>262.10000000000002</v>
      </c>
      <c r="P173" s="20">
        <v>82575.899999999994</v>
      </c>
      <c r="Q173" s="18">
        <v>1.71</v>
      </c>
      <c r="R173">
        <v>1</v>
      </c>
    </row>
    <row r="174" spans="1:18" ht="15" customHeight="1" x14ac:dyDescent="0.25">
      <c r="A174" s="15">
        <v>88</v>
      </c>
      <c r="B174" s="16" t="s">
        <v>59</v>
      </c>
      <c r="C174" s="15">
        <v>2019</v>
      </c>
      <c r="D174" s="17">
        <v>1676071961.9069977</v>
      </c>
      <c r="E174" s="18">
        <v>60652122.311913729</v>
      </c>
      <c r="F174" s="18">
        <v>31907909.622739986</v>
      </c>
      <c r="G174" s="17">
        <v>47811427.305196606</v>
      </c>
      <c r="H174" s="18">
        <v>29710410.084910963</v>
      </c>
      <c r="I174" s="18">
        <v>11655309</v>
      </c>
      <c r="J174" s="18">
        <v>619666</v>
      </c>
      <c r="K174" s="18">
        <v>415867</v>
      </c>
      <c r="L174" s="19">
        <v>2322.7016159144896</v>
      </c>
      <c r="M174" s="18">
        <v>26103.841125241743</v>
      </c>
      <c r="N174" s="20">
        <v>35361171.009999998</v>
      </c>
      <c r="O174" s="18">
        <v>85.03</v>
      </c>
      <c r="P174" s="20">
        <v>607997.554</v>
      </c>
      <c r="Q174" s="18">
        <v>1.462</v>
      </c>
      <c r="R174">
        <v>1</v>
      </c>
    </row>
    <row r="175" spans="1:18" ht="15" customHeight="1" x14ac:dyDescent="0.25">
      <c r="A175" s="15">
        <v>93</v>
      </c>
      <c r="B175" s="16" t="s">
        <v>4</v>
      </c>
      <c r="C175" s="15">
        <v>2019</v>
      </c>
      <c r="D175" s="17">
        <v>5065754372.0604563</v>
      </c>
      <c r="E175" s="18">
        <v>202926767.61745122</v>
      </c>
      <c r="F175" s="18">
        <v>387248746.18585014</v>
      </c>
      <c r="G175" s="17">
        <v>156979312.10368872</v>
      </c>
      <c r="H175" s="18">
        <v>140750913.24752027</v>
      </c>
      <c r="I175" s="18">
        <v>19162706</v>
      </c>
      <c r="J175" s="18">
        <v>191352</v>
      </c>
      <c r="K175" s="18">
        <v>1322809</v>
      </c>
      <c r="L175" s="19">
        <v>4324.363807831427</v>
      </c>
      <c r="M175" s="18">
        <v>116530.07518039335</v>
      </c>
      <c r="N175" s="20">
        <v>177507739.71000001</v>
      </c>
      <c r="O175" s="18">
        <v>134.19</v>
      </c>
      <c r="P175" s="20">
        <v>1793729.0040000002</v>
      </c>
      <c r="Q175" s="18">
        <v>1.3560000000000001</v>
      </c>
      <c r="R175">
        <v>1</v>
      </c>
    </row>
    <row r="176" spans="1:18" ht="15" customHeight="1" x14ac:dyDescent="0.25">
      <c r="A176" s="15">
        <v>95</v>
      </c>
      <c r="B176" s="16" t="s">
        <v>30</v>
      </c>
      <c r="C176" s="15">
        <v>2019</v>
      </c>
      <c r="D176" s="17">
        <v>470751618.27962768</v>
      </c>
      <c r="E176" s="18">
        <v>26559957.207855608</v>
      </c>
      <c r="F176" s="18">
        <v>5693055.1163991774</v>
      </c>
      <c r="G176" s="17">
        <v>15226368.176772008</v>
      </c>
      <c r="H176" s="18">
        <v>6736874.6985620214</v>
      </c>
      <c r="I176" s="18">
        <v>3314305</v>
      </c>
      <c r="J176" s="18">
        <v>306893</v>
      </c>
      <c r="K176" s="18">
        <v>143268</v>
      </c>
      <c r="L176" s="19">
        <v>550.97586190989148</v>
      </c>
      <c r="M176" s="18">
        <v>7676.0983300802945</v>
      </c>
      <c r="N176" s="20">
        <v>34097784</v>
      </c>
      <c r="O176" s="18">
        <v>238</v>
      </c>
      <c r="P176" s="20">
        <v>308026.2</v>
      </c>
      <c r="Q176" s="18">
        <v>2.15</v>
      </c>
      <c r="R176">
        <v>1</v>
      </c>
    </row>
    <row r="177" spans="1:18" ht="15" customHeight="1" x14ac:dyDescent="0.25">
      <c r="A177" s="15">
        <v>98</v>
      </c>
      <c r="B177" s="16" t="s">
        <v>187</v>
      </c>
      <c r="C177" s="15">
        <v>2019</v>
      </c>
      <c r="D177" s="17">
        <v>914179264.24070299</v>
      </c>
      <c r="E177" s="18">
        <v>92633122.608329073</v>
      </c>
      <c r="F177" s="18">
        <v>19445684.013132643</v>
      </c>
      <c r="G177" s="17">
        <v>22475525.614008036</v>
      </c>
      <c r="H177" s="18">
        <v>14462686.473883016</v>
      </c>
      <c r="I177" s="18">
        <v>9014805</v>
      </c>
      <c r="J177" s="18">
        <v>452318</v>
      </c>
      <c r="K177" s="18">
        <v>147357</v>
      </c>
      <c r="L177" s="19">
        <v>1055.305566385417</v>
      </c>
      <c r="M177" s="18">
        <v>10246.494004959539</v>
      </c>
      <c r="N177" s="20">
        <v>21222355.140000001</v>
      </c>
      <c r="O177" s="18">
        <v>144.02000000000001</v>
      </c>
      <c r="P177" s="20">
        <v>225456.21</v>
      </c>
      <c r="Q177" s="18">
        <v>1.53</v>
      </c>
      <c r="R177">
        <v>1</v>
      </c>
    </row>
    <row r="178" spans="1:18" ht="15" customHeight="1" x14ac:dyDescent="0.25">
      <c r="A178" s="15">
        <v>100</v>
      </c>
      <c r="B178" s="16" t="s">
        <v>43</v>
      </c>
      <c r="C178" s="15">
        <v>2019</v>
      </c>
      <c r="D178" s="17">
        <v>2953417647.3588495</v>
      </c>
      <c r="E178" s="18">
        <v>66714718.285506181</v>
      </c>
      <c r="F178" s="18">
        <v>37620261.30167003</v>
      </c>
      <c r="G178" s="17">
        <v>55345522.846081533</v>
      </c>
      <c r="H178" s="18">
        <v>52038669.349562034</v>
      </c>
      <c r="I178" s="18">
        <v>13235520</v>
      </c>
      <c r="J178" s="18">
        <v>802968</v>
      </c>
      <c r="K178" s="18">
        <v>450377</v>
      </c>
      <c r="L178" s="19">
        <v>2658.0228066740942</v>
      </c>
      <c r="M178" s="18">
        <v>18520.28943188821</v>
      </c>
      <c r="N178" s="20">
        <v>121421639.2</v>
      </c>
      <c r="O178" s="18">
        <v>269.60000000000002</v>
      </c>
      <c r="P178" s="20">
        <v>901654.75399999996</v>
      </c>
      <c r="Q178" s="18">
        <v>2.0019999999999998</v>
      </c>
      <c r="R178">
        <v>1</v>
      </c>
    </row>
    <row r="179" spans="1:18" ht="15" customHeight="1" x14ac:dyDescent="0.25">
      <c r="A179" s="15">
        <v>105</v>
      </c>
      <c r="B179" s="16" t="s">
        <v>61</v>
      </c>
      <c r="C179" s="15">
        <v>2019</v>
      </c>
      <c r="D179" s="17">
        <v>37966976.547112726</v>
      </c>
      <c r="E179" s="18">
        <v>2437821.1587809944</v>
      </c>
      <c r="F179" s="18">
        <v>953611.36590647616</v>
      </c>
      <c r="G179" s="17">
        <v>1752030.9805907137</v>
      </c>
      <c r="H179" s="18">
        <v>2033151.3274179422</v>
      </c>
      <c r="I179" s="18">
        <v>94376</v>
      </c>
      <c r="J179" s="18">
        <v>6663</v>
      </c>
      <c r="K179" s="18">
        <v>5286</v>
      </c>
      <c r="L179" s="19">
        <v>23.190852319712565</v>
      </c>
      <c r="M179" s="18">
        <v>373.81453747127847</v>
      </c>
      <c r="N179" s="20">
        <v>524846.94000000006</v>
      </c>
      <c r="O179" s="18">
        <v>99.29</v>
      </c>
      <c r="P179" s="20">
        <v>9937.68</v>
      </c>
      <c r="Q179" s="18">
        <v>1.88</v>
      </c>
      <c r="R179">
        <v>1</v>
      </c>
    </row>
    <row r="180" spans="1:18" ht="15" customHeight="1" x14ac:dyDescent="0.25">
      <c r="A180" s="15">
        <v>108</v>
      </c>
      <c r="B180" s="16" t="s">
        <v>63</v>
      </c>
      <c r="C180" s="15">
        <v>2019</v>
      </c>
      <c r="D180" s="17">
        <v>3478505366.9456487</v>
      </c>
      <c r="E180" s="18">
        <v>212316725.04609796</v>
      </c>
      <c r="F180" s="18">
        <v>76962914.722212374</v>
      </c>
      <c r="G180" s="17">
        <v>23794126.47839801</v>
      </c>
      <c r="H180" s="18">
        <v>40059436.865919471</v>
      </c>
      <c r="I180" s="18">
        <v>19505109</v>
      </c>
      <c r="J180" s="18">
        <v>425644</v>
      </c>
      <c r="K180" s="18">
        <v>951251</v>
      </c>
      <c r="L180" s="19">
        <v>5000.4059354587844</v>
      </c>
      <c r="M180" s="18">
        <v>35963.16815820249</v>
      </c>
      <c r="N180" s="20">
        <v>35843137.68</v>
      </c>
      <c r="O180" s="18">
        <v>37.68</v>
      </c>
      <c r="P180" s="20">
        <v>437575.46</v>
      </c>
      <c r="Q180" s="18">
        <v>0.46</v>
      </c>
      <c r="R180">
        <v>1</v>
      </c>
    </row>
    <row r="181" spans="1:18" ht="15" customHeight="1" x14ac:dyDescent="0.25">
      <c r="A181" s="15">
        <v>114</v>
      </c>
      <c r="B181" s="16" t="s">
        <v>36</v>
      </c>
      <c r="C181" s="15">
        <v>2019</v>
      </c>
      <c r="D181" s="17">
        <v>834183360.4041245</v>
      </c>
      <c r="E181" s="18">
        <v>54584921.364671201</v>
      </c>
      <c r="F181" s="18">
        <v>27200079.389585081</v>
      </c>
      <c r="G181" s="17">
        <v>18162250.029693991</v>
      </c>
      <c r="H181" s="18">
        <v>26220223.629765715</v>
      </c>
      <c r="I181" s="18">
        <v>5823938</v>
      </c>
      <c r="J181" s="18">
        <v>134717</v>
      </c>
      <c r="K181" s="18">
        <v>204479</v>
      </c>
      <c r="L181" s="19">
        <v>870.18040475047474</v>
      </c>
      <c r="M181" s="18">
        <v>2545.5634716859058</v>
      </c>
      <c r="N181" s="20">
        <v>32389473.600000001</v>
      </c>
      <c r="O181" s="18">
        <v>158.4</v>
      </c>
      <c r="P181" s="20">
        <v>321032.03000000003</v>
      </c>
      <c r="Q181" s="18">
        <v>1.57</v>
      </c>
      <c r="R181">
        <v>1</v>
      </c>
    </row>
    <row r="182" spans="1:18" ht="15" customHeight="1" x14ac:dyDescent="0.25">
      <c r="A182" s="15">
        <v>115</v>
      </c>
      <c r="B182" s="16" t="s">
        <v>65</v>
      </c>
      <c r="C182" s="15">
        <v>2019</v>
      </c>
      <c r="D182" s="17">
        <v>289691547.48081279</v>
      </c>
      <c r="E182" s="18">
        <v>12829354.422685759</v>
      </c>
      <c r="F182" s="18">
        <v>163981501.76975384</v>
      </c>
      <c r="G182" s="17">
        <v>231866526.28733987</v>
      </c>
      <c r="H182" s="18">
        <v>101170731.9299425</v>
      </c>
      <c r="I182" s="18">
        <v>15514709</v>
      </c>
      <c r="J182" s="18">
        <v>837353</v>
      </c>
      <c r="K182" s="18">
        <v>902600</v>
      </c>
      <c r="L182" s="19">
        <v>2579.0124550137175</v>
      </c>
      <c r="M182" s="18">
        <v>3465.3048194112826</v>
      </c>
      <c r="N182" s="20">
        <v>140986120</v>
      </c>
      <c r="O182" s="18">
        <v>156.19999999999999</v>
      </c>
      <c r="P182" s="20">
        <v>1714940</v>
      </c>
      <c r="Q182" s="18">
        <v>1.9</v>
      </c>
      <c r="R182">
        <v>1</v>
      </c>
    </row>
    <row r="183" spans="1:18" ht="15" customHeight="1" x14ac:dyDescent="0.25">
      <c r="A183" s="15">
        <v>117</v>
      </c>
      <c r="B183" s="16" t="s">
        <v>38</v>
      </c>
      <c r="C183" s="15">
        <v>2019</v>
      </c>
      <c r="D183" s="17">
        <v>7992434677.501811</v>
      </c>
      <c r="E183" s="18">
        <v>253063002.66551781</v>
      </c>
      <c r="F183" s="18">
        <v>346685448.41382939</v>
      </c>
      <c r="G183" s="17">
        <v>325387894.61151999</v>
      </c>
      <c r="H183" s="18">
        <v>261441924.50937536</v>
      </c>
      <c r="I183" s="18">
        <v>14118253</v>
      </c>
      <c r="J183" s="18">
        <v>423532</v>
      </c>
      <c r="K183" s="18">
        <v>1396589</v>
      </c>
      <c r="L183" s="19">
        <v>6515.3967526456481</v>
      </c>
      <c r="M183" s="18">
        <v>116302.97920559435</v>
      </c>
      <c r="N183" s="20">
        <v>189335570.72999999</v>
      </c>
      <c r="O183" s="18">
        <v>135.57</v>
      </c>
      <c r="P183" s="20">
        <v>2080917.61</v>
      </c>
      <c r="Q183" s="18">
        <v>1.49</v>
      </c>
      <c r="R183">
        <v>1</v>
      </c>
    </row>
    <row r="184" spans="1:18" ht="15" customHeight="1" x14ac:dyDescent="0.25">
      <c r="A184" s="15">
        <v>119</v>
      </c>
      <c r="B184" s="16" t="s">
        <v>67</v>
      </c>
      <c r="C184" s="15">
        <v>2019</v>
      </c>
      <c r="D184" s="17">
        <v>3189651336.252039</v>
      </c>
      <c r="E184" s="18">
        <v>125050561.7635767</v>
      </c>
      <c r="F184" s="18">
        <v>20498546.746001303</v>
      </c>
      <c r="G184" s="17">
        <v>59898959.605634741</v>
      </c>
      <c r="H184" s="18">
        <v>53719890.421260595</v>
      </c>
      <c r="I184" s="18">
        <v>15713180</v>
      </c>
      <c r="J184" s="18">
        <v>480572</v>
      </c>
      <c r="K184" s="18">
        <v>473221</v>
      </c>
      <c r="L184" s="19">
        <v>3147.41946356362</v>
      </c>
      <c r="M184" s="18">
        <v>22394.452043490899</v>
      </c>
      <c r="N184" s="20">
        <v>73349255</v>
      </c>
      <c r="O184" s="18">
        <v>155</v>
      </c>
      <c r="P184" s="20">
        <v>748162.40099999995</v>
      </c>
      <c r="Q184" s="18">
        <v>1.581</v>
      </c>
      <c r="R184">
        <v>1</v>
      </c>
    </row>
    <row r="185" spans="1:18" ht="15" customHeight="1" x14ac:dyDescent="0.25">
      <c r="A185" s="15">
        <v>120</v>
      </c>
      <c r="B185" s="16" t="s">
        <v>69</v>
      </c>
      <c r="C185" s="15">
        <v>2019</v>
      </c>
      <c r="D185" s="17">
        <v>5869316939.0638695</v>
      </c>
      <c r="E185" s="18">
        <v>151647639.2360757</v>
      </c>
      <c r="F185" s="18">
        <v>169746700.91427201</v>
      </c>
      <c r="G185" s="17">
        <v>134627018.48874459</v>
      </c>
      <c r="H185" s="18">
        <v>68587099.548771173</v>
      </c>
      <c r="I185" s="18">
        <v>33547022</v>
      </c>
      <c r="J185" s="18">
        <v>772563</v>
      </c>
      <c r="K185" s="18">
        <v>1491047</v>
      </c>
      <c r="L185" s="19">
        <v>5832.7608759726572</v>
      </c>
      <c r="M185" s="18">
        <v>128494.35726782949</v>
      </c>
      <c r="N185" s="20">
        <v>120267851.02</v>
      </c>
      <c r="O185" s="18">
        <v>80.66</v>
      </c>
      <c r="P185" s="20">
        <v>1277827.2789999999</v>
      </c>
      <c r="Q185" s="18">
        <v>0.85699999999999998</v>
      </c>
      <c r="R185">
        <v>1</v>
      </c>
    </row>
    <row r="186" spans="1:18" ht="15" customHeight="1" x14ac:dyDescent="0.25">
      <c r="A186" s="15">
        <v>126</v>
      </c>
      <c r="B186" s="16" t="s">
        <v>71</v>
      </c>
      <c r="C186" s="15">
        <v>2019</v>
      </c>
      <c r="D186" s="17">
        <v>3599190822.2619114</v>
      </c>
      <c r="E186" s="18">
        <v>247316030.98614797</v>
      </c>
      <c r="F186" s="18">
        <v>66770217.027526215</v>
      </c>
      <c r="G186" s="17">
        <v>72288651.999541536</v>
      </c>
      <c r="H186" s="18">
        <v>35136036.615841873</v>
      </c>
      <c r="I186" s="18">
        <v>23441457</v>
      </c>
      <c r="J186" s="18">
        <v>214116</v>
      </c>
      <c r="K186" s="18">
        <v>1052921</v>
      </c>
      <c r="L186" s="19">
        <v>5494</v>
      </c>
      <c r="M186" s="18">
        <v>106327.83352260735</v>
      </c>
      <c r="N186" s="20">
        <v>114577810.29900001</v>
      </c>
      <c r="O186" s="18">
        <v>108.819</v>
      </c>
      <c r="P186" s="20">
        <v>1580434.4209999999</v>
      </c>
      <c r="Q186" s="18">
        <v>1.5009999999999999</v>
      </c>
      <c r="R186">
        <v>1</v>
      </c>
    </row>
    <row r="187" spans="1:18" ht="15" customHeight="1" x14ac:dyDescent="0.25">
      <c r="A187" s="15">
        <v>127</v>
      </c>
      <c r="B187" s="16" t="s">
        <v>73</v>
      </c>
      <c r="C187" s="15">
        <v>2019</v>
      </c>
      <c r="D187" s="17">
        <v>5585023968.3759613</v>
      </c>
      <c r="E187" s="18">
        <v>340915426.85837406</v>
      </c>
      <c r="F187" s="18">
        <v>219666684.32824162</v>
      </c>
      <c r="G187" s="17">
        <v>174200791.56938621</v>
      </c>
      <c r="H187" s="18">
        <v>38999281.467004344</v>
      </c>
      <c r="I187" s="18">
        <v>43530849</v>
      </c>
      <c r="J187" s="18">
        <v>622584</v>
      </c>
      <c r="K187" s="18">
        <v>1490123</v>
      </c>
      <c r="L187" s="19">
        <v>2560.3714396396535</v>
      </c>
      <c r="M187" s="18">
        <v>73608.004534110878</v>
      </c>
      <c r="N187" s="20">
        <v>301600895.19999999</v>
      </c>
      <c r="O187" s="18">
        <v>202.4</v>
      </c>
      <c r="P187" s="20">
        <v>2424430.1209999998</v>
      </c>
      <c r="Q187" s="18">
        <v>1.627</v>
      </c>
      <c r="R187">
        <v>1</v>
      </c>
    </row>
    <row r="188" spans="1:18" ht="15" customHeight="1" x14ac:dyDescent="0.25">
      <c r="A188" s="15">
        <v>134</v>
      </c>
      <c r="B188" s="16" t="s">
        <v>75</v>
      </c>
      <c r="C188" s="15">
        <v>2019</v>
      </c>
      <c r="D188" s="17">
        <v>11088247271.525063</v>
      </c>
      <c r="E188" s="18">
        <v>385052408.30214721</v>
      </c>
      <c r="F188" s="18">
        <v>182152513.46550605</v>
      </c>
      <c r="G188" s="17">
        <v>207576852.18534252</v>
      </c>
      <c r="H188" s="18">
        <v>48316807.858208425</v>
      </c>
      <c r="I188" s="18">
        <v>55342607</v>
      </c>
      <c r="J188" s="18">
        <v>3636763</v>
      </c>
      <c r="K188" s="18">
        <v>1932532</v>
      </c>
      <c r="L188" s="19">
        <v>9457.2125770016064</v>
      </c>
      <c r="M188" s="18">
        <v>90728.397794468037</v>
      </c>
      <c r="N188" s="20">
        <v>205428151.59999999</v>
      </c>
      <c r="O188" s="18">
        <v>106.3</v>
      </c>
      <c r="P188" s="20">
        <v>5890357.5360000003</v>
      </c>
      <c r="Q188" s="18">
        <v>3.048</v>
      </c>
      <c r="R188">
        <v>1</v>
      </c>
    </row>
    <row r="189" spans="1:18" ht="15" customHeight="1" x14ac:dyDescent="0.25">
      <c r="A189" s="15">
        <v>137</v>
      </c>
      <c r="B189" s="16" t="s">
        <v>77</v>
      </c>
      <c r="C189" s="15">
        <v>2019</v>
      </c>
      <c r="D189" s="17">
        <v>778315054.10088003</v>
      </c>
      <c r="E189" s="18">
        <v>55367531.787041984</v>
      </c>
      <c r="F189" s="18">
        <v>18291765.032719649</v>
      </c>
      <c r="G189" s="17">
        <v>17787017.731665295</v>
      </c>
      <c r="H189" s="18">
        <v>20963979.360623527</v>
      </c>
      <c r="I189" s="18">
        <v>4664469</v>
      </c>
      <c r="J189" s="18">
        <v>4822</v>
      </c>
      <c r="K189" s="18">
        <v>167058</v>
      </c>
      <c r="L189" s="19">
        <v>946</v>
      </c>
      <c r="M189" s="18">
        <v>20443.626568534008</v>
      </c>
      <c r="N189" s="20">
        <v>25978020.173999999</v>
      </c>
      <c r="O189" s="18">
        <v>155.50299999999999</v>
      </c>
      <c r="P189" s="20">
        <v>276313.93199999997</v>
      </c>
      <c r="Q189" s="18">
        <v>1.6539999999999999</v>
      </c>
      <c r="R189">
        <v>1</v>
      </c>
    </row>
    <row r="190" spans="1:18" ht="15" customHeight="1" x14ac:dyDescent="0.25">
      <c r="A190" s="15">
        <v>142</v>
      </c>
      <c r="B190" s="16" t="s">
        <v>11</v>
      </c>
      <c r="C190" s="15">
        <v>2019</v>
      </c>
      <c r="D190" s="17">
        <v>2160684590.1419325</v>
      </c>
      <c r="E190" s="18">
        <v>115172184.00964916</v>
      </c>
      <c r="F190" s="18">
        <v>39071077.114884414</v>
      </c>
      <c r="G190" s="17">
        <v>44924874.094835781</v>
      </c>
      <c r="H190" s="18">
        <v>3968949.8927824139</v>
      </c>
      <c r="I190" s="18">
        <v>10641582</v>
      </c>
      <c r="J190" s="18">
        <v>209663</v>
      </c>
      <c r="K190" s="18">
        <v>416591</v>
      </c>
      <c r="L190" s="19">
        <v>3133.611261314456</v>
      </c>
      <c r="M190" s="18">
        <v>31690.67138168497</v>
      </c>
      <c r="N190" s="20">
        <v>71834452.494000003</v>
      </c>
      <c r="O190" s="18">
        <v>172.434</v>
      </c>
      <c r="P190" s="20">
        <v>590726.03799999994</v>
      </c>
      <c r="Q190" s="18">
        <v>1.4179999999999999</v>
      </c>
      <c r="R190">
        <v>1</v>
      </c>
    </row>
    <row r="191" spans="1:18" ht="15" customHeight="1" x14ac:dyDescent="0.25">
      <c r="A191" s="15">
        <v>143</v>
      </c>
      <c r="B191" s="16" t="s">
        <v>79</v>
      </c>
      <c r="C191" s="15">
        <v>2019</v>
      </c>
      <c r="D191" s="17">
        <v>7765733172.8256989</v>
      </c>
      <c r="E191" s="18">
        <v>230080340.21611053</v>
      </c>
      <c r="F191" s="18">
        <v>99714336.900388956</v>
      </c>
      <c r="G191" s="17">
        <v>189108743.17352122</v>
      </c>
      <c r="H191" s="18">
        <v>158595285.46345708</v>
      </c>
      <c r="I191" s="18">
        <v>25039993</v>
      </c>
      <c r="J191" s="18">
        <v>1187707</v>
      </c>
      <c r="K191" s="18">
        <v>889380</v>
      </c>
      <c r="L191" s="19">
        <v>5431</v>
      </c>
      <c r="M191" s="18">
        <v>17508.628544836953</v>
      </c>
      <c r="N191" s="20">
        <v>48915900</v>
      </c>
      <c r="O191" s="18">
        <v>55</v>
      </c>
      <c r="P191" s="20">
        <v>524734.19999999995</v>
      </c>
      <c r="Q191" s="18">
        <v>0.59</v>
      </c>
      <c r="R191">
        <v>1</v>
      </c>
    </row>
    <row r="192" spans="1:18" ht="15" customHeight="1" x14ac:dyDescent="0.25">
      <c r="A192" s="15">
        <v>144</v>
      </c>
      <c r="B192" s="16" t="s">
        <v>28</v>
      </c>
      <c r="C192" s="15">
        <v>2019</v>
      </c>
      <c r="D192" s="17">
        <v>3920904905.440958</v>
      </c>
      <c r="E192" s="18">
        <v>240673970.66690034</v>
      </c>
      <c r="F192" s="18">
        <v>39808083.738224827</v>
      </c>
      <c r="G192" s="17">
        <v>109017969.11244543</v>
      </c>
      <c r="H192" s="18">
        <v>38198934.549164496</v>
      </c>
      <c r="I192" s="18">
        <v>27836983</v>
      </c>
      <c r="J192" s="18">
        <v>1172807</v>
      </c>
      <c r="K192" s="18">
        <v>840116</v>
      </c>
      <c r="L192" s="19">
        <v>5060.2541645124402</v>
      </c>
      <c r="M192" s="18">
        <v>42753.526768190888</v>
      </c>
      <c r="N192" s="20">
        <v>117616240</v>
      </c>
      <c r="O192" s="18">
        <v>140</v>
      </c>
      <c r="P192" s="20">
        <v>1150958.9200000002</v>
      </c>
      <c r="Q192" s="18">
        <v>1.37</v>
      </c>
      <c r="R192">
        <v>1</v>
      </c>
    </row>
    <row r="193" spans="1:18" ht="15" customHeight="1" x14ac:dyDescent="0.25">
      <c r="A193" s="15">
        <v>145</v>
      </c>
      <c r="B193" s="16" t="s">
        <v>81</v>
      </c>
      <c r="C193" s="15">
        <v>2019</v>
      </c>
      <c r="D193" s="17">
        <v>5112402591.6305943</v>
      </c>
      <c r="E193" s="18">
        <v>305714908.00151676</v>
      </c>
      <c r="F193" s="18">
        <v>165971912.63211331</v>
      </c>
      <c r="G193" s="17">
        <v>116110074.13698028</v>
      </c>
      <c r="H193" s="18">
        <v>97522658.612175122</v>
      </c>
      <c r="I193" s="18">
        <v>29156848</v>
      </c>
      <c r="J193" s="18">
        <v>2023670</v>
      </c>
      <c r="K193" s="18">
        <v>1499447</v>
      </c>
      <c r="L193" s="19">
        <v>4480.5458601225091</v>
      </c>
      <c r="M193" s="18">
        <v>122381.59642230914</v>
      </c>
      <c r="N193" s="20">
        <v>138989740.21799999</v>
      </c>
      <c r="O193" s="18">
        <v>92.694000000000003</v>
      </c>
      <c r="P193" s="20">
        <v>1647892.253</v>
      </c>
      <c r="Q193" s="18">
        <v>1.099</v>
      </c>
      <c r="R193">
        <v>1</v>
      </c>
    </row>
    <row r="194" spans="1:18" ht="15" customHeight="1" x14ac:dyDescent="0.25">
      <c r="A194" s="15">
        <v>148</v>
      </c>
      <c r="B194" s="16" t="s">
        <v>35</v>
      </c>
      <c r="C194" s="15">
        <v>2019</v>
      </c>
      <c r="D194" s="17">
        <v>2704868753.4674668</v>
      </c>
      <c r="E194" s="18">
        <v>134121417.70308752</v>
      </c>
      <c r="F194" s="18">
        <v>47231402.983243339</v>
      </c>
      <c r="G194" s="17">
        <v>78770614.83759442</v>
      </c>
      <c r="H194" s="18">
        <v>18295255.724173538</v>
      </c>
      <c r="I194" s="18">
        <v>18632703</v>
      </c>
      <c r="J194" s="18">
        <v>778040</v>
      </c>
      <c r="K194" s="18">
        <v>557422</v>
      </c>
      <c r="L194" s="19">
        <v>3760.2572855269536</v>
      </c>
      <c r="M194" s="18">
        <v>30955.119942515375</v>
      </c>
      <c r="N194" s="20">
        <v>69733492.200000003</v>
      </c>
      <c r="O194" s="18">
        <v>125.1</v>
      </c>
      <c r="P194" s="20">
        <v>812721.27599999995</v>
      </c>
      <c r="Q194" s="18">
        <v>1.458</v>
      </c>
      <c r="R194">
        <v>1</v>
      </c>
    </row>
    <row r="195" spans="1:18" ht="15" customHeight="1" x14ac:dyDescent="0.25">
      <c r="A195" s="15">
        <v>149</v>
      </c>
      <c r="B195" s="16" t="s">
        <v>83</v>
      </c>
      <c r="C195" s="15">
        <v>2019</v>
      </c>
      <c r="D195" s="17">
        <v>10259499857.186398</v>
      </c>
      <c r="E195" s="18">
        <v>358115265.53226167</v>
      </c>
      <c r="F195" s="18">
        <v>437386516.85035342</v>
      </c>
      <c r="G195" s="17">
        <v>166811549.15554875</v>
      </c>
      <c r="H195" s="18">
        <v>86140664.859227419</v>
      </c>
      <c r="I195" s="18">
        <v>40693958</v>
      </c>
      <c r="J195" s="18">
        <v>901319</v>
      </c>
      <c r="K195" s="18">
        <v>2285737</v>
      </c>
      <c r="L195" s="19">
        <v>9681.2421528994655</v>
      </c>
      <c r="M195" s="18">
        <v>165744.60787921501</v>
      </c>
      <c r="N195" s="20">
        <v>109966807.06999999</v>
      </c>
      <c r="O195" s="18">
        <v>48.11</v>
      </c>
      <c r="P195" s="20">
        <v>1851446.9700000002</v>
      </c>
      <c r="Q195" s="18">
        <v>0.81</v>
      </c>
      <c r="R195">
        <v>1</v>
      </c>
    </row>
    <row r="196" spans="1:18" ht="15" customHeight="1" x14ac:dyDescent="0.25">
      <c r="A196" s="15">
        <v>150</v>
      </c>
      <c r="B196" s="16" t="s">
        <v>31</v>
      </c>
      <c r="C196" s="15">
        <v>2019</v>
      </c>
      <c r="D196" s="17">
        <v>4240294779.6550927</v>
      </c>
      <c r="E196" s="18">
        <v>280099937.92210162</v>
      </c>
      <c r="F196" s="18">
        <v>157172881.88722557</v>
      </c>
      <c r="G196" s="17">
        <v>83590490.964170799</v>
      </c>
      <c r="H196" s="18">
        <v>62201837.082729973</v>
      </c>
      <c r="I196" s="18">
        <v>20833230</v>
      </c>
      <c r="J196" s="18">
        <v>1275898</v>
      </c>
      <c r="K196" s="18">
        <v>1165699</v>
      </c>
      <c r="L196" s="19">
        <v>3458.3606169509267</v>
      </c>
      <c r="M196" s="18">
        <v>35939.057082664061</v>
      </c>
      <c r="N196" s="20">
        <v>158535064</v>
      </c>
      <c r="O196" s="18">
        <v>136</v>
      </c>
      <c r="P196" s="20">
        <v>1830147.4300000002</v>
      </c>
      <c r="Q196" s="18">
        <v>1.57</v>
      </c>
      <c r="R196">
        <v>1</v>
      </c>
    </row>
    <row r="197" spans="1:18" ht="15" customHeight="1" x14ac:dyDescent="0.25">
      <c r="A197" s="15">
        <v>155</v>
      </c>
      <c r="B197" s="16" t="s">
        <v>62</v>
      </c>
      <c r="C197" s="15">
        <v>2019</v>
      </c>
      <c r="D197" s="17">
        <v>6506122568.1644783</v>
      </c>
      <c r="E197" s="18">
        <v>336951526.07802421</v>
      </c>
      <c r="F197" s="18">
        <v>223588763.11258996</v>
      </c>
      <c r="G197" s="17">
        <v>169381181.62379512</v>
      </c>
      <c r="H197" s="18">
        <v>366437290.00298196</v>
      </c>
      <c r="I197" s="18">
        <v>14405807</v>
      </c>
      <c r="J197" s="18">
        <v>781655</v>
      </c>
      <c r="K197" s="18">
        <v>1452137</v>
      </c>
      <c r="L197" s="19">
        <v>2537.5199182979941</v>
      </c>
      <c r="M197" s="18">
        <v>23983.816812451769</v>
      </c>
      <c r="N197" s="20">
        <v>99674683.680000007</v>
      </c>
      <c r="O197" s="18">
        <v>68.64</v>
      </c>
      <c r="P197" s="20">
        <v>927915.54300000006</v>
      </c>
      <c r="Q197" s="18">
        <v>0.63900000000000001</v>
      </c>
      <c r="R197">
        <v>1</v>
      </c>
    </row>
    <row r="198" spans="1:18" ht="15" customHeight="1" x14ac:dyDescent="0.25">
      <c r="A198" s="15">
        <v>157</v>
      </c>
      <c r="B198" s="16" t="s">
        <v>56</v>
      </c>
      <c r="C198" s="15">
        <v>2019</v>
      </c>
      <c r="D198" s="17">
        <v>2230810044.7951469</v>
      </c>
      <c r="E198" s="18">
        <v>89315824.299261451</v>
      </c>
      <c r="F198" s="18">
        <v>22061444.840305194</v>
      </c>
      <c r="G198" s="17">
        <v>27731741.598750796</v>
      </c>
      <c r="H198" s="18">
        <v>24385699.21339988</v>
      </c>
      <c r="I198" s="18">
        <v>9195752</v>
      </c>
      <c r="J198" s="18">
        <v>707488</v>
      </c>
      <c r="K198" s="18">
        <v>352400</v>
      </c>
      <c r="L198" s="19">
        <v>1695.0333061735282</v>
      </c>
      <c r="M198" s="18">
        <v>26327.496205246913</v>
      </c>
      <c r="N198" s="20">
        <v>66758656</v>
      </c>
      <c r="O198" s="18">
        <v>189.44</v>
      </c>
      <c r="P198" s="20">
        <v>606128</v>
      </c>
      <c r="Q198" s="18">
        <v>1.72</v>
      </c>
      <c r="R198">
        <v>1</v>
      </c>
    </row>
    <row r="199" spans="1:18" ht="15" customHeight="1" x14ac:dyDescent="0.25">
      <c r="A199" s="15">
        <v>159</v>
      </c>
      <c r="B199" s="16" t="s">
        <v>13</v>
      </c>
      <c r="C199" s="15">
        <v>2019</v>
      </c>
      <c r="D199" s="17">
        <v>3833842307.0765886</v>
      </c>
      <c r="E199" s="18">
        <v>198498062.23613089</v>
      </c>
      <c r="F199" s="18">
        <v>59306113.303546742</v>
      </c>
      <c r="G199" s="17">
        <v>60529280.525731929</v>
      </c>
      <c r="H199" s="18">
        <v>57301523.171656959</v>
      </c>
      <c r="I199" s="18">
        <v>21983941</v>
      </c>
      <c r="J199" s="18">
        <v>1056557</v>
      </c>
      <c r="K199" s="18">
        <v>739390</v>
      </c>
      <c r="L199" s="19">
        <v>4510.3894149932594</v>
      </c>
      <c r="M199" s="18">
        <v>40065.575703284077</v>
      </c>
      <c r="N199" s="20">
        <v>57591087.100000001</v>
      </c>
      <c r="O199" s="18">
        <v>77.89</v>
      </c>
      <c r="P199" s="20">
        <v>1419628.8</v>
      </c>
      <c r="Q199" s="18">
        <v>1.92</v>
      </c>
      <c r="R199">
        <v>1</v>
      </c>
    </row>
    <row r="200" spans="1:18" ht="15" customHeight="1" x14ac:dyDescent="0.25">
      <c r="A200" s="15">
        <v>161</v>
      </c>
      <c r="B200" s="16" t="s">
        <v>85</v>
      </c>
      <c r="C200" s="15">
        <v>2019</v>
      </c>
      <c r="D200" s="17">
        <v>25770646588.114059</v>
      </c>
      <c r="E200" s="18">
        <v>1265837079.6384211</v>
      </c>
      <c r="F200" s="18">
        <v>643670323.85215461</v>
      </c>
      <c r="G200" s="17">
        <v>969572768.92657435</v>
      </c>
      <c r="H200" s="18">
        <v>1196205815.1602211</v>
      </c>
      <c r="I200" s="18">
        <v>83611658</v>
      </c>
      <c r="J200" s="18">
        <v>2179122</v>
      </c>
      <c r="K200" s="18">
        <v>5139343</v>
      </c>
      <c r="L200" s="19">
        <v>20454.126065455555</v>
      </c>
      <c r="M200" s="18">
        <v>127710.40428537413</v>
      </c>
      <c r="N200" s="20">
        <v>466395377.25</v>
      </c>
      <c r="O200" s="18">
        <v>90.75</v>
      </c>
      <c r="P200" s="20">
        <v>5344916.72</v>
      </c>
      <c r="Q200" s="18">
        <v>1.04</v>
      </c>
      <c r="R200">
        <v>1</v>
      </c>
    </row>
    <row r="201" spans="1:18" ht="15" customHeight="1" x14ac:dyDescent="0.25">
      <c r="A201" s="15">
        <v>164</v>
      </c>
      <c r="B201" s="16" t="s">
        <v>41</v>
      </c>
      <c r="C201" s="15">
        <v>2019</v>
      </c>
      <c r="D201" s="17">
        <v>2584982276.825901</v>
      </c>
      <c r="E201" s="18">
        <v>115113465.86552761</v>
      </c>
      <c r="F201" s="18">
        <v>49830583.603199422</v>
      </c>
      <c r="G201" s="17">
        <v>86028702.16812025</v>
      </c>
      <c r="H201" s="18">
        <v>22834763.210761733</v>
      </c>
      <c r="I201" s="18">
        <v>17496061</v>
      </c>
      <c r="J201" s="18">
        <v>566005</v>
      </c>
      <c r="K201" s="18">
        <v>538751</v>
      </c>
      <c r="L201" s="19">
        <v>3324.7592940837785</v>
      </c>
      <c r="M201" s="18">
        <v>44846.718636708341</v>
      </c>
      <c r="N201" s="20">
        <v>91749295.300000012</v>
      </c>
      <c r="O201" s="18">
        <v>170.3</v>
      </c>
      <c r="P201" s="20">
        <v>971368.05299999996</v>
      </c>
      <c r="Q201" s="18">
        <v>1.8029999999999999</v>
      </c>
      <c r="R201">
        <v>1</v>
      </c>
    </row>
    <row r="202" spans="1:18" ht="15" customHeight="1" x14ac:dyDescent="0.25">
      <c r="A202" s="15">
        <v>166</v>
      </c>
      <c r="B202" s="16" t="s">
        <v>87</v>
      </c>
      <c r="C202" s="15">
        <v>2019</v>
      </c>
      <c r="D202" s="17">
        <v>3021277225.056365</v>
      </c>
      <c r="E202" s="18">
        <v>90967736.350025117</v>
      </c>
      <c r="F202" s="18">
        <v>41337605.595334277</v>
      </c>
      <c r="G202" s="17">
        <v>47840794.341479391</v>
      </c>
      <c r="H202" s="18">
        <v>26776529.377198067</v>
      </c>
      <c r="I202" s="18">
        <v>21027060</v>
      </c>
      <c r="J202" s="18">
        <v>553481</v>
      </c>
      <c r="K202" s="18">
        <v>394676</v>
      </c>
      <c r="L202" s="19">
        <v>3028.7065901069627</v>
      </c>
      <c r="M202" s="18">
        <v>34603.211571424639</v>
      </c>
      <c r="N202" s="20">
        <v>53916688.360000007</v>
      </c>
      <c r="O202" s="18">
        <v>136.61000000000001</v>
      </c>
      <c r="P202" s="20">
        <v>603854.28</v>
      </c>
      <c r="Q202" s="18">
        <v>1.53</v>
      </c>
      <c r="R202">
        <v>1</v>
      </c>
    </row>
    <row r="203" spans="1:18" ht="15" customHeight="1" x14ac:dyDescent="0.25">
      <c r="A203" s="15">
        <v>167</v>
      </c>
      <c r="B203" s="16" t="s">
        <v>89</v>
      </c>
      <c r="C203" s="15">
        <v>2019</v>
      </c>
      <c r="D203" s="17">
        <v>51459839.793766975</v>
      </c>
      <c r="E203" s="18">
        <v>5247329.4214604031</v>
      </c>
      <c r="F203" s="18">
        <v>2099471.624788085</v>
      </c>
      <c r="G203" s="17">
        <v>856816.67937379738</v>
      </c>
      <c r="H203" s="18">
        <v>2600964.3207799825</v>
      </c>
      <c r="I203" s="18">
        <v>784218</v>
      </c>
      <c r="J203" s="18">
        <v>12130</v>
      </c>
      <c r="K203" s="18">
        <v>14952</v>
      </c>
      <c r="L203" s="19">
        <v>118</v>
      </c>
      <c r="M203" s="18">
        <v>404.54883647830434</v>
      </c>
      <c r="N203" s="20">
        <v>443476.32</v>
      </c>
      <c r="O203" s="18">
        <v>29.66</v>
      </c>
      <c r="P203" s="20">
        <v>20035.68</v>
      </c>
      <c r="Q203" s="18">
        <v>1.34</v>
      </c>
      <c r="R203">
        <v>1</v>
      </c>
    </row>
    <row r="204" spans="1:18" ht="15" customHeight="1" x14ac:dyDescent="0.25">
      <c r="A204" s="15">
        <v>170</v>
      </c>
      <c r="B204" s="16" t="s">
        <v>5</v>
      </c>
      <c r="C204" s="15">
        <v>2019</v>
      </c>
      <c r="D204" s="17">
        <v>2523167768.3408604</v>
      </c>
      <c r="E204" s="18">
        <v>110111031.99893534</v>
      </c>
      <c r="F204" s="18">
        <v>89026400.251264676</v>
      </c>
      <c r="G204" s="17">
        <v>52633597.065113112</v>
      </c>
      <c r="H204" s="18">
        <v>66097527.226948187</v>
      </c>
      <c r="I204" s="18">
        <v>19783567</v>
      </c>
      <c r="J204" s="18">
        <v>985667</v>
      </c>
      <c r="K204" s="18">
        <v>771960</v>
      </c>
      <c r="L204" s="19">
        <v>4044.8293442132217</v>
      </c>
      <c r="M204" s="18">
        <v>20924.622155104924</v>
      </c>
      <c r="N204" s="20">
        <v>66164691.599999994</v>
      </c>
      <c r="O204" s="18">
        <v>85.71</v>
      </c>
      <c r="P204" s="20">
        <v>1049865.6000000001</v>
      </c>
      <c r="Q204" s="18">
        <v>1.36</v>
      </c>
      <c r="R204">
        <v>1</v>
      </c>
    </row>
    <row r="205" spans="1:18" ht="15" customHeight="1" x14ac:dyDescent="0.25">
      <c r="A205" s="15">
        <v>175</v>
      </c>
      <c r="B205" s="16" t="s">
        <v>14</v>
      </c>
      <c r="C205" s="15">
        <v>2019</v>
      </c>
      <c r="D205" s="17">
        <v>1353784529.4452031</v>
      </c>
      <c r="E205" s="18">
        <v>88240010.327174947</v>
      </c>
      <c r="F205" s="18">
        <v>22688689.026285425</v>
      </c>
      <c r="G205" s="17">
        <v>21412858.096845314</v>
      </c>
      <c r="H205" s="18">
        <v>9930444.1334036756</v>
      </c>
      <c r="I205" s="18">
        <v>10369218</v>
      </c>
      <c r="J205" s="18">
        <v>41231</v>
      </c>
      <c r="K205" s="18">
        <v>311844</v>
      </c>
      <c r="L205" s="19">
        <v>2287</v>
      </c>
      <c r="M205" s="18">
        <v>29613.915861387937</v>
      </c>
      <c r="N205" s="20">
        <v>20855191.187999997</v>
      </c>
      <c r="O205" s="18">
        <v>66.876999999999995</v>
      </c>
      <c r="P205" s="20">
        <v>263508.18</v>
      </c>
      <c r="Q205" s="18">
        <v>0.84499999999999997</v>
      </c>
      <c r="R205">
        <v>1</v>
      </c>
    </row>
    <row r="206" spans="1:18" ht="15" customHeight="1" x14ac:dyDescent="0.25">
      <c r="A206" s="15">
        <v>177</v>
      </c>
      <c r="B206" s="16" t="s">
        <v>40</v>
      </c>
      <c r="C206" s="15">
        <v>2019</v>
      </c>
      <c r="D206" s="17">
        <v>7863390106.9932346</v>
      </c>
      <c r="E206" s="18">
        <v>197858027.12650895</v>
      </c>
      <c r="F206" s="18">
        <v>173217979.15268648</v>
      </c>
      <c r="G206" s="17">
        <v>142519702.18073764</v>
      </c>
      <c r="H206" s="18">
        <v>89952775.29800874</v>
      </c>
      <c r="I206" s="18">
        <v>32119373</v>
      </c>
      <c r="J206" s="18">
        <v>1885391</v>
      </c>
      <c r="K206" s="18">
        <v>1230256</v>
      </c>
      <c r="L206" s="19">
        <v>5995.4010359698996</v>
      </c>
      <c r="M206" s="18">
        <v>50717.705610889781</v>
      </c>
      <c r="N206" s="20">
        <v>130407136</v>
      </c>
      <c r="O206" s="18">
        <v>106</v>
      </c>
      <c r="P206" s="20">
        <v>1390189.2799999998</v>
      </c>
      <c r="Q206" s="18">
        <v>1.1299999999999999</v>
      </c>
      <c r="R206">
        <v>1</v>
      </c>
    </row>
    <row r="207" spans="1:18" ht="15" customHeight="1" x14ac:dyDescent="0.25">
      <c r="A207" s="15">
        <v>178</v>
      </c>
      <c r="B207" s="16" t="s">
        <v>46</v>
      </c>
      <c r="C207" s="15">
        <v>2019</v>
      </c>
      <c r="D207" s="17">
        <v>592477477.86326969</v>
      </c>
      <c r="E207" s="18">
        <v>35064198.324684955</v>
      </c>
      <c r="F207" s="18">
        <v>7001871.5984742437</v>
      </c>
      <c r="G207" s="17">
        <v>15394932.124216449</v>
      </c>
      <c r="H207" s="18">
        <v>5145852.1069925949</v>
      </c>
      <c r="I207" s="18">
        <v>4070995</v>
      </c>
      <c r="J207" s="18">
        <v>283511</v>
      </c>
      <c r="K207" s="18">
        <v>143432</v>
      </c>
      <c r="L207" s="19">
        <v>728.15072609751621</v>
      </c>
      <c r="M207" s="18">
        <v>7752.575744628517</v>
      </c>
      <c r="N207" s="20">
        <v>24383440</v>
      </c>
      <c r="O207" s="18">
        <v>170</v>
      </c>
      <c r="P207" s="20">
        <v>206542.07999999999</v>
      </c>
      <c r="Q207" s="18">
        <v>1.44</v>
      </c>
      <c r="R207">
        <v>1</v>
      </c>
    </row>
    <row r="208" spans="1:18" ht="15" customHeight="1" x14ac:dyDescent="0.25">
      <c r="A208" s="15">
        <v>179</v>
      </c>
      <c r="B208" s="16" t="s">
        <v>48</v>
      </c>
      <c r="C208" s="15">
        <v>2019</v>
      </c>
      <c r="D208" s="17">
        <v>1755745076.8108308</v>
      </c>
      <c r="E208" s="18">
        <v>107892552.72340356</v>
      </c>
      <c r="F208" s="18">
        <v>98715866.522549942</v>
      </c>
      <c r="G208" s="17">
        <v>108174100.20834914</v>
      </c>
      <c r="H208" s="18">
        <v>16606619.573425768</v>
      </c>
      <c r="I208" s="18">
        <v>4978470</v>
      </c>
      <c r="J208" s="18">
        <v>205404</v>
      </c>
      <c r="K208" s="18">
        <v>337885</v>
      </c>
      <c r="L208" s="19">
        <v>1216</v>
      </c>
      <c r="M208" s="18">
        <v>9218.2612806143752</v>
      </c>
      <c r="N208" s="20">
        <v>12839630</v>
      </c>
      <c r="O208" s="18">
        <v>38</v>
      </c>
      <c r="P208" s="20">
        <v>305785.92499999999</v>
      </c>
      <c r="Q208" s="18">
        <v>0.90500000000000003</v>
      </c>
      <c r="R208">
        <v>1</v>
      </c>
    </row>
    <row r="209" spans="1:18" ht="15" customHeight="1" x14ac:dyDescent="0.25">
      <c r="A209" s="15">
        <v>181</v>
      </c>
      <c r="B209" s="16" t="s">
        <v>78</v>
      </c>
      <c r="C209" s="15">
        <v>2019</v>
      </c>
      <c r="D209" s="17">
        <v>245914275.6590516</v>
      </c>
      <c r="E209" s="18">
        <v>14493096.425415229</v>
      </c>
      <c r="F209" s="18">
        <v>5847058.2083845623</v>
      </c>
      <c r="G209" s="17">
        <v>13859650.701843495</v>
      </c>
      <c r="H209" s="18">
        <v>7300905.9714330183</v>
      </c>
      <c r="I209" s="18">
        <v>767116</v>
      </c>
      <c r="J209" s="18">
        <v>41852</v>
      </c>
      <c r="K209" s="18">
        <v>52636</v>
      </c>
      <c r="L209" s="19">
        <v>128.76240974331557</v>
      </c>
      <c r="M209" s="18">
        <v>5099.5607464857376</v>
      </c>
      <c r="N209" s="20">
        <v>11132514</v>
      </c>
      <c r="O209" s="18">
        <v>211.5</v>
      </c>
      <c r="P209" s="20">
        <v>130537.28</v>
      </c>
      <c r="Q209" s="18">
        <v>2.48</v>
      </c>
      <c r="R209">
        <v>1</v>
      </c>
    </row>
    <row r="210" spans="1:18" ht="15" customHeight="1" x14ac:dyDescent="0.25">
      <c r="A210" s="15">
        <v>188</v>
      </c>
      <c r="B210" s="16" t="s">
        <v>7</v>
      </c>
      <c r="C210" s="15">
        <v>2019</v>
      </c>
      <c r="D210" s="17">
        <v>2797252928.6796799</v>
      </c>
      <c r="E210" s="18">
        <v>227797561.60731009</v>
      </c>
      <c r="F210" s="18">
        <v>66907935.037373625</v>
      </c>
      <c r="G210" s="17">
        <v>81689649.302970544</v>
      </c>
      <c r="H210" s="18">
        <v>14839626.337274414</v>
      </c>
      <c r="I210" s="18">
        <v>20057393</v>
      </c>
      <c r="J210" s="18">
        <v>262644</v>
      </c>
      <c r="K210" s="18">
        <v>727557</v>
      </c>
      <c r="L210" s="19">
        <v>3994.1355980204216</v>
      </c>
      <c r="M210" s="18">
        <v>36083.899963788848</v>
      </c>
      <c r="N210" s="20">
        <v>143945697.336</v>
      </c>
      <c r="O210" s="18">
        <v>197.84800000000001</v>
      </c>
      <c r="P210" s="20">
        <v>1134261.3629999999</v>
      </c>
      <c r="Q210" s="18">
        <v>1.5589999999999999</v>
      </c>
      <c r="R210">
        <v>1</v>
      </c>
    </row>
    <row r="211" spans="1:18" ht="15" customHeight="1" x14ac:dyDescent="0.25">
      <c r="A211" s="15">
        <v>192</v>
      </c>
      <c r="B211" s="16" t="s">
        <v>23</v>
      </c>
      <c r="C211" s="15">
        <v>2019</v>
      </c>
      <c r="D211" s="17">
        <v>209291726.39667454</v>
      </c>
      <c r="E211" s="18">
        <v>5974371.1071564648</v>
      </c>
      <c r="F211" s="18">
        <v>3615162.7562797698</v>
      </c>
      <c r="G211" s="17">
        <v>10418147.643916572</v>
      </c>
      <c r="H211" s="18">
        <v>1341437.8304721282</v>
      </c>
      <c r="I211" s="18">
        <v>4274264</v>
      </c>
      <c r="J211" s="18">
        <v>143024</v>
      </c>
      <c r="K211" s="18">
        <v>41558</v>
      </c>
      <c r="L211" s="19">
        <v>573.31587587498996</v>
      </c>
      <c r="M211" s="18">
        <v>2977.8782698740288</v>
      </c>
      <c r="N211" s="20">
        <v>21801326.800000001</v>
      </c>
      <c r="O211" s="18">
        <v>524.6</v>
      </c>
      <c r="P211" s="20">
        <v>113203.99200000001</v>
      </c>
      <c r="Q211" s="18">
        <v>2.7240000000000002</v>
      </c>
      <c r="R211">
        <v>1</v>
      </c>
    </row>
    <row r="212" spans="1:18" ht="15" customHeight="1" x14ac:dyDescent="0.25">
      <c r="A212" s="15">
        <v>193</v>
      </c>
      <c r="B212" s="16" t="s">
        <v>33</v>
      </c>
      <c r="C212" s="15">
        <v>2019</v>
      </c>
      <c r="D212" s="17">
        <v>5164863035.7563019</v>
      </c>
      <c r="E212" s="18">
        <v>314822738.69667143</v>
      </c>
      <c r="F212" s="18">
        <v>111267796.1024472</v>
      </c>
      <c r="G212" s="17">
        <v>75016440.810248002</v>
      </c>
      <c r="H212" s="18">
        <v>18679085.08987486</v>
      </c>
      <c r="I212" s="18">
        <v>23880460</v>
      </c>
      <c r="J212" s="18">
        <v>744229</v>
      </c>
      <c r="K212" s="18">
        <v>1138062</v>
      </c>
      <c r="L212" s="19">
        <v>4179.0808206246402</v>
      </c>
      <c r="M212" s="18">
        <v>113133.05391705851</v>
      </c>
      <c r="N212" s="20">
        <v>96735270</v>
      </c>
      <c r="O212" s="18">
        <v>85</v>
      </c>
      <c r="P212" s="20">
        <v>1069778.28</v>
      </c>
      <c r="Q212" s="18">
        <v>0.94</v>
      </c>
      <c r="R212">
        <v>1</v>
      </c>
    </row>
    <row r="213" spans="1:18" ht="15" customHeight="1" x14ac:dyDescent="0.25">
      <c r="A213" s="15">
        <v>194</v>
      </c>
      <c r="B213" s="16" t="s">
        <v>68</v>
      </c>
      <c r="C213" s="15">
        <v>2019</v>
      </c>
      <c r="D213" s="17">
        <v>2799853982.8466339</v>
      </c>
      <c r="E213" s="18">
        <v>147631694.73810324</v>
      </c>
      <c r="F213" s="18">
        <v>34868555.222774684</v>
      </c>
      <c r="G213" s="17">
        <v>32464857.56646217</v>
      </c>
      <c r="H213" s="18">
        <v>25734340.545169313</v>
      </c>
      <c r="I213" s="18">
        <v>11017009</v>
      </c>
      <c r="J213" s="18">
        <v>308572</v>
      </c>
      <c r="K213" s="18">
        <v>476573</v>
      </c>
      <c r="L213" s="19">
        <v>2170.8738493687733</v>
      </c>
      <c r="M213" s="18">
        <v>33145.074523954019</v>
      </c>
      <c r="N213" s="20">
        <v>47943243.799999997</v>
      </c>
      <c r="O213" s="18">
        <v>100.6</v>
      </c>
      <c r="P213" s="20">
        <v>452744.35</v>
      </c>
      <c r="Q213" s="18">
        <v>0.95</v>
      </c>
      <c r="R213">
        <v>1</v>
      </c>
    </row>
    <row r="214" spans="1:18" ht="15" customHeight="1" x14ac:dyDescent="0.25">
      <c r="A214" s="15">
        <v>195</v>
      </c>
      <c r="B214" s="16" t="s">
        <v>54</v>
      </c>
      <c r="C214" s="15">
        <v>2019</v>
      </c>
      <c r="D214" s="17">
        <v>1857362540.284035</v>
      </c>
      <c r="E214" s="18">
        <v>133942816.19296926</v>
      </c>
      <c r="F214" s="18">
        <v>34624441.610646337</v>
      </c>
      <c r="G214" s="17">
        <v>39261626.974456362</v>
      </c>
      <c r="H214" s="18">
        <v>3896331.5756963287</v>
      </c>
      <c r="I214" s="18">
        <v>10758317</v>
      </c>
      <c r="J214" s="18">
        <v>409361</v>
      </c>
      <c r="K214" s="18">
        <v>447510</v>
      </c>
      <c r="L214" s="19">
        <v>1669.885539883956</v>
      </c>
      <c r="M214" s="18">
        <v>26826.089655499647</v>
      </c>
      <c r="N214" s="20">
        <v>51463650</v>
      </c>
      <c r="O214" s="18">
        <v>115</v>
      </c>
      <c r="P214" s="20">
        <v>801042.9</v>
      </c>
      <c r="Q214" s="18">
        <v>1.79</v>
      </c>
      <c r="R214">
        <v>1</v>
      </c>
    </row>
    <row r="215" spans="1:18" ht="15" customHeight="1" x14ac:dyDescent="0.25">
      <c r="A215" s="15">
        <v>281</v>
      </c>
      <c r="B215" s="16" t="s">
        <v>90</v>
      </c>
      <c r="C215" s="15">
        <v>2019</v>
      </c>
      <c r="D215" s="17">
        <v>3661646411.1387005</v>
      </c>
      <c r="E215" s="18">
        <v>187258090.08682004</v>
      </c>
      <c r="F215" s="18">
        <v>70751260.597967386</v>
      </c>
      <c r="G215" s="17">
        <v>30396371.868522238</v>
      </c>
      <c r="H215" s="18">
        <v>24941408.570960745</v>
      </c>
      <c r="I215" s="18">
        <v>14177172</v>
      </c>
      <c r="J215" s="18">
        <v>92105</v>
      </c>
      <c r="K215" s="18">
        <v>491767</v>
      </c>
      <c r="L215" s="19">
        <v>2143.0204919306889</v>
      </c>
      <c r="M215" s="18">
        <v>40797.714850282449</v>
      </c>
      <c r="N215" s="20">
        <v>48930816.5</v>
      </c>
      <c r="O215" s="18">
        <v>99.5</v>
      </c>
      <c r="P215" s="20">
        <v>496684.67</v>
      </c>
      <c r="Q215" s="18">
        <v>1.01</v>
      </c>
      <c r="R215">
        <v>1</v>
      </c>
    </row>
    <row r="216" spans="1:18" ht="15" customHeight="1" x14ac:dyDescent="0.25">
      <c r="A216" s="15">
        <v>288</v>
      </c>
      <c r="B216" s="16" t="s">
        <v>20</v>
      </c>
      <c r="C216" s="15">
        <v>2019</v>
      </c>
      <c r="D216" s="17">
        <v>824291134.33394003</v>
      </c>
      <c r="E216" s="18">
        <v>23502245.405897561</v>
      </c>
      <c r="F216" s="18">
        <v>7935643.3315523369</v>
      </c>
      <c r="G216" s="17">
        <v>6227345.4826868335</v>
      </c>
      <c r="H216" s="18">
        <v>4436021.2389593795</v>
      </c>
      <c r="I216" s="18">
        <v>1687400</v>
      </c>
      <c r="J216" s="18">
        <v>139903</v>
      </c>
      <c r="K216" s="18">
        <v>96799</v>
      </c>
      <c r="L216" s="19">
        <v>375.32511724481151</v>
      </c>
      <c r="M216" s="18">
        <v>10836.408702067181</v>
      </c>
      <c r="N216" s="20">
        <v>714376.62</v>
      </c>
      <c r="O216" s="18">
        <v>7.38</v>
      </c>
      <c r="P216" s="20">
        <v>118094.78</v>
      </c>
      <c r="Q216" s="18">
        <v>1.22</v>
      </c>
      <c r="R216">
        <v>1</v>
      </c>
    </row>
    <row r="217" spans="1:18" ht="15" customHeight="1" x14ac:dyDescent="0.25">
      <c r="A217" s="15">
        <v>290</v>
      </c>
      <c r="B217" s="16" t="s">
        <v>86</v>
      </c>
      <c r="C217" s="15">
        <v>2019</v>
      </c>
      <c r="D217" s="17">
        <v>391807260.33261001</v>
      </c>
      <c r="E217" s="18">
        <v>23171119.070538662</v>
      </c>
      <c r="F217" s="18">
        <v>10764667.161881629</v>
      </c>
      <c r="G217" s="17">
        <v>8538785.0579219405</v>
      </c>
      <c r="H217" s="18">
        <v>4357751.78449619</v>
      </c>
      <c r="I217" s="18">
        <v>1157717</v>
      </c>
      <c r="J217" s="18">
        <v>45285</v>
      </c>
      <c r="K217" s="18">
        <v>79100</v>
      </c>
      <c r="L217" s="19">
        <v>255.85444630488686</v>
      </c>
      <c r="M217" s="18">
        <v>2301.7782462197169</v>
      </c>
      <c r="N217" s="20">
        <v>6528123</v>
      </c>
      <c r="O217" s="18">
        <v>82.53</v>
      </c>
      <c r="P217" s="20">
        <v>87642.8</v>
      </c>
      <c r="Q217" s="18">
        <v>1.1080000000000001</v>
      </c>
      <c r="R217">
        <v>1</v>
      </c>
    </row>
    <row r="218" spans="1:18" ht="15" customHeight="1" x14ac:dyDescent="0.25">
      <c r="A218" s="15">
        <v>315</v>
      </c>
      <c r="B218" s="16" t="s">
        <v>39</v>
      </c>
      <c r="C218" s="15">
        <v>2019</v>
      </c>
      <c r="D218" s="17">
        <v>2395172290.7158399</v>
      </c>
      <c r="E218" s="18">
        <v>97093725.132693335</v>
      </c>
      <c r="F218" s="18">
        <v>37182863.851138197</v>
      </c>
      <c r="G218" s="17">
        <v>40171264.284356706</v>
      </c>
      <c r="H218" s="18">
        <v>40630870.307752304</v>
      </c>
      <c r="I218" s="18">
        <v>19008103</v>
      </c>
      <c r="J218" s="18">
        <v>581459</v>
      </c>
      <c r="K218" s="18">
        <v>459190</v>
      </c>
      <c r="L218" s="19">
        <v>3342.474975701221</v>
      </c>
      <c r="M218" s="18">
        <v>19427.557794264736</v>
      </c>
      <c r="N218" s="20">
        <v>136379430</v>
      </c>
      <c r="O218" s="18">
        <v>297</v>
      </c>
      <c r="P218" s="20">
        <v>1201700.23</v>
      </c>
      <c r="Q218" s="18">
        <v>2.617</v>
      </c>
      <c r="R218">
        <v>1</v>
      </c>
    </row>
    <row r="219" spans="1:18" ht="15" customHeight="1" x14ac:dyDescent="0.25">
      <c r="A219" s="15">
        <v>403</v>
      </c>
      <c r="B219" s="16" t="s">
        <v>9</v>
      </c>
      <c r="C219" s="15">
        <v>2019</v>
      </c>
      <c r="D219" s="17">
        <v>226563148.55441922</v>
      </c>
      <c r="E219" s="18">
        <v>12194605.773167511</v>
      </c>
      <c r="F219" s="18">
        <v>1030213.3888337113</v>
      </c>
      <c r="G219" s="17">
        <v>3493974.5326294238</v>
      </c>
      <c r="H219" s="18">
        <v>1720559.8872193019</v>
      </c>
      <c r="I219" s="18">
        <v>1676751</v>
      </c>
      <c r="J219" s="18">
        <v>116865</v>
      </c>
      <c r="K219" s="18">
        <v>42998</v>
      </c>
      <c r="L219" s="19">
        <v>247.01551394758559</v>
      </c>
      <c r="M219" s="18">
        <v>2954.3864774680724</v>
      </c>
      <c r="N219" s="20">
        <v>1980487.8800000001</v>
      </c>
      <c r="O219" s="18">
        <v>46.06</v>
      </c>
      <c r="P219" s="20">
        <v>64239.012000000002</v>
      </c>
      <c r="Q219" s="18">
        <v>1.494</v>
      </c>
      <c r="R219">
        <v>1</v>
      </c>
    </row>
    <row r="220" spans="1:18" ht="15" customHeight="1" x14ac:dyDescent="0.25">
      <c r="A220" s="15">
        <v>428</v>
      </c>
      <c r="B220" s="16" t="s">
        <v>17</v>
      </c>
      <c r="C220" s="15">
        <v>2019</v>
      </c>
      <c r="D220" s="17">
        <v>232714739.46724704</v>
      </c>
      <c r="E220" s="18">
        <v>14630721.062167088</v>
      </c>
      <c r="F220" s="18">
        <v>3697675.3113914574</v>
      </c>
      <c r="G220" s="17">
        <v>9192678.2379913069</v>
      </c>
      <c r="H220" s="18">
        <v>3726993.1641182066</v>
      </c>
      <c r="I220" s="18">
        <v>979162</v>
      </c>
      <c r="J220" s="18">
        <v>54395</v>
      </c>
      <c r="K220" s="18">
        <v>62267</v>
      </c>
      <c r="L220" s="19">
        <v>214.96768638599548</v>
      </c>
      <c r="M220" s="18">
        <v>3080.299981090433</v>
      </c>
      <c r="N220" s="20">
        <v>11332594</v>
      </c>
      <c r="O220" s="18">
        <v>182</v>
      </c>
      <c r="P220" s="20">
        <v>74097.73</v>
      </c>
      <c r="Q220" s="18">
        <v>1.19</v>
      </c>
      <c r="R220">
        <v>1</v>
      </c>
    </row>
    <row r="221" spans="1:18" ht="15" customHeight="1" x14ac:dyDescent="0.25">
      <c r="A221" s="15">
        <v>443</v>
      </c>
      <c r="B221" s="16" t="s">
        <v>6</v>
      </c>
      <c r="C221" s="15">
        <v>2019</v>
      </c>
      <c r="D221" s="17">
        <v>7973212380.1066637</v>
      </c>
      <c r="E221" s="18">
        <v>407631254.84903651</v>
      </c>
      <c r="F221" s="18">
        <v>83029761.81176509</v>
      </c>
      <c r="G221" s="17">
        <v>235773700.53658727</v>
      </c>
      <c r="H221" s="18">
        <v>106095416.57799813</v>
      </c>
      <c r="I221" s="18">
        <v>36057300</v>
      </c>
      <c r="J221" s="18">
        <v>451735</v>
      </c>
      <c r="K221" s="18">
        <v>1222335</v>
      </c>
      <c r="L221" s="19">
        <v>1873.6682609170614</v>
      </c>
      <c r="M221" s="18">
        <v>72269.56351836471</v>
      </c>
      <c r="N221" s="20">
        <v>161702697.14999998</v>
      </c>
      <c r="O221" s="18">
        <v>132.29</v>
      </c>
      <c r="P221" s="20">
        <v>1414241.595</v>
      </c>
      <c r="Q221" s="18">
        <v>1.157</v>
      </c>
      <c r="R221">
        <v>1</v>
      </c>
    </row>
    <row r="222" spans="1:18" ht="15" customHeight="1" x14ac:dyDescent="0.25">
      <c r="A222" s="15">
        <v>454</v>
      </c>
      <c r="B222" s="16" t="s">
        <v>32</v>
      </c>
      <c r="C222" s="15">
        <v>2019</v>
      </c>
      <c r="D222" s="17">
        <v>6040972749.5143032</v>
      </c>
      <c r="E222" s="18">
        <v>317904407.5828014</v>
      </c>
      <c r="F222" s="18">
        <v>77689568.879788831</v>
      </c>
      <c r="G222" s="17">
        <v>84867901.137135223</v>
      </c>
      <c r="H222" s="18">
        <v>67045560.204972059</v>
      </c>
      <c r="I222" s="18">
        <v>56027201</v>
      </c>
      <c r="J222" s="18">
        <v>1648807</v>
      </c>
      <c r="K222" s="18">
        <v>1090195</v>
      </c>
      <c r="L222" s="19">
        <v>8741.4122133250639</v>
      </c>
      <c r="M222" s="18">
        <v>79056.304084530653</v>
      </c>
      <c r="N222" s="20">
        <v>226760560</v>
      </c>
      <c r="O222" s="18">
        <v>208</v>
      </c>
      <c r="P222" s="20">
        <v>2327566.3249999997</v>
      </c>
      <c r="Q222" s="18">
        <v>2.1349999999999998</v>
      </c>
      <c r="R222">
        <v>1</v>
      </c>
    </row>
    <row r="224" spans="1:18" x14ac:dyDescent="0.25"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</row>
    <row r="225" spans="4:6" x14ac:dyDescent="0.25">
      <c r="D225" s="59"/>
      <c r="E225" s="59"/>
      <c r="F225" s="59"/>
    </row>
    <row r="226" spans="4:6" x14ac:dyDescent="0.25">
      <c r="D226" s="59"/>
      <c r="E226" s="59"/>
      <c r="F226" s="59"/>
    </row>
    <row r="227" spans="4:6" x14ac:dyDescent="0.25">
      <c r="D227" s="59"/>
      <c r="E227" s="59"/>
      <c r="F227" s="59"/>
    </row>
    <row r="228" spans="4:6" x14ac:dyDescent="0.25">
      <c r="D228" s="59"/>
      <c r="E228" s="59"/>
      <c r="F228" s="59"/>
    </row>
    <row r="229" spans="4:6" x14ac:dyDescent="0.25">
      <c r="D229" s="59"/>
      <c r="E229" s="59"/>
      <c r="F229" s="59"/>
    </row>
    <row r="230" spans="4:6" x14ac:dyDescent="0.25">
      <c r="D230" s="59"/>
      <c r="E230" s="59"/>
      <c r="F230" s="59"/>
    </row>
  </sheetData>
  <autoFilter ref="A3:R222" xr:uid="{7F149747-27D7-4C08-9C11-D4C652AB80A6}"/>
  <pageMargins left="0.24" right="0.25" top="0.32" bottom="0.53" header="0.31496062992125984" footer="0.31496062992125984"/>
  <pageSetup scale="90" orientation="landscape" horizontalDpi="1200" verticalDpi="1200" r:id="rId1"/>
  <headerFooter>
    <oddFooter>&amp;C&amp;A&amp;RPágina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428CF-5599-4217-8FCE-A517F8B27DD0}">
  <sheetPr>
    <tabColor theme="5" tint="0.39997558519241921"/>
  </sheetPr>
  <dimension ref="A1"/>
  <sheetViews>
    <sheetView tabSelected="1" workbookViewId="0">
      <selection activeCell="C3" sqref="C3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orientation="landscape" verticalDpi="597" r:id="rId1"/>
  <headerFooter>
    <oddFooter>&amp;C&amp;A&amp;RPágina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A2BC4-1BD9-4E5D-98A0-52B434EABBF8}">
  <sheetPr>
    <tabColor theme="5" tint="0.39997558519241921"/>
  </sheetPr>
  <dimension ref="A1"/>
  <sheetViews>
    <sheetView tabSelected="1" workbookViewId="0">
      <selection activeCell="C3" sqref="C3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orientation="landscape" verticalDpi="597" r:id="rId1"/>
  <headerFooter>
    <oddFooter>&amp;C&amp;A&amp;RPágina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CD158-605F-48F9-8880-41D9C0958E86}">
  <sheetPr>
    <tabColor theme="5" tint="0.39997558519241921"/>
  </sheetPr>
  <dimension ref="A1"/>
  <sheetViews>
    <sheetView tabSelected="1" workbookViewId="0">
      <selection activeCell="C3" sqref="C3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orientation="landscape" verticalDpi="597" r:id="rId1"/>
  <headerFooter>
    <oddFooter>&amp;C&amp;A&amp;RPágina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93EC6-F62B-4AF6-A819-734075C84E6B}">
  <sheetPr>
    <tabColor theme="5" tint="0.39997558519241921"/>
  </sheetPr>
  <dimension ref="A1"/>
  <sheetViews>
    <sheetView tabSelected="1" workbookViewId="0">
      <selection activeCell="C3" sqref="C3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orientation="landscape" verticalDpi="597" r:id="rId1"/>
  <headerFooter>
    <oddFooter>&amp;C&amp;A&amp;RPágina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F732F-60CF-422A-BE18-36094501C15B}">
  <sheetPr>
    <tabColor theme="5" tint="0.39997558519241921"/>
  </sheetPr>
  <dimension ref="A1"/>
  <sheetViews>
    <sheetView tabSelected="1" workbookViewId="0">
      <selection activeCell="C3" sqref="C3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orientation="landscape" verticalDpi="597" r:id="rId1"/>
  <headerFooter>
    <oddFooter>&amp;C&amp;A&amp;RPágina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dae7c2-3bb0-41e9-b561-06e10b5e3344">
      <Terms xmlns="http://schemas.microsoft.com/office/infopath/2007/PartnerControls"/>
    </lcf76f155ced4ddcb4097134ff3c332f>
    <TaxCatchAll xmlns="d93e5b07-59f6-473e-8b31-642d3f9939c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84E8A9FA652947BCA03747BD96F320" ma:contentTypeVersion="10" ma:contentTypeDescription="Crear nuevo documento." ma:contentTypeScope="" ma:versionID="b1563aa37c6a3d401b99f503661274d3">
  <xsd:schema xmlns:xsd="http://www.w3.org/2001/XMLSchema" xmlns:xs="http://www.w3.org/2001/XMLSchema" xmlns:p="http://schemas.microsoft.com/office/2006/metadata/properties" xmlns:ns2="31dae7c2-3bb0-41e9-b561-06e10b5e3344" xmlns:ns3="d93e5b07-59f6-473e-8b31-642d3f9939c2" targetNamespace="http://schemas.microsoft.com/office/2006/metadata/properties" ma:root="true" ma:fieldsID="bd0b120db51d674f260821083b1bcc2a" ns2:_="" ns3:_="">
    <xsd:import namespace="31dae7c2-3bb0-41e9-b561-06e10b5e3344"/>
    <xsd:import namespace="d93e5b07-59f6-473e-8b31-642d3f9939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ae7c2-3bb0-41e9-b561-06e10b5e3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a962ede3-39b3-45c6-9f12-db7754d5a3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e5b07-59f6-473e-8b31-642d3f9939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bf5028-bfed-4d75-952c-72e58777e323}" ma:internalName="TaxCatchAll" ma:showField="CatchAllData" ma:web="d93e5b07-59f6-473e-8b31-642d3f9939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F69430-6F02-4476-988F-9B57B8F3FA06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31dae7c2-3bb0-41e9-b561-06e10b5e3344"/>
    <ds:schemaRef ds:uri="http://purl.org/dc/elements/1.1/"/>
    <ds:schemaRef ds:uri="http://schemas.microsoft.com/office/infopath/2007/PartnerControls"/>
    <ds:schemaRef ds:uri="d93e5b07-59f6-473e-8b31-642d3f9939c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E3D3CE8-008A-4035-A1A0-656B06E1D0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dae7c2-3bb0-41e9-b561-06e10b5e3344"/>
    <ds:schemaRef ds:uri="d93e5b07-59f6-473e-8b31-642d3f9939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E3BCD2-F972-454C-8266-3ACA3EF0D7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6</vt:i4>
      </vt:variant>
    </vt:vector>
  </HeadingPairs>
  <TitlesOfParts>
    <vt:vector size="21" baseType="lpstr">
      <vt:lpstr>Base DatosDEA_Prom</vt:lpstr>
      <vt:lpstr>Result Efic. Emp. Comparadoras</vt:lpstr>
      <vt:lpstr>Base Datos Anuales</vt:lpstr>
      <vt:lpstr>Base Datos Anuales (Emp Comp)</vt:lpstr>
      <vt:lpstr>Act_Distr</vt:lpstr>
      <vt:lpstr>Act_Com</vt:lpstr>
      <vt:lpstr>OyM_Distr</vt:lpstr>
      <vt:lpstr>OyM_Com</vt:lpstr>
      <vt:lpstr>OyM_Adm</vt:lpstr>
      <vt:lpstr>Result. Param. Ec. Eficiencia</vt:lpstr>
      <vt:lpstr>DatosPerdidas</vt:lpstr>
      <vt:lpstr>Base_DataPanel_Perdidas&gt;6.5%</vt:lpstr>
      <vt:lpstr>Pérdidas</vt:lpstr>
      <vt:lpstr>Result. Param. Ec. Pérdidas</vt:lpstr>
      <vt:lpstr>Costos reales vs eficientes</vt:lpstr>
      <vt:lpstr>'Base Datos Anuales'!AÑO2016</vt:lpstr>
      <vt:lpstr>'Base Datos Anuales'!Títulos_a_imprimir</vt:lpstr>
      <vt:lpstr>'Base Datos Anuales (Emp Comp)'!Títulos_a_imprimir</vt:lpstr>
      <vt:lpstr>'Base DatosDEA_Prom'!Títulos_a_imprimir</vt:lpstr>
      <vt:lpstr>'Base_DataPanel_Perdidas&gt;6.5%'!Títulos_a_imprimir</vt:lpstr>
      <vt:lpstr>DatosPerdidas!Títulos_a_imprimir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anag</cp:lastModifiedBy>
  <cp:lastPrinted>2023-06-02T15:26:56Z</cp:lastPrinted>
  <dcterms:created xsi:type="dcterms:W3CDTF">2022-11-29T21:13:20Z</dcterms:created>
  <dcterms:modified xsi:type="dcterms:W3CDTF">2023-06-06T13:49:20Z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0x0101004284E8A9FA652947BCA03747BD96F320</vt:lpwstr>
  </property>
  <property fmtid="{D5CDD505-2E9C-101B-9397-08002B2CF9AE}" pid="3" name="MediaServiceImageTags">
    <vt:lpwstr/>
  </property>
</Properties>
</file>